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86C004F0-4F22-4DA6-9A14-F4E78B0C43E7}" xr6:coauthVersionLast="47" xr6:coauthVersionMax="47" xr10:uidLastSave="{00000000-0000-0000-0000-000000000000}"/>
  <bookViews>
    <workbookView xWindow="2730" yWindow="2730" windowWidth="15195" windowHeight="16410" firstSheet="28" activeTab="32" xr2:uid="{00000000-000D-0000-FFFF-FFFF00000000}"/>
  </bookViews>
  <sheets>
    <sheet name="Sheet1" sheetId="32" r:id="rId1"/>
    <sheet name="USA" sheetId="33" r:id="rId2"/>
    <sheet name="Iran" sheetId="29" r:id="rId3"/>
    <sheet name="India" sheetId="15" r:id="rId4"/>
    <sheet name="Indonesia" sheetId="30" r:id="rId5"/>
    <sheet name="Brazil" sheetId="28" r:id="rId6"/>
    <sheet name="Austria" sheetId="1" r:id="rId7"/>
    <sheet name="Belgium" sheetId="2" r:id="rId8"/>
    <sheet name="Bulgaria" sheetId="3" r:id="rId9"/>
    <sheet name="Cyprus" sheetId="4" r:id="rId10"/>
    <sheet name="Czech" sheetId="5" r:id="rId11"/>
    <sheet name="Germany" sheetId="6" r:id="rId12"/>
    <sheet name="Denmark" sheetId="7" r:id="rId13"/>
    <sheet name="Spain" sheetId="8" r:id="rId14"/>
    <sheet name="Estonia" sheetId="9" r:id="rId15"/>
    <sheet name="Finland" sheetId="11" r:id="rId16"/>
    <sheet name="France" sheetId="10" r:id="rId17"/>
    <sheet name="Greece" sheetId="12" r:id="rId18"/>
    <sheet name="Croatia" sheetId="13" r:id="rId19"/>
    <sheet name="Hungary" sheetId="14" r:id="rId20"/>
    <sheet name="Ireland" sheetId="16" r:id="rId21"/>
    <sheet name="Italy" sheetId="17" r:id="rId22"/>
    <sheet name="Lithuania" sheetId="18" r:id="rId23"/>
    <sheet name="Luxembourg" sheetId="19" r:id="rId24"/>
    <sheet name="Latvia" sheetId="31" r:id="rId25"/>
    <sheet name="Malta" sheetId="20" r:id="rId26"/>
    <sheet name="Netherlands" sheetId="21" r:id="rId27"/>
    <sheet name="Poland" sheetId="22" r:id="rId28"/>
    <sheet name="Portugal" sheetId="23" r:id="rId29"/>
    <sheet name="Romania" sheetId="24" r:id="rId30"/>
    <sheet name="Slovakia" sheetId="25" r:id="rId31"/>
    <sheet name="Slovenia" sheetId="26" r:id="rId32"/>
    <sheet name="Russia" sheetId="34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AR32" i="34" s="1"/>
  <c r="T26" i="34"/>
  <c r="AA26" i="34"/>
  <c r="AP26" i="34"/>
  <c r="AT26" i="34"/>
  <c r="B27" i="34"/>
  <c r="E27" i="34"/>
  <c r="H26" i="34" s="1"/>
  <c r="I26" i="34" s="1"/>
  <c r="J26" i="34" s="1"/>
  <c r="H27" i="34"/>
  <c r="I27" i="34"/>
  <c r="J27" i="34" s="1"/>
  <c r="T27" i="34"/>
  <c r="AA27" i="34"/>
  <c r="AP27" i="34"/>
  <c r="AS27" i="34"/>
  <c r="AT27" i="34"/>
  <c r="B28" i="34"/>
  <c r="AS26" i="34" s="1"/>
  <c r="E28" i="34"/>
  <c r="H28" i="34"/>
  <c r="I28" i="34"/>
  <c r="J28" i="34" s="1"/>
  <c r="T28" i="34"/>
  <c r="AA28" i="34"/>
  <c r="AP28" i="34"/>
  <c r="AS28" i="34"/>
  <c r="AT28" i="34"/>
  <c r="E29" i="34"/>
  <c r="T29" i="34"/>
  <c r="AA29" i="34"/>
  <c r="AP29" i="34"/>
  <c r="AS29" i="34"/>
  <c r="AT29" i="34"/>
  <c r="E30" i="34"/>
  <c r="H29" i="34" s="1"/>
  <c r="I29" i="34" s="1"/>
  <c r="J29" i="34" s="1"/>
  <c r="T30" i="34"/>
  <c r="AA30" i="34"/>
  <c r="AP30" i="34"/>
  <c r="AT30" i="34"/>
  <c r="E31" i="34"/>
  <c r="H30" i="34" s="1"/>
  <c r="I30" i="34" s="1"/>
  <c r="J30" i="34" s="1"/>
  <c r="K31" i="34"/>
  <c r="L31" i="34"/>
  <c r="R31" i="34" s="1"/>
  <c r="T31" i="34"/>
  <c r="AA31" i="34"/>
  <c r="AP31" i="34"/>
  <c r="AS31" i="34"/>
  <c r="AT31" i="34"/>
  <c r="E32" i="34"/>
  <c r="H31" i="34" s="1"/>
  <c r="I31" i="34" s="1"/>
  <c r="J31" i="34" s="1"/>
  <c r="H32" i="34"/>
  <c r="I32" i="34"/>
  <c r="J32" i="34" s="1"/>
  <c r="T32" i="34"/>
  <c r="AA32" i="34"/>
  <c r="AP32" i="34"/>
  <c r="AS32" i="34"/>
  <c r="AT32" i="34"/>
  <c r="E33" i="34"/>
  <c r="H33" i="34"/>
  <c r="I33" i="34" s="1"/>
  <c r="J33" i="34"/>
  <c r="T33" i="34"/>
  <c r="AA33" i="34"/>
  <c r="AP33" i="34"/>
  <c r="AR33" i="34"/>
  <c r="AS33" i="34"/>
  <c r="AT33" i="34"/>
  <c r="E34" i="34"/>
  <c r="T34" i="34"/>
  <c r="AA34" i="34"/>
  <c r="AP34" i="34"/>
  <c r="AT34" i="34"/>
  <c r="E35" i="34"/>
  <c r="H34" i="34" s="1"/>
  <c r="I34" i="34" s="1"/>
  <c r="J34" i="34" s="1"/>
  <c r="K35" i="34"/>
  <c r="L35" i="34"/>
  <c r="R35" i="34" s="1"/>
  <c r="T35" i="34"/>
  <c r="AA35" i="34"/>
  <c r="AP35" i="34"/>
  <c r="AS35" i="34"/>
  <c r="AT35" i="34"/>
  <c r="E36" i="34"/>
  <c r="H35" i="34" s="1"/>
  <c r="I35" i="34" s="1"/>
  <c r="J35" i="34" s="1"/>
  <c r="H36" i="34"/>
  <c r="I36" i="34"/>
  <c r="J36" i="34" s="1"/>
  <c r="T36" i="34"/>
  <c r="AA36" i="34"/>
  <c r="AP36" i="34"/>
  <c r="AS36" i="34"/>
  <c r="AT36" i="34"/>
  <c r="E37" i="34"/>
  <c r="I37" i="34"/>
  <c r="J37" i="34" s="1"/>
  <c r="T37" i="34"/>
  <c r="AA37" i="34"/>
  <c r="AP37" i="34"/>
  <c r="AR37" i="34"/>
  <c r="AS37" i="34"/>
  <c r="AT37" i="34"/>
  <c r="E38" i="34"/>
  <c r="H37" i="34" s="1"/>
  <c r="B42" i="34"/>
  <c r="AR51" i="34" s="1"/>
  <c r="D42" i="34"/>
  <c r="K42" i="34"/>
  <c r="L42" i="34" s="1"/>
  <c r="T42" i="34"/>
  <c r="AA42" i="34"/>
  <c r="AG42" i="34"/>
  <c r="AP42" i="34"/>
  <c r="AS42" i="34"/>
  <c r="AT42" i="34"/>
  <c r="B43" i="34"/>
  <c r="D43" i="34"/>
  <c r="E43" i="34"/>
  <c r="H42" i="34" s="1"/>
  <c r="I42" i="34" s="1"/>
  <c r="J42" i="34" s="1"/>
  <c r="K43" i="34"/>
  <c r="L43" i="34" s="1"/>
  <c r="R43" i="34" s="1"/>
  <c r="AA43" i="34"/>
  <c r="AG43" i="34"/>
  <c r="AP43" i="34"/>
  <c r="AR43" i="34"/>
  <c r="AS43" i="34"/>
  <c r="AT43" i="34"/>
  <c r="B44" i="34"/>
  <c r="D44" i="34"/>
  <c r="E44" i="34"/>
  <c r="H43" i="34" s="1"/>
  <c r="I43" i="34" s="1"/>
  <c r="J43" i="34" s="1"/>
  <c r="T44" i="34"/>
  <c r="AA44" i="34"/>
  <c r="AG44" i="34"/>
  <c r="AP44" i="34"/>
  <c r="AR44" i="34"/>
  <c r="AS44" i="34"/>
  <c r="AT44" i="34"/>
  <c r="D45" i="34"/>
  <c r="E46" i="34" s="1"/>
  <c r="H45" i="34" s="1"/>
  <c r="I45" i="34" s="1"/>
  <c r="J45" i="34" s="1"/>
  <c r="E45" i="34"/>
  <c r="H44" i="34" s="1"/>
  <c r="I44" i="34" s="1"/>
  <c r="J44" i="34" s="1"/>
  <c r="K45" i="34"/>
  <c r="L45" i="34"/>
  <c r="T45" i="34"/>
  <c r="AA45" i="34"/>
  <c r="AG45" i="34"/>
  <c r="AP45" i="34"/>
  <c r="AR45" i="34"/>
  <c r="AS45" i="34"/>
  <c r="AT45" i="34"/>
  <c r="D46" i="34"/>
  <c r="E47" i="34" s="1"/>
  <c r="H46" i="34" s="1"/>
  <c r="I46" i="34" s="1"/>
  <c r="J46" i="34" s="1"/>
  <c r="K46" i="34"/>
  <c r="L46" i="34"/>
  <c r="R46" i="34" s="1"/>
  <c r="T46" i="34"/>
  <c r="AA46" i="34"/>
  <c r="AG46" i="34"/>
  <c r="AP46" i="34"/>
  <c r="AS46" i="34"/>
  <c r="AT46" i="34"/>
  <c r="D47" i="34"/>
  <c r="E48" i="34" s="1"/>
  <c r="H47" i="34" s="1"/>
  <c r="I47" i="34" s="1"/>
  <c r="J47" i="34" s="1"/>
  <c r="K47" i="34"/>
  <c r="L47" i="34"/>
  <c r="R47" i="34" s="1"/>
  <c r="AA47" i="34"/>
  <c r="AG47" i="34"/>
  <c r="AP47" i="34"/>
  <c r="AS47" i="34"/>
  <c r="AT47" i="34"/>
  <c r="D48" i="34"/>
  <c r="E49" i="34" s="1"/>
  <c r="H48" i="34"/>
  <c r="I48" i="34" s="1"/>
  <c r="J48" i="34" s="1"/>
  <c r="K48" i="34"/>
  <c r="L48" i="34" s="1"/>
  <c r="R48" i="34"/>
  <c r="AA48" i="34"/>
  <c r="AG48" i="34"/>
  <c r="AP48" i="34"/>
  <c r="AR48" i="34"/>
  <c r="AS48" i="34"/>
  <c r="AT48" i="34"/>
  <c r="D49" i="34"/>
  <c r="H49" i="34"/>
  <c r="I49" i="34"/>
  <c r="J49" i="34" s="1"/>
  <c r="T49" i="34"/>
  <c r="AA49" i="34"/>
  <c r="AG49" i="34"/>
  <c r="AP49" i="34"/>
  <c r="AR49" i="34"/>
  <c r="AS49" i="34"/>
  <c r="AT49" i="34"/>
  <c r="D50" i="34"/>
  <c r="E50" i="34"/>
  <c r="H50" i="34"/>
  <c r="I50" i="34" s="1"/>
  <c r="J50" i="34" s="1"/>
  <c r="K50" i="34"/>
  <c r="L50" i="34" s="1"/>
  <c r="T50" i="34"/>
  <c r="AA50" i="34"/>
  <c r="AG50" i="34"/>
  <c r="AP50" i="34"/>
  <c r="AR50" i="34"/>
  <c r="AS50" i="34"/>
  <c r="AT50" i="34"/>
  <c r="D51" i="34"/>
  <c r="E52" i="34" s="1"/>
  <c r="H51" i="34" s="1"/>
  <c r="I51" i="34" s="1"/>
  <c r="J51" i="34" s="1"/>
  <c r="E51" i="34"/>
  <c r="T51" i="34"/>
  <c r="AA51" i="34"/>
  <c r="AG51" i="34"/>
  <c r="AP51" i="34"/>
  <c r="AS51" i="34"/>
  <c r="AT51" i="34"/>
  <c r="D52" i="34"/>
  <c r="T52" i="34"/>
  <c r="AA52" i="34"/>
  <c r="AG52" i="34"/>
  <c r="AP52" i="34"/>
  <c r="AS52" i="34"/>
  <c r="AT52" i="34"/>
  <c r="D53" i="34"/>
  <c r="E54" i="34" s="1"/>
  <c r="E53" i="34"/>
  <c r="H52" i="34" s="1"/>
  <c r="I52" i="34" s="1"/>
  <c r="J52" i="34" s="1"/>
  <c r="H53" i="34"/>
  <c r="I53" i="34" s="1"/>
  <c r="J53" i="34" s="1"/>
  <c r="AA53" i="34"/>
  <c r="AG53" i="34"/>
  <c r="AP53" i="34"/>
  <c r="AR53" i="34"/>
  <c r="AS53" i="34"/>
  <c r="AT53" i="34"/>
  <c r="D54" i="34"/>
  <c r="B58" i="34"/>
  <c r="K64" i="34" s="1"/>
  <c r="L64" i="34" s="1"/>
  <c r="D58" i="34"/>
  <c r="D73" i="34" s="1"/>
  <c r="AA58" i="34"/>
  <c r="AP58" i="34"/>
  <c r="AT58" i="34"/>
  <c r="B59" i="34"/>
  <c r="T58" i="34" s="1"/>
  <c r="D59" i="34"/>
  <c r="E59" i="34"/>
  <c r="H58" i="34" s="1"/>
  <c r="I58" i="34" s="1"/>
  <c r="J58" i="34" s="1"/>
  <c r="K59" i="34"/>
  <c r="L59" i="34" s="1"/>
  <c r="R59" i="34" s="1"/>
  <c r="T59" i="34"/>
  <c r="AA59" i="34"/>
  <c r="AP59" i="34"/>
  <c r="AS59" i="34"/>
  <c r="AT59" i="34"/>
  <c r="B60" i="34"/>
  <c r="D60" i="34"/>
  <c r="E60" i="34"/>
  <c r="H59" i="34" s="1"/>
  <c r="I59" i="34" s="1"/>
  <c r="J59" i="34" s="1"/>
  <c r="J60" i="34"/>
  <c r="K60" i="34"/>
  <c r="L60" i="34"/>
  <c r="T60" i="34"/>
  <c r="AA60" i="34"/>
  <c r="AP60" i="34"/>
  <c r="AT60" i="34"/>
  <c r="D61" i="34"/>
  <c r="D76" i="34" s="1"/>
  <c r="E61" i="34"/>
  <c r="H60" i="34" s="1"/>
  <c r="I60" i="34" s="1"/>
  <c r="T61" i="34"/>
  <c r="AA61" i="34"/>
  <c r="AP61" i="34"/>
  <c r="AT61" i="34"/>
  <c r="D62" i="34"/>
  <c r="E63" i="34" s="1"/>
  <c r="H62" i="34" s="1"/>
  <c r="I62" i="34" s="1"/>
  <c r="J62" i="34" s="1"/>
  <c r="E62" i="34"/>
  <c r="H61" i="34" s="1"/>
  <c r="I61" i="34" s="1"/>
  <c r="J61" i="34" s="1"/>
  <c r="K62" i="34"/>
  <c r="L62" i="34" s="1"/>
  <c r="R62" i="34"/>
  <c r="T62" i="34"/>
  <c r="AA62" i="34"/>
  <c r="AP62" i="34"/>
  <c r="AT62" i="34"/>
  <c r="D63" i="34"/>
  <c r="K63" i="34"/>
  <c r="L63" i="34"/>
  <c r="R63" i="34"/>
  <c r="T63" i="34"/>
  <c r="AA63" i="34"/>
  <c r="AP63" i="34"/>
  <c r="AT63" i="34"/>
  <c r="D64" i="34"/>
  <c r="D79" i="34" s="1"/>
  <c r="D95" i="34" s="1"/>
  <c r="E64" i="34"/>
  <c r="H63" i="34" s="1"/>
  <c r="I63" i="34" s="1"/>
  <c r="J63" i="34" s="1"/>
  <c r="T64" i="34"/>
  <c r="AA64" i="34"/>
  <c r="AP64" i="34"/>
  <c r="AT64" i="34"/>
  <c r="D65" i="34"/>
  <c r="E66" i="34" s="1"/>
  <c r="E65" i="34"/>
  <c r="H64" i="34" s="1"/>
  <c r="I64" i="34" s="1"/>
  <c r="J64" i="34" s="1"/>
  <c r="H65" i="34"/>
  <c r="I65" i="34" s="1"/>
  <c r="J65" i="34" s="1"/>
  <c r="K65" i="34"/>
  <c r="L65" i="34" s="1"/>
  <c r="R65" i="34"/>
  <c r="T65" i="34"/>
  <c r="AA65" i="34"/>
  <c r="AP65" i="34"/>
  <c r="AT65" i="34"/>
  <c r="D66" i="34"/>
  <c r="D81" i="34" s="1"/>
  <c r="E82" i="34" s="1"/>
  <c r="K66" i="34"/>
  <c r="L66" i="34" s="1"/>
  <c r="T66" i="34"/>
  <c r="AA66" i="34"/>
  <c r="AP66" i="34"/>
  <c r="AT66" i="34"/>
  <c r="D67" i="34"/>
  <c r="E67" i="34"/>
  <c r="H66" i="34" s="1"/>
  <c r="I66" i="34" s="1"/>
  <c r="J66" i="34" s="1"/>
  <c r="H67" i="34"/>
  <c r="I67" i="34" s="1"/>
  <c r="J67" i="34" s="1"/>
  <c r="T67" i="34"/>
  <c r="AA67" i="34"/>
  <c r="AP67" i="34"/>
  <c r="AT67" i="34"/>
  <c r="D68" i="34"/>
  <c r="E68" i="34"/>
  <c r="H68" i="34"/>
  <c r="I68" i="34" s="1"/>
  <c r="J68" i="34" s="1"/>
  <c r="K68" i="34"/>
  <c r="L68" i="34"/>
  <c r="R68" i="34" s="1"/>
  <c r="T68" i="34"/>
  <c r="AA68" i="34"/>
  <c r="AP68" i="34"/>
  <c r="AR68" i="34"/>
  <c r="AS68" i="34"/>
  <c r="AT68" i="34"/>
  <c r="D69" i="34"/>
  <c r="D84" i="34" s="1"/>
  <c r="E85" i="34" s="1"/>
  <c r="E69" i="34"/>
  <c r="H69" i="34"/>
  <c r="I69" i="34" s="1"/>
  <c r="J69" i="34" s="1"/>
  <c r="K69" i="34"/>
  <c r="L69" i="34"/>
  <c r="R69" i="34" s="1"/>
  <c r="T69" i="34"/>
  <c r="AA69" i="34"/>
  <c r="AP69" i="34"/>
  <c r="AS69" i="34"/>
  <c r="AT69" i="34"/>
  <c r="D70" i="34"/>
  <c r="D85" i="34" s="1"/>
  <c r="D101" i="34" s="1"/>
  <c r="E70" i="34"/>
  <c r="B73" i="34"/>
  <c r="I73" i="34"/>
  <c r="J73" i="34"/>
  <c r="AA73" i="34"/>
  <c r="AP73" i="34"/>
  <c r="AT73" i="34"/>
  <c r="B74" i="34"/>
  <c r="D74" i="34"/>
  <c r="E74" i="34"/>
  <c r="H73" i="34" s="1"/>
  <c r="AA74" i="34"/>
  <c r="AP74" i="34"/>
  <c r="AS74" i="34"/>
  <c r="AT74" i="34"/>
  <c r="B75" i="34"/>
  <c r="AS73" i="34" s="1"/>
  <c r="D75" i="34"/>
  <c r="E75" i="34"/>
  <c r="H74" i="34" s="1"/>
  <c r="I74" i="34" s="1"/>
  <c r="J74" i="34" s="1"/>
  <c r="H75" i="34"/>
  <c r="I75" i="34" s="1"/>
  <c r="J75" i="34" s="1"/>
  <c r="T75" i="34"/>
  <c r="AA75" i="34"/>
  <c r="AP75" i="34"/>
  <c r="AS75" i="34"/>
  <c r="AT75" i="34"/>
  <c r="E76" i="34"/>
  <c r="H76" i="34"/>
  <c r="I76" i="34" s="1"/>
  <c r="J76" i="34" s="1"/>
  <c r="AA76" i="34"/>
  <c r="AP76" i="34"/>
  <c r="AS76" i="34"/>
  <c r="AT76" i="34"/>
  <c r="D77" i="34"/>
  <c r="D93" i="34" s="1"/>
  <c r="E94" i="34" s="1"/>
  <c r="H93" i="34" s="1"/>
  <c r="I93" i="34" s="1"/>
  <c r="J93" i="34" s="1"/>
  <c r="E77" i="34"/>
  <c r="H77" i="34"/>
  <c r="I77" i="34" s="1"/>
  <c r="J77" i="34" s="1"/>
  <c r="AA77" i="34"/>
  <c r="AP77" i="34"/>
  <c r="AS77" i="34"/>
  <c r="AT77" i="34"/>
  <c r="D78" i="34"/>
  <c r="E78" i="34"/>
  <c r="H78" i="34"/>
  <c r="I78" i="34" s="1"/>
  <c r="J78" i="34" s="1"/>
  <c r="T78" i="34"/>
  <c r="AA78" i="34"/>
  <c r="AP78" i="34"/>
  <c r="AS78" i="34"/>
  <c r="AT78" i="34"/>
  <c r="E79" i="34"/>
  <c r="H79" i="34"/>
  <c r="I79" i="34" s="1"/>
  <c r="J79" i="34" s="1"/>
  <c r="AA79" i="34"/>
  <c r="AP79" i="34"/>
  <c r="AS79" i="34"/>
  <c r="AT79" i="34"/>
  <c r="D80" i="34"/>
  <c r="E80" i="34"/>
  <c r="AA80" i="34"/>
  <c r="AP80" i="34"/>
  <c r="AS80" i="34"/>
  <c r="AT80" i="34"/>
  <c r="H81" i="34"/>
  <c r="I81" i="34"/>
  <c r="J81" i="34"/>
  <c r="AA81" i="34"/>
  <c r="AP81" i="34"/>
  <c r="AS81" i="34"/>
  <c r="AT81" i="34"/>
  <c r="D82" i="34"/>
  <c r="D98" i="34" s="1"/>
  <c r="I82" i="34"/>
  <c r="J82" i="34"/>
  <c r="K82" i="34"/>
  <c r="L82" i="34" s="1"/>
  <c r="AA82" i="34"/>
  <c r="AP82" i="34"/>
  <c r="AS82" i="34"/>
  <c r="AT82" i="34"/>
  <c r="D83" i="34"/>
  <c r="E84" i="34" s="1"/>
  <c r="E83" i="34"/>
  <c r="H82" i="34" s="1"/>
  <c r="H83" i="34"/>
  <c r="I83" i="34"/>
  <c r="J83" i="34" s="1"/>
  <c r="K83" i="34"/>
  <c r="L83" i="34" s="1"/>
  <c r="AA83" i="34"/>
  <c r="AP83" i="34"/>
  <c r="AS83" i="34"/>
  <c r="AT83" i="34"/>
  <c r="H84" i="34"/>
  <c r="I84" i="34"/>
  <c r="J84" i="34"/>
  <c r="K84" i="34"/>
  <c r="L84" i="34" s="1"/>
  <c r="T84" i="34"/>
  <c r="AA84" i="34"/>
  <c r="AP84" i="34"/>
  <c r="AS84" i="34"/>
  <c r="AT84" i="34"/>
  <c r="B89" i="34"/>
  <c r="D89" i="34"/>
  <c r="D105" i="34" s="1"/>
  <c r="K89" i="34"/>
  <c r="L89" i="34" s="1"/>
  <c r="O89" i="34" s="1"/>
  <c r="AL89" i="34"/>
  <c r="AM89" i="34"/>
  <c r="B90" i="34"/>
  <c r="D90" i="34"/>
  <c r="E91" i="34" s="1"/>
  <c r="H90" i="34" s="1"/>
  <c r="I90" i="34"/>
  <c r="J90" i="34" s="1"/>
  <c r="AM90" i="34"/>
  <c r="B91" i="34"/>
  <c r="D91" i="34"/>
  <c r="H91" i="34"/>
  <c r="I91" i="34" s="1"/>
  <c r="J91" i="34" s="1"/>
  <c r="K91" i="34"/>
  <c r="L91" i="34" s="1"/>
  <c r="AM91" i="34"/>
  <c r="D92" i="34"/>
  <c r="E93" i="34" s="1"/>
  <c r="H92" i="34" s="1"/>
  <c r="I92" i="34" s="1"/>
  <c r="J92" i="34" s="1"/>
  <c r="E92" i="34"/>
  <c r="K92" i="34"/>
  <c r="L92" i="34" s="1"/>
  <c r="AK92" i="34"/>
  <c r="AM92" i="34"/>
  <c r="K93" i="34"/>
  <c r="L93" i="34" s="1"/>
  <c r="T93" i="34"/>
  <c r="AM93" i="34"/>
  <c r="D94" i="34"/>
  <c r="E95" i="34" s="1"/>
  <c r="H94" i="34"/>
  <c r="I94" i="34" s="1"/>
  <c r="J94" i="34" s="1"/>
  <c r="AK94" i="34"/>
  <c r="AL94" i="34"/>
  <c r="AM94" i="34"/>
  <c r="T95" i="34"/>
  <c r="AK95" i="34"/>
  <c r="AL95" i="34"/>
  <c r="AM95" i="34"/>
  <c r="K96" i="34"/>
  <c r="L96" i="34" s="1"/>
  <c r="R96" i="34" s="1"/>
  <c r="AK96" i="34"/>
  <c r="AM96" i="34"/>
  <c r="D97" i="34"/>
  <c r="K97" i="34"/>
  <c r="L97" i="34"/>
  <c r="AM97" i="34"/>
  <c r="K98" i="34"/>
  <c r="L98" i="34"/>
  <c r="R98" i="34" s="1"/>
  <c r="AM98" i="34"/>
  <c r="E99" i="34"/>
  <c r="H98" i="34" s="1"/>
  <c r="I98" i="34" s="1"/>
  <c r="J98" i="34" s="1"/>
  <c r="AK99" i="34"/>
  <c r="AM99" i="34"/>
  <c r="D100" i="34"/>
  <c r="D116" i="34" s="1"/>
  <c r="K100" i="34"/>
  <c r="L100" i="34" s="1"/>
  <c r="T100" i="34"/>
  <c r="AK100" i="34"/>
  <c r="AM100" i="34"/>
  <c r="B105" i="34"/>
  <c r="AU115" i="34" s="1"/>
  <c r="K105" i="34"/>
  <c r="L105" i="34" s="1"/>
  <c r="T105" i="34"/>
  <c r="AG105" i="34"/>
  <c r="AS105" i="34"/>
  <c r="AU105" i="34"/>
  <c r="AV105" i="34"/>
  <c r="AW105" i="34"/>
  <c r="B106" i="34"/>
  <c r="T106" i="34"/>
  <c r="AG106" i="34"/>
  <c r="AS106" i="34"/>
  <c r="AV106" i="34"/>
  <c r="AW106" i="34"/>
  <c r="B107" i="34"/>
  <c r="D107" i="34"/>
  <c r="D123" i="34" s="1"/>
  <c r="E124" i="34" s="1"/>
  <c r="K107" i="34"/>
  <c r="L107" i="34" s="1"/>
  <c r="T107" i="34"/>
  <c r="AG107" i="34"/>
  <c r="AS107" i="34"/>
  <c r="AV107" i="34"/>
  <c r="AW107" i="34"/>
  <c r="D108" i="34"/>
  <c r="D124" i="34" s="1"/>
  <c r="K108" i="34"/>
  <c r="L108" i="34" s="1"/>
  <c r="AG108" i="34"/>
  <c r="AS108" i="34"/>
  <c r="AV108" i="34"/>
  <c r="AW108" i="34"/>
  <c r="AG109" i="34"/>
  <c r="AS109" i="34"/>
  <c r="AU109" i="34"/>
  <c r="AV109" i="34"/>
  <c r="AW109" i="34"/>
  <c r="D110" i="34"/>
  <c r="D126" i="34" s="1"/>
  <c r="K110" i="34"/>
  <c r="L110" i="34" s="1"/>
  <c r="T110" i="34"/>
  <c r="AG110" i="34"/>
  <c r="AS110" i="34"/>
  <c r="AV110" i="34"/>
  <c r="AW110" i="34"/>
  <c r="K111" i="34"/>
  <c r="L111" i="34" s="1"/>
  <c r="AG111" i="34"/>
  <c r="AS111" i="34"/>
  <c r="AV111" i="34"/>
  <c r="AW111" i="34"/>
  <c r="AG112" i="34"/>
  <c r="AS112" i="34"/>
  <c r="AU112" i="34"/>
  <c r="AV112" i="34"/>
  <c r="AW112" i="34"/>
  <c r="K113" i="34"/>
  <c r="L113" i="34" s="1"/>
  <c r="T113" i="34"/>
  <c r="AG113" i="34"/>
  <c r="AS113" i="34"/>
  <c r="AV113" i="34"/>
  <c r="AW113" i="34"/>
  <c r="D114" i="34"/>
  <c r="E115" i="34" s="1"/>
  <c r="H114" i="34" s="1"/>
  <c r="I114" i="34" s="1"/>
  <c r="J114" i="34" s="1"/>
  <c r="K114" i="34"/>
  <c r="L114" i="34" s="1"/>
  <c r="AG114" i="34"/>
  <c r="AS114" i="34"/>
  <c r="AU114" i="34"/>
  <c r="AV114" i="34"/>
  <c r="AW114" i="34"/>
  <c r="K115" i="34"/>
  <c r="L115" i="34" s="1"/>
  <c r="R115" i="34"/>
  <c r="T115" i="34"/>
  <c r="AG115" i="34"/>
  <c r="AS115" i="34"/>
  <c r="AV115" i="34"/>
  <c r="AW115" i="34"/>
  <c r="K116" i="34"/>
  <c r="L116" i="34"/>
  <c r="R116" i="34"/>
  <c r="AG116" i="34"/>
  <c r="AS116" i="34"/>
  <c r="AU116" i="34"/>
  <c r="AV116" i="34"/>
  <c r="AW116" i="34"/>
  <c r="D117" i="34"/>
  <c r="E117" i="34"/>
  <c r="H116" i="34" s="1"/>
  <c r="I116" i="34" s="1"/>
  <c r="J116" i="34" s="1"/>
  <c r="B121" i="34"/>
  <c r="K121" i="34"/>
  <c r="L121" i="34" s="1"/>
  <c r="AG121" i="34"/>
  <c r="AS121" i="34"/>
  <c r="AU121" i="34"/>
  <c r="AW121" i="34"/>
  <c r="AZ121" i="34"/>
  <c r="B122" i="34"/>
  <c r="T125" i="34" s="1"/>
  <c r="K122" i="34"/>
  <c r="AG122" i="34"/>
  <c r="AS122" i="34"/>
  <c r="AU122" i="34"/>
  <c r="AW122" i="34"/>
  <c r="AZ122" i="34"/>
  <c r="B123" i="34"/>
  <c r="H123" i="34"/>
  <c r="I123" i="34" s="1"/>
  <c r="J123" i="34" s="1"/>
  <c r="K123" i="34"/>
  <c r="AG123" i="34"/>
  <c r="AS123" i="34"/>
  <c r="AU123" i="34"/>
  <c r="AW123" i="34"/>
  <c r="AZ123" i="34"/>
  <c r="K124" i="34"/>
  <c r="AG124" i="34"/>
  <c r="AS124" i="34"/>
  <c r="AU124" i="34"/>
  <c r="AW124" i="34"/>
  <c r="AZ124" i="34"/>
  <c r="K125" i="34"/>
  <c r="L125" i="34" s="1"/>
  <c r="AG125" i="34"/>
  <c r="AS125" i="34"/>
  <c r="AU125" i="34"/>
  <c r="AW125" i="34"/>
  <c r="AZ125" i="34"/>
  <c r="K126" i="34"/>
  <c r="AG126" i="34"/>
  <c r="AS126" i="34"/>
  <c r="AU126" i="34"/>
  <c r="AW126" i="34"/>
  <c r="AZ126" i="34"/>
  <c r="K127" i="34"/>
  <c r="L127" i="34" s="1"/>
  <c r="T127" i="34"/>
  <c r="AG127" i="34"/>
  <c r="AS127" i="34"/>
  <c r="AU127" i="34"/>
  <c r="AW127" i="34"/>
  <c r="AZ127" i="34"/>
  <c r="K128" i="34"/>
  <c r="L128" i="34"/>
  <c r="AG128" i="34"/>
  <c r="AS128" i="34"/>
  <c r="AU128" i="34"/>
  <c r="AW128" i="34"/>
  <c r="AZ128" i="34"/>
  <c r="K129" i="34"/>
  <c r="AG129" i="34"/>
  <c r="AS129" i="34"/>
  <c r="AU129" i="34"/>
  <c r="AW129" i="34"/>
  <c r="AZ129" i="34"/>
  <c r="D130" i="34"/>
  <c r="K130" i="34"/>
  <c r="L130" i="34"/>
  <c r="R130" i="34" s="1"/>
  <c r="AG130" i="34"/>
  <c r="AS130" i="34"/>
  <c r="AU130" i="34"/>
  <c r="AW130" i="34"/>
  <c r="AZ130" i="34"/>
  <c r="E131" i="34"/>
  <c r="H130" i="34" s="1"/>
  <c r="I130" i="34" s="1"/>
  <c r="J130" i="34" s="1"/>
  <c r="K131" i="34"/>
  <c r="AG131" i="34"/>
  <c r="AS131" i="34"/>
  <c r="AU131" i="34"/>
  <c r="AW131" i="34"/>
  <c r="AZ131" i="34"/>
  <c r="D132" i="34"/>
  <c r="E133" i="34" s="1"/>
  <c r="H132" i="34" s="1"/>
  <c r="I132" i="34" s="1"/>
  <c r="J132" i="34" s="1"/>
  <c r="K132" i="34"/>
  <c r="L132" i="34" s="1"/>
  <c r="AG132" i="34"/>
  <c r="AS132" i="34"/>
  <c r="AU132" i="34"/>
  <c r="AW132" i="34"/>
  <c r="AZ132" i="34"/>
  <c r="D133" i="34"/>
  <c r="D148" i="34" s="1"/>
  <c r="B136" i="34"/>
  <c r="AU136" i="34" s="1"/>
  <c r="T136" i="34"/>
  <c r="AG136" i="34"/>
  <c r="AS136" i="34"/>
  <c r="AW136" i="34"/>
  <c r="B137" i="34"/>
  <c r="T137" i="34"/>
  <c r="AG137" i="34"/>
  <c r="AS137" i="34"/>
  <c r="AW137" i="34"/>
  <c r="B138" i="34"/>
  <c r="AV136" i="34" s="1"/>
  <c r="D138" i="34"/>
  <c r="E139" i="34" s="1"/>
  <c r="H138" i="34" s="1"/>
  <c r="I138" i="34" s="1"/>
  <c r="J138" i="34" s="1"/>
  <c r="T138" i="34"/>
  <c r="AG138" i="34"/>
  <c r="AS138" i="34"/>
  <c r="AU138" i="34"/>
  <c r="AV138" i="34"/>
  <c r="AW138" i="34"/>
  <c r="K139" i="34"/>
  <c r="L139" i="34" s="1"/>
  <c r="T139" i="34"/>
  <c r="AG139" i="34"/>
  <c r="AS139" i="34"/>
  <c r="AW139" i="34"/>
  <c r="T140" i="34"/>
  <c r="AG140" i="34"/>
  <c r="AS140" i="34"/>
  <c r="AV140" i="34"/>
  <c r="AW140" i="34"/>
  <c r="T141" i="34"/>
  <c r="AG141" i="34"/>
  <c r="AS141" i="34"/>
  <c r="AU141" i="34"/>
  <c r="AV141" i="34"/>
  <c r="AW141" i="34"/>
  <c r="K142" i="34"/>
  <c r="L142" i="34" s="1"/>
  <c r="T142" i="34"/>
  <c r="AG142" i="34"/>
  <c r="AS142" i="34"/>
  <c r="AW142" i="34"/>
  <c r="T143" i="34"/>
  <c r="AG143" i="34"/>
  <c r="AS143" i="34"/>
  <c r="AW143" i="34"/>
  <c r="K144" i="34"/>
  <c r="L144" i="34" s="1"/>
  <c r="T144" i="34"/>
  <c r="AG144" i="34"/>
  <c r="AS144" i="34"/>
  <c r="AU144" i="34"/>
  <c r="AV144" i="34"/>
  <c r="AW144" i="34"/>
  <c r="D145" i="34"/>
  <c r="T145" i="34"/>
  <c r="AG145" i="34"/>
  <c r="AS145" i="34"/>
  <c r="AW145" i="34"/>
  <c r="E146" i="34"/>
  <c r="H145" i="34" s="1"/>
  <c r="I145" i="34" s="1"/>
  <c r="J145" i="34" s="1"/>
  <c r="T146" i="34"/>
  <c r="AG146" i="34"/>
  <c r="AS146" i="34"/>
  <c r="AW146" i="34"/>
  <c r="D147" i="34"/>
  <c r="E148" i="34" s="1"/>
  <c r="H147" i="34" s="1"/>
  <c r="I147" i="34" s="1"/>
  <c r="J147" i="34" s="1"/>
  <c r="K147" i="34"/>
  <c r="L147" i="34" s="1"/>
  <c r="T147" i="34"/>
  <c r="AG147" i="34"/>
  <c r="AS147" i="34"/>
  <c r="AU147" i="34"/>
  <c r="AV147" i="34"/>
  <c r="AW147" i="34"/>
  <c r="AW147" i="27"/>
  <c r="AS147" i="27"/>
  <c r="AG147" i="27"/>
  <c r="AW146" i="27"/>
  <c r="AV146" i="27"/>
  <c r="AU146" i="27"/>
  <c r="AS146" i="27"/>
  <c r="AG146" i="27"/>
  <c r="K146" i="27"/>
  <c r="L146" i="27" s="1"/>
  <c r="AW145" i="27"/>
  <c r="AS145" i="27"/>
  <c r="AG145" i="27"/>
  <c r="K145" i="27"/>
  <c r="L145" i="27" s="1"/>
  <c r="R145" i="27" s="1"/>
  <c r="AW144" i="27"/>
  <c r="AS144" i="27"/>
  <c r="AG144" i="27"/>
  <c r="T144" i="27"/>
  <c r="AW143" i="27"/>
  <c r="AV143" i="27"/>
  <c r="AU143" i="27"/>
  <c r="AS143" i="27"/>
  <c r="AG143" i="27"/>
  <c r="AW142" i="27"/>
  <c r="AV142" i="27"/>
  <c r="AS142" i="27"/>
  <c r="AG142" i="27"/>
  <c r="L142" i="27"/>
  <c r="K142" i="27"/>
  <c r="AW141" i="27"/>
  <c r="AS141" i="27"/>
  <c r="AG141" i="27"/>
  <c r="AW140" i="27"/>
  <c r="AV140" i="27"/>
  <c r="AU140" i="27"/>
  <c r="AS140" i="27"/>
  <c r="AG140" i="27"/>
  <c r="T140" i="27"/>
  <c r="AW139" i="27"/>
  <c r="AV139" i="27"/>
  <c r="AS139" i="27"/>
  <c r="AG139" i="27"/>
  <c r="L139" i="27"/>
  <c r="K139" i="27"/>
  <c r="AW138" i="27"/>
  <c r="AV138" i="27"/>
  <c r="AU138" i="27"/>
  <c r="AS138" i="27"/>
  <c r="AG138" i="27"/>
  <c r="B138" i="27"/>
  <c r="AV145" i="27" s="1"/>
  <c r="AW137" i="27"/>
  <c r="AV137" i="27"/>
  <c r="AU137" i="27"/>
  <c r="AS137" i="27"/>
  <c r="AG137" i="27"/>
  <c r="B137" i="27"/>
  <c r="T147" i="27" s="1"/>
  <c r="AW136" i="27"/>
  <c r="AS136" i="27"/>
  <c r="AG136" i="27"/>
  <c r="K136" i="27"/>
  <c r="L136" i="27" s="1"/>
  <c r="R136" i="27" s="1"/>
  <c r="B136" i="27"/>
  <c r="AU142" i="27" s="1"/>
  <c r="AZ132" i="27"/>
  <c r="AW132" i="27"/>
  <c r="AS132" i="27"/>
  <c r="AG132" i="27"/>
  <c r="AZ131" i="27"/>
  <c r="AW131" i="27"/>
  <c r="AS131" i="27"/>
  <c r="AG131" i="27"/>
  <c r="T131" i="27"/>
  <c r="AZ130" i="27"/>
  <c r="AW130" i="27"/>
  <c r="AU130" i="27"/>
  <c r="AS130" i="27"/>
  <c r="AG130" i="27"/>
  <c r="AZ129" i="27"/>
  <c r="AW129" i="27"/>
  <c r="AS129" i="27"/>
  <c r="AG129" i="27"/>
  <c r="AZ128" i="27"/>
  <c r="AW128" i="27"/>
  <c r="AS128" i="27"/>
  <c r="AG128" i="27"/>
  <c r="T128" i="27"/>
  <c r="AZ127" i="27"/>
  <c r="AW127" i="27"/>
  <c r="AS127" i="27"/>
  <c r="AG127" i="27"/>
  <c r="AZ126" i="27"/>
  <c r="AW126" i="27"/>
  <c r="AS126" i="27"/>
  <c r="AG126" i="27"/>
  <c r="T126" i="27"/>
  <c r="AZ125" i="27"/>
  <c r="AW125" i="27"/>
  <c r="AS125" i="27"/>
  <c r="AG125" i="27"/>
  <c r="K125" i="27"/>
  <c r="L125" i="27" s="1"/>
  <c r="AZ124" i="27"/>
  <c r="AW124" i="27"/>
  <c r="AS124" i="27"/>
  <c r="AG124" i="27"/>
  <c r="T124" i="27"/>
  <c r="AZ123" i="27"/>
  <c r="AW123" i="27"/>
  <c r="AU123" i="27"/>
  <c r="AS123" i="27"/>
  <c r="AG123" i="27"/>
  <c r="B123" i="27"/>
  <c r="AZ122" i="27"/>
  <c r="AW122" i="27"/>
  <c r="AS122" i="27"/>
  <c r="AG122" i="27"/>
  <c r="T122" i="27"/>
  <c r="B122" i="27"/>
  <c r="T130" i="27" s="1"/>
  <c r="AZ121" i="27"/>
  <c r="AW121" i="27"/>
  <c r="AU121" i="27"/>
  <c r="AS121" i="27"/>
  <c r="AG121" i="27"/>
  <c r="T121" i="27"/>
  <c r="B121" i="27"/>
  <c r="K131" i="27" s="1"/>
  <c r="L131" i="27" s="1"/>
  <c r="AW116" i="27"/>
  <c r="AS116" i="27"/>
  <c r="AG116" i="27"/>
  <c r="T116" i="27"/>
  <c r="AW115" i="27"/>
  <c r="AU115" i="27"/>
  <c r="AS115" i="27"/>
  <c r="AG115" i="27"/>
  <c r="T115" i="27"/>
  <c r="AW114" i="27"/>
  <c r="AV114" i="27"/>
  <c r="AS114" i="27"/>
  <c r="AG114" i="27"/>
  <c r="AW113" i="27"/>
  <c r="AS113" i="27"/>
  <c r="AG113" i="27"/>
  <c r="T113" i="27"/>
  <c r="AW112" i="27"/>
  <c r="AU112" i="27"/>
  <c r="AS112" i="27"/>
  <c r="AG112" i="27"/>
  <c r="T112" i="27"/>
  <c r="AW111" i="27"/>
  <c r="AV111" i="27"/>
  <c r="AU111" i="27"/>
  <c r="AS111" i="27"/>
  <c r="AG111" i="27"/>
  <c r="K111" i="27"/>
  <c r="L111" i="27" s="1"/>
  <c r="AW110" i="27"/>
  <c r="AS110" i="27"/>
  <c r="AG110" i="27"/>
  <c r="AW109" i="27"/>
  <c r="AV109" i="27"/>
  <c r="AS109" i="27"/>
  <c r="AG109" i="27"/>
  <c r="T109" i="27"/>
  <c r="AW108" i="27"/>
  <c r="AV108" i="27"/>
  <c r="AU108" i="27"/>
  <c r="AS108" i="27"/>
  <c r="AG108" i="27"/>
  <c r="K108" i="27"/>
  <c r="L108" i="27" s="1"/>
  <c r="AW107" i="27"/>
  <c r="AV107" i="27"/>
  <c r="AS107" i="27"/>
  <c r="AG107" i="27"/>
  <c r="B107" i="27"/>
  <c r="AV110" i="27" s="1"/>
  <c r="AW106" i="27"/>
  <c r="AU106" i="27"/>
  <c r="AS106" i="27"/>
  <c r="AG106" i="27"/>
  <c r="T106" i="27"/>
  <c r="B106" i="27"/>
  <c r="T111" i="27" s="1"/>
  <c r="AW105" i="27"/>
  <c r="AV105" i="27"/>
  <c r="AS105" i="27"/>
  <c r="AG105" i="27"/>
  <c r="L105" i="27"/>
  <c r="K105" i="27"/>
  <c r="B105" i="27"/>
  <c r="AU114" i="27" s="1"/>
  <c r="AM100" i="27"/>
  <c r="T100" i="27"/>
  <c r="K100" i="27"/>
  <c r="L100" i="27" s="1"/>
  <c r="AM99" i="27"/>
  <c r="AL99" i="27"/>
  <c r="AK99" i="27"/>
  <c r="T99" i="27"/>
  <c r="AM98" i="27"/>
  <c r="AL98" i="27"/>
  <c r="AK98" i="27"/>
  <c r="T98" i="27"/>
  <c r="AM97" i="27"/>
  <c r="AK97" i="27"/>
  <c r="AM96" i="27"/>
  <c r="K96" i="27"/>
  <c r="L96" i="27" s="1"/>
  <c r="AM95" i="27"/>
  <c r="T95" i="27"/>
  <c r="R95" i="27"/>
  <c r="K95" i="27"/>
  <c r="L95" i="27" s="1"/>
  <c r="AM94" i="27"/>
  <c r="AL94" i="27"/>
  <c r="AK94" i="27"/>
  <c r="T94" i="27"/>
  <c r="AM93" i="27"/>
  <c r="AL93" i="27"/>
  <c r="AK93" i="27"/>
  <c r="AM92" i="27"/>
  <c r="AK92" i="27"/>
  <c r="AM91" i="27"/>
  <c r="K91" i="27"/>
  <c r="L91" i="27" s="1"/>
  <c r="B91" i="27"/>
  <c r="AL97" i="27" s="1"/>
  <c r="AM90" i="27"/>
  <c r="B90" i="27"/>
  <c r="T93" i="27" s="1"/>
  <c r="AM89" i="27"/>
  <c r="AK89" i="27"/>
  <c r="T89" i="27"/>
  <c r="B89" i="27"/>
  <c r="K90" i="27" s="1"/>
  <c r="L90" i="27" s="1"/>
  <c r="AT84" i="27"/>
  <c r="AS84" i="27"/>
  <c r="AP84" i="27"/>
  <c r="AA84" i="27"/>
  <c r="AT83" i="27"/>
  <c r="AP83" i="27"/>
  <c r="AA83" i="27"/>
  <c r="T83" i="27"/>
  <c r="AT82" i="27"/>
  <c r="AS82" i="27"/>
  <c r="AP82" i="27"/>
  <c r="AA82" i="27"/>
  <c r="AT81" i="27"/>
  <c r="AS81" i="27"/>
  <c r="AP81" i="27"/>
  <c r="AA81" i="27"/>
  <c r="AT80" i="27"/>
  <c r="AP80" i="27"/>
  <c r="AA80" i="27"/>
  <c r="T80" i="27"/>
  <c r="AT79" i="27"/>
  <c r="AP79" i="27"/>
  <c r="AA79" i="27"/>
  <c r="T79" i="27"/>
  <c r="AT78" i="27"/>
  <c r="AP78" i="27"/>
  <c r="AA78" i="27"/>
  <c r="AT77" i="27"/>
  <c r="AP77" i="27"/>
  <c r="AA77" i="27"/>
  <c r="AT76" i="27"/>
  <c r="AP76" i="27"/>
  <c r="AA76" i="27"/>
  <c r="T76" i="27"/>
  <c r="AT75" i="27"/>
  <c r="AP75" i="27"/>
  <c r="AA75" i="27"/>
  <c r="B75" i="27"/>
  <c r="AS78" i="27" s="1"/>
  <c r="AT74" i="27"/>
  <c r="AP74" i="27"/>
  <c r="AA74" i="27"/>
  <c r="T74" i="27"/>
  <c r="B74" i="27"/>
  <c r="T82" i="27" s="1"/>
  <c r="AT73" i="27"/>
  <c r="AS73" i="27"/>
  <c r="AP73" i="27"/>
  <c r="AA73" i="27"/>
  <c r="B73" i="27"/>
  <c r="AT69" i="27"/>
  <c r="AP69" i="27"/>
  <c r="AA69" i="27"/>
  <c r="AT68" i="27"/>
  <c r="AR68" i="27"/>
  <c r="AP68" i="27"/>
  <c r="AA68" i="27"/>
  <c r="D68" i="27"/>
  <c r="AT67" i="27"/>
  <c r="AP67" i="27"/>
  <c r="AA67" i="27"/>
  <c r="K67" i="27"/>
  <c r="L67" i="27" s="1"/>
  <c r="R67" i="27" s="1"/>
  <c r="AT66" i="27"/>
  <c r="AP66" i="27"/>
  <c r="AA66" i="27"/>
  <c r="T66" i="27"/>
  <c r="K66" i="27"/>
  <c r="L66" i="27" s="1"/>
  <c r="AT65" i="27"/>
  <c r="AR65" i="27"/>
  <c r="AP65" i="27"/>
  <c r="AA65" i="27"/>
  <c r="AT64" i="27"/>
  <c r="AS64" i="27"/>
  <c r="AP64" i="27"/>
  <c r="AA64" i="27"/>
  <c r="AT63" i="27"/>
  <c r="AP63" i="27"/>
  <c r="AA63" i="27"/>
  <c r="AT62" i="27"/>
  <c r="AR62" i="27"/>
  <c r="AP62" i="27"/>
  <c r="AA62" i="27"/>
  <c r="T62" i="27"/>
  <c r="AT61" i="27"/>
  <c r="AS61" i="27"/>
  <c r="AP61" i="27"/>
  <c r="AA61" i="27"/>
  <c r="AT60" i="27"/>
  <c r="AP60" i="27"/>
  <c r="AA60" i="27"/>
  <c r="T60" i="27"/>
  <c r="K60" i="27"/>
  <c r="L60" i="27" s="1"/>
  <c r="R60" i="27" s="1"/>
  <c r="B60" i="27"/>
  <c r="AS67" i="27" s="1"/>
  <c r="AT59" i="27"/>
  <c r="AS59" i="27"/>
  <c r="AR59" i="27"/>
  <c r="AP59" i="27"/>
  <c r="AA59" i="27"/>
  <c r="T59" i="27"/>
  <c r="K59" i="27"/>
  <c r="L59" i="27" s="1"/>
  <c r="B59" i="27"/>
  <c r="AT58" i="27"/>
  <c r="AS58" i="27"/>
  <c r="AP58" i="27"/>
  <c r="AA58" i="27"/>
  <c r="T58" i="27"/>
  <c r="K58" i="27"/>
  <c r="L58" i="27" s="1"/>
  <c r="O58" i="27" s="1"/>
  <c r="B58" i="27"/>
  <c r="D54" i="27"/>
  <c r="D70" i="27" s="1"/>
  <c r="D85" i="27" s="1"/>
  <c r="D101" i="27" s="1"/>
  <c r="D117" i="27" s="1"/>
  <c r="D133" i="27" s="1"/>
  <c r="D148" i="27" s="1"/>
  <c r="AT53" i="27"/>
  <c r="AR53" i="27"/>
  <c r="AP53" i="27"/>
  <c r="AG53" i="27"/>
  <c r="AA53" i="27"/>
  <c r="E53" i="27"/>
  <c r="H52" i="27" s="1"/>
  <c r="I52" i="27" s="1"/>
  <c r="J52" i="27" s="1"/>
  <c r="D53" i="27"/>
  <c r="D69" i="27" s="1"/>
  <c r="AT52" i="27"/>
  <c r="AP52" i="27"/>
  <c r="AG52" i="27"/>
  <c r="AA52" i="27"/>
  <c r="D52" i="27"/>
  <c r="AT51" i="27"/>
  <c r="AP51" i="27"/>
  <c r="AG51" i="27"/>
  <c r="AA51" i="27"/>
  <c r="E51" i="27"/>
  <c r="H50" i="27" s="1"/>
  <c r="I50" i="27" s="1"/>
  <c r="J50" i="27" s="1"/>
  <c r="D51" i="27"/>
  <c r="D67" i="27" s="1"/>
  <c r="AT50" i="27"/>
  <c r="AS50" i="27"/>
  <c r="AP50" i="27"/>
  <c r="AG50" i="27"/>
  <c r="AA50" i="27"/>
  <c r="K50" i="27"/>
  <c r="D50" i="27"/>
  <c r="D66" i="27" s="1"/>
  <c r="AT49" i="27"/>
  <c r="AP49" i="27"/>
  <c r="AG49" i="27"/>
  <c r="AA49" i="27"/>
  <c r="D49" i="27"/>
  <c r="D65" i="27" s="1"/>
  <c r="AT48" i="27"/>
  <c r="AS48" i="27"/>
  <c r="AP48" i="27"/>
  <c r="AG48" i="27"/>
  <c r="AA48" i="27"/>
  <c r="E48" i="27"/>
  <c r="H47" i="27" s="1"/>
  <c r="I47" i="27" s="1"/>
  <c r="J47" i="27" s="1"/>
  <c r="D48" i="27"/>
  <c r="D64" i="27" s="1"/>
  <c r="D79" i="27" s="1"/>
  <c r="AT47" i="27"/>
  <c r="AP47" i="27"/>
  <c r="AG47" i="27"/>
  <c r="AA47" i="27"/>
  <c r="K47" i="27"/>
  <c r="L47" i="27" s="1"/>
  <c r="D47" i="27"/>
  <c r="D63" i="27" s="1"/>
  <c r="AT46" i="27"/>
  <c r="AS46" i="27"/>
  <c r="AP46" i="27"/>
  <c r="AG46" i="27"/>
  <c r="AA46" i="27"/>
  <c r="E46" i="27"/>
  <c r="D46" i="27"/>
  <c r="AT45" i="27"/>
  <c r="AS45" i="27"/>
  <c r="AR45" i="27"/>
  <c r="AP45" i="27"/>
  <c r="AG45" i="27"/>
  <c r="AA45" i="27"/>
  <c r="J45" i="27"/>
  <c r="H45" i="27"/>
  <c r="I45" i="27" s="1"/>
  <c r="D45" i="27"/>
  <c r="D61" i="27" s="1"/>
  <c r="D76" i="27" s="1"/>
  <c r="AT44" i="27"/>
  <c r="AP44" i="27"/>
  <c r="AG44" i="27"/>
  <c r="AA44" i="27"/>
  <c r="T44" i="27"/>
  <c r="D44" i="27"/>
  <c r="D60" i="27" s="1"/>
  <c r="B44" i="27"/>
  <c r="AS47" i="27" s="1"/>
  <c r="AT43" i="27"/>
  <c r="AS43" i="27"/>
  <c r="AP43" i="27"/>
  <c r="AG43" i="27"/>
  <c r="AA43" i="27"/>
  <c r="E43" i="27"/>
  <c r="H42" i="27" s="1"/>
  <c r="I42" i="27" s="1"/>
  <c r="J42" i="27" s="1"/>
  <c r="D43" i="27"/>
  <c r="D59" i="27" s="1"/>
  <c r="B43" i="27"/>
  <c r="AT42" i="27"/>
  <c r="AP42" i="27"/>
  <c r="AG42" i="27"/>
  <c r="AA42" i="27"/>
  <c r="D42" i="27"/>
  <c r="D58" i="27" s="1"/>
  <c r="B42" i="27"/>
  <c r="AR50" i="27" s="1"/>
  <c r="E38" i="27"/>
  <c r="AT37" i="27"/>
  <c r="AS37" i="27"/>
  <c r="AP37" i="27"/>
  <c r="AA37" i="27"/>
  <c r="H37" i="27"/>
  <c r="I37" i="27" s="1"/>
  <c r="J37" i="27" s="1"/>
  <c r="E37" i="27"/>
  <c r="AT36" i="27"/>
  <c r="AS36" i="27"/>
  <c r="AR36" i="27"/>
  <c r="AP36" i="27"/>
  <c r="AA36" i="27"/>
  <c r="J36" i="27"/>
  <c r="H36" i="27"/>
  <c r="I36" i="27" s="1"/>
  <c r="E36" i="27"/>
  <c r="AT35" i="27"/>
  <c r="AP35" i="27"/>
  <c r="AA35" i="27"/>
  <c r="H35" i="27"/>
  <c r="I35" i="27" s="1"/>
  <c r="J35" i="27" s="1"/>
  <c r="E35" i="27"/>
  <c r="AT34" i="27"/>
  <c r="AP34" i="27"/>
  <c r="AA34" i="27"/>
  <c r="T34" i="27"/>
  <c r="H34" i="27"/>
  <c r="I34" i="27" s="1"/>
  <c r="J34" i="27" s="1"/>
  <c r="E34" i="27"/>
  <c r="AT33" i="27"/>
  <c r="AS33" i="27"/>
  <c r="AP33" i="27"/>
  <c r="AA33" i="27"/>
  <c r="H33" i="27"/>
  <c r="I33" i="27" s="1"/>
  <c r="J33" i="27" s="1"/>
  <c r="E33" i="27"/>
  <c r="AT32" i="27"/>
  <c r="AS32" i="27"/>
  <c r="AP32" i="27"/>
  <c r="AA32" i="27"/>
  <c r="J32" i="27"/>
  <c r="H32" i="27"/>
  <c r="I32" i="27" s="1"/>
  <c r="E32" i="27"/>
  <c r="AT31" i="27"/>
  <c r="AP31" i="27"/>
  <c r="AA31" i="27"/>
  <c r="H31" i="27"/>
  <c r="I31" i="27" s="1"/>
  <c r="J31" i="27" s="1"/>
  <c r="E31" i="27"/>
  <c r="AT30" i="27"/>
  <c r="AS30" i="27"/>
  <c r="AP30" i="27"/>
  <c r="AA30" i="27"/>
  <c r="T30" i="27"/>
  <c r="I30" i="27"/>
  <c r="J30" i="27" s="1"/>
  <c r="H30" i="27"/>
  <c r="E30" i="27"/>
  <c r="AT29" i="27"/>
  <c r="AS29" i="27"/>
  <c r="AR29" i="27"/>
  <c r="AP29" i="27"/>
  <c r="AA29" i="27"/>
  <c r="I29" i="27"/>
  <c r="J29" i="27" s="1"/>
  <c r="H29" i="27"/>
  <c r="E29" i="27"/>
  <c r="H28" i="27" s="1"/>
  <c r="AT28" i="27"/>
  <c r="AP28" i="27"/>
  <c r="AA28" i="27"/>
  <c r="K28" i="27"/>
  <c r="L28" i="27" s="1"/>
  <c r="I28" i="27"/>
  <c r="J28" i="27" s="1"/>
  <c r="E28" i="27"/>
  <c r="B28" i="27"/>
  <c r="AS28" i="27" s="1"/>
  <c r="AT27" i="27"/>
  <c r="AS27" i="27"/>
  <c r="AP27" i="27"/>
  <c r="AA27" i="27"/>
  <c r="T27" i="27"/>
  <c r="H27" i="27"/>
  <c r="I27" i="27" s="1"/>
  <c r="J27" i="27" s="1"/>
  <c r="E27" i="27"/>
  <c r="B27" i="27"/>
  <c r="T37" i="27" s="1"/>
  <c r="AT26" i="27"/>
  <c r="AS26" i="27"/>
  <c r="AR26" i="27"/>
  <c r="AP26" i="27"/>
  <c r="AA26" i="27"/>
  <c r="H26" i="27"/>
  <c r="I26" i="27" s="1"/>
  <c r="J26" i="27" s="1"/>
  <c r="B26" i="27"/>
  <c r="AW147" i="26"/>
  <c r="AS147" i="26"/>
  <c r="AG147" i="26"/>
  <c r="AW146" i="26"/>
  <c r="AS146" i="26"/>
  <c r="AG146" i="26"/>
  <c r="AW145" i="26"/>
  <c r="AV145" i="26"/>
  <c r="AS145" i="26"/>
  <c r="AG145" i="26"/>
  <c r="AW144" i="26"/>
  <c r="AS144" i="26"/>
  <c r="AG144" i="26"/>
  <c r="AW143" i="26"/>
  <c r="AS143" i="26"/>
  <c r="AG143" i="26"/>
  <c r="AW142" i="26"/>
  <c r="AV142" i="26"/>
  <c r="AS142" i="26"/>
  <c r="AG142" i="26"/>
  <c r="AW141" i="26"/>
  <c r="AS141" i="26"/>
  <c r="AG141" i="26"/>
  <c r="AW140" i="26"/>
  <c r="AS140" i="26"/>
  <c r="AG140" i="26"/>
  <c r="AW139" i="26"/>
  <c r="AV139" i="26"/>
  <c r="AS139" i="26"/>
  <c r="AG139" i="26"/>
  <c r="AW138" i="26"/>
  <c r="AS138" i="26"/>
  <c r="AG138" i="26"/>
  <c r="B138" i="26"/>
  <c r="AV141" i="26" s="1"/>
  <c r="AW137" i="26"/>
  <c r="AS137" i="26"/>
  <c r="AG137" i="26"/>
  <c r="B137" i="26"/>
  <c r="AW136" i="26"/>
  <c r="AV136" i="26"/>
  <c r="AS136" i="26"/>
  <c r="AG136" i="26"/>
  <c r="B136" i="26"/>
  <c r="AZ132" i="26"/>
  <c r="AW132" i="26"/>
  <c r="AS132" i="26"/>
  <c r="AG132" i="26"/>
  <c r="T132" i="26"/>
  <c r="AZ131" i="26"/>
  <c r="AW131" i="26"/>
  <c r="AS131" i="26"/>
  <c r="AG131" i="26"/>
  <c r="AZ130" i="26"/>
  <c r="AW130" i="26"/>
  <c r="AS130" i="26"/>
  <c r="AG130" i="26"/>
  <c r="AZ129" i="26"/>
  <c r="AW129" i="26"/>
  <c r="AS129" i="26"/>
  <c r="AG129" i="26"/>
  <c r="AZ128" i="26"/>
  <c r="AW128" i="26"/>
  <c r="AS128" i="26"/>
  <c r="AG128" i="26"/>
  <c r="AZ127" i="26"/>
  <c r="AW127" i="26"/>
  <c r="AS127" i="26"/>
  <c r="AG127" i="26"/>
  <c r="AZ126" i="26"/>
  <c r="AW126" i="26"/>
  <c r="AS126" i="26"/>
  <c r="AG126" i="26"/>
  <c r="AZ125" i="26"/>
  <c r="AW125" i="26"/>
  <c r="AS125" i="26"/>
  <c r="AG125" i="26"/>
  <c r="AZ124" i="26"/>
  <c r="AW124" i="26"/>
  <c r="AS124" i="26"/>
  <c r="AG124" i="26"/>
  <c r="AZ123" i="26"/>
  <c r="AW123" i="26"/>
  <c r="AS123" i="26"/>
  <c r="AG123" i="26"/>
  <c r="B123" i="26"/>
  <c r="AV131" i="26" s="1"/>
  <c r="AZ122" i="26"/>
  <c r="AW122" i="26"/>
  <c r="AS122" i="26"/>
  <c r="AG122" i="26"/>
  <c r="T122" i="26"/>
  <c r="B122" i="26"/>
  <c r="T123" i="26" s="1"/>
  <c r="AZ121" i="26"/>
  <c r="AW121" i="26"/>
  <c r="AV121" i="26"/>
  <c r="AS121" i="26"/>
  <c r="AG121" i="26"/>
  <c r="T121" i="26"/>
  <c r="B121" i="26"/>
  <c r="AW116" i="26"/>
  <c r="AS116" i="26"/>
  <c r="AG116" i="26"/>
  <c r="K116" i="26"/>
  <c r="L116" i="26" s="1"/>
  <c r="AW115" i="26"/>
  <c r="AS115" i="26"/>
  <c r="AG115" i="26"/>
  <c r="T115" i="26"/>
  <c r="AW114" i="26"/>
  <c r="AU114" i="26"/>
  <c r="AS114" i="26"/>
  <c r="AG114" i="26"/>
  <c r="AW113" i="26"/>
  <c r="AS113" i="26"/>
  <c r="AG113" i="26"/>
  <c r="L113" i="26"/>
  <c r="K113" i="26"/>
  <c r="AW112" i="26"/>
  <c r="AS112" i="26"/>
  <c r="AG112" i="26"/>
  <c r="T112" i="26"/>
  <c r="K112" i="26"/>
  <c r="L112" i="26" s="1"/>
  <c r="AW111" i="26"/>
  <c r="AU111" i="26"/>
  <c r="AS111" i="26"/>
  <c r="AG111" i="26"/>
  <c r="AW110" i="26"/>
  <c r="AS110" i="26"/>
  <c r="AG110" i="26"/>
  <c r="AW109" i="26"/>
  <c r="AS109" i="26"/>
  <c r="AG109" i="26"/>
  <c r="T109" i="26"/>
  <c r="K109" i="26"/>
  <c r="L109" i="26" s="1"/>
  <c r="AW108" i="26"/>
  <c r="AV108" i="26"/>
  <c r="AU108" i="26"/>
  <c r="AS108" i="26"/>
  <c r="AG108" i="26"/>
  <c r="AW107" i="26"/>
  <c r="AS107" i="26"/>
  <c r="AG107" i="26"/>
  <c r="K107" i="26"/>
  <c r="L107" i="26" s="1"/>
  <c r="B107" i="26"/>
  <c r="AW106" i="26"/>
  <c r="AS106" i="26"/>
  <c r="AG106" i="26"/>
  <c r="T106" i="26"/>
  <c r="K106" i="26"/>
  <c r="L106" i="26" s="1"/>
  <c r="B106" i="26"/>
  <c r="T111" i="26" s="1"/>
  <c r="AW105" i="26"/>
  <c r="AU105" i="26"/>
  <c r="AS105" i="26"/>
  <c r="AG105" i="26"/>
  <c r="B105" i="26"/>
  <c r="AM100" i="26"/>
  <c r="AM99" i="26"/>
  <c r="T99" i="26"/>
  <c r="R99" i="26"/>
  <c r="K99" i="26"/>
  <c r="L99" i="26" s="1"/>
  <c r="AM98" i="26"/>
  <c r="AL98" i="26"/>
  <c r="AK98" i="26"/>
  <c r="AM97" i="26"/>
  <c r="AL97" i="26"/>
  <c r="AM96" i="26"/>
  <c r="L96" i="26"/>
  <c r="K96" i="26"/>
  <c r="AM95" i="26"/>
  <c r="AM94" i="26"/>
  <c r="T94" i="26"/>
  <c r="AM93" i="26"/>
  <c r="AL93" i="26"/>
  <c r="AK93" i="26"/>
  <c r="T93" i="26"/>
  <c r="AM92" i="26"/>
  <c r="AL92" i="26"/>
  <c r="AM91" i="26"/>
  <c r="K91" i="26"/>
  <c r="L91" i="26" s="1"/>
  <c r="B91" i="26"/>
  <c r="AL96" i="26" s="1"/>
  <c r="AM90" i="26"/>
  <c r="AL90" i="26"/>
  <c r="T90" i="26"/>
  <c r="B90" i="26"/>
  <c r="T98" i="26" s="1"/>
  <c r="AM89" i="26"/>
  <c r="AL89" i="26"/>
  <c r="T89" i="26"/>
  <c r="B89" i="26"/>
  <c r="K100" i="26" s="1"/>
  <c r="L100" i="26" s="1"/>
  <c r="AT84" i="26"/>
  <c r="AP84" i="26"/>
  <c r="AA84" i="26"/>
  <c r="K84" i="26"/>
  <c r="L84" i="26" s="1"/>
  <c r="AT83" i="26"/>
  <c r="AP83" i="26"/>
  <c r="AA83" i="26"/>
  <c r="AT82" i="26"/>
  <c r="AR82" i="26"/>
  <c r="AP82" i="26"/>
  <c r="AA82" i="26"/>
  <c r="AT81" i="26"/>
  <c r="AP81" i="26"/>
  <c r="AA81" i="26"/>
  <c r="K81" i="26"/>
  <c r="L81" i="26" s="1"/>
  <c r="AT80" i="26"/>
  <c r="AP80" i="26"/>
  <c r="AA80" i="26"/>
  <c r="AT79" i="26"/>
  <c r="AS79" i="26"/>
  <c r="AP79" i="26"/>
  <c r="AA79" i="26"/>
  <c r="AT78" i="26"/>
  <c r="AS78" i="26"/>
  <c r="AP78" i="26"/>
  <c r="AA78" i="26"/>
  <c r="AT77" i="26"/>
  <c r="AS77" i="26"/>
  <c r="AP77" i="26"/>
  <c r="AA77" i="26"/>
  <c r="T77" i="26"/>
  <c r="AT76" i="26"/>
  <c r="AS76" i="26"/>
  <c r="AP76" i="26"/>
  <c r="AA76" i="26"/>
  <c r="AT75" i="26"/>
  <c r="AS75" i="26"/>
  <c r="AP75" i="26"/>
  <c r="AA75" i="26"/>
  <c r="K75" i="26"/>
  <c r="L75" i="26" s="1"/>
  <c r="B75" i="26"/>
  <c r="AS84" i="26" s="1"/>
  <c r="AT74" i="26"/>
  <c r="AS74" i="26"/>
  <c r="AP74" i="26"/>
  <c r="AA74" i="26"/>
  <c r="B74" i="26"/>
  <c r="T79" i="26" s="1"/>
  <c r="AT73" i="26"/>
  <c r="AS73" i="26"/>
  <c r="AR73" i="26"/>
  <c r="AP73" i="26"/>
  <c r="AA73" i="26"/>
  <c r="B73" i="26"/>
  <c r="D70" i="26"/>
  <c r="D85" i="26" s="1"/>
  <c r="D101" i="26" s="1"/>
  <c r="D117" i="26" s="1"/>
  <c r="D133" i="26" s="1"/>
  <c r="D148" i="26" s="1"/>
  <c r="AT69" i="26"/>
  <c r="AR69" i="26"/>
  <c r="AP69" i="26"/>
  <c r="AA69" i="26"/>
  <c r="AT68" i="26"/>
  <c r="AP68" i="26"/>
  <c r="AA68" i="26"/>
  <c r="T68" i="26"/>
  <c r="AT67" i="26"/>
  <c r="AS67" i="26"/>
  <c r="AR67" i="26"/>
  <c r="AP67" i="26"/>
  <c r="AA67" i="26"/>
  <c r="T67" i="26"/>
  <c r="AT66" i="26"/>
  <c r="AR66" i="26"/>
  <c r="AP66" i="26"/>
  <c r="AA66" i="26"/>
  <c r="E66" i="26"/>
  <c r="H65" i="26" s="1"/>
  <c r="I65" i="26" s="1"/>
  <c r="J65" i="26" s="1"/>
  <c r="AT65" i="26"/>
  <c r="AP65" i="26"/>
  <c r="AA65" i="26"/>
  <c r="T65" i="26"/>
  <c r="AT64" i="26"/>
  <c r="AS64" i="26"/>
  <c r="AR64" i="26"/>
  <c r="AP64" i="26"/>
  <c r="AA64" i="26"/>
  <c r="D64" i="26"/>
  <c r="AT63" i="26"/>
  <c r="AP63" i="26"/>
  <c r="AA63" i="26"/>
  <c r="L63" i="26"/>
  <c r="R63" i="26" s="1"/>
  <c r="K63" i="26"/>
  <c r="AT62" i="26"/>
  <c r="AP62" i="26"/>
  <c r="AA62" i="26"/>
  <c r="T62" i="26"/>
  <c r="AT61" i="26"/>
  <c r="AS61" i="26"/>
  <c r="AR61" i="26"/>
  <c r="AP61" i="26"/>
  <c r="AA61" i="26"/>
  <c r="K61" i="26"/>
  <c r="L61" i="26" s="1"/>
  <c r="D61" i="26"/>
  <c r="E62" i="26" s="1"/>
  <c r="H61" i="26" s="1"/>
  <c r="I61" i="26" s="1"/>
  <c r="J61" i="26" s="1"/>
  <c r="AT60" i="26"/>
  <c r="AP60" i="26"/>
  <c r="AA60" i="26"/>
  <c r="L60" i="26"/>
  <c r="K60" i="26"/>
  <c r="B60" i="26"/>
  <c r="AS63" i="26" s="1"/>
  <c r="AT59" i="26"/>
  <c r="AS59" i="26"/>
  <c r="AP59" i="26"/>
  <c r="AA59" i="26"/>
  <c r="T59" i="26"/>
  <c r="B59" i="26"/>
  <c r="T64" i="26" s="1"/>
  <c r="AT58" i="26"/>
  <c r="AS58" i="26"/>
  <c r="AR58" i="26"/>
  <c r="AP58" i="26"/>
  <c r="AA58" i="26"/>
  <c r="T58" i="26"/>
  <c r="B58" i="26"/>
  <c r="K69" i="26" s="1"/>
  <c r="L69" i="26" s="1"/>
  <c r="D54" i="26"/>
  <c r="AT53" i="26"/>
  <c r="AP53" i="26"/>
  <c r="AG53" i="26"/>
  <c r="AA53" i="26"/>
  <c r="T53" i="26"/>
  <c r="D53" i="26"/>
  <c r="E54" i="26" s="1"/>
  <c r="H53" i="26" s="1"/>
  <c r="I53" i="26" s="1"/>
  <c r="J53" i="26" s="1"/>
  <c r="AT52" i="26"/>
  <c r="AP52" i="26"/>
  <c r="AG52" i="26"/>
  <c r="AA52" i="26"/>
  <c r="J52" i="26"/>
  <c r="I52" i="26"/>
  <c r="H52" i="26"/>
  <c r="E52" i="26"/>
  <c r="H51" i="26" s="1"/>
  <c r="I51" i="26" s="1"/>
  <c r="J51" i="26" s="1"/>
  <c r="D52" i="26"/>
  <c r="E53" i="26" s="1"/>
  <c r="AT51" i="26"/>
  <c r="AP51" i="26"/>
  <c r="AG51" i="26"/>
  <c r="AA51" i="26"/>
  <c r="D51" i="26"/>
  <c r="D67" i="26" s="1"/>
  <c r="AT50" i="26"/>
  <c r="AP50" i="26"/>
  <c r="AG50" i="26"/>
  <c r="AA50" i="26"/>
  <c r="D50" i="26"/>
  <c r="AT49" i="26"/>
  <c r="AP49" i="26"/>
  <c r="AG49" i="26"/>
  <c r="AA49" i="26"/>
  <c r="D49" i="26"/>
  <c r="D65" i="26" s="1"/>
  <c r="D80" i="26" s="1"/>
  <c r="AT48" i="26"/>
  <c r="AP48" i="26"/>
  <c r="AG48" i="26"/>
  <c r="AA48" i="26"/>
  <c r="T48" i="26"/>
  <c r="J48" i="26"/>
  <c r="D48" i="26"/>
  <c r="E49" i="26" s="1"/>
  <c r="H48" i="26" s="1"/>
  <c r="I48" i="26" s="1"/>
  <c r="AT47" i="26"/>
  <c r="AP47" i="26"/>
  <c r="AG47" i="26"/>
  <c r="AA47" i="26"/>
  <c r="E47" i="26"/>
  <c r="H46" i="26" s="1"/>
  <c r="I46" i="26" s="1"/>
  <c r="J46" i="26" s="1"/>
  <c r="D47" i="26"/>
  <c r="E48" i="26" s="1"/>
  <c r="H47" i="26" s="1"/>
  <c r="I47" i="26" s="1"/>
  <c r="J47" i="26" s="1"/>
  <c r="AT46" i="26"/>
  <c r="AP46" i="26"/>
  <c r="AG46" i="26"/>
  <c r="AA46" i="26"/>
  <c r="E46" i="26"/>
  <c r="H45" i="26" s="1"/>
  <c r="I45" i="26" s="1"/>
  <c r="J45" i="26" s="1"/>
  <c r="D46" i="26"/>
  <c r="D62" i="26" s="1"/>
  <c r="AT45" i="26"/>
  <c r="AP45" i="26"/>
  <c r="AG45" i="26"/>
  <c r="AA45" i="26"/>
  <c r="T45" i="26"/>
  <c r="E45" i="26"/>
  <c r="D45" i="26"/>
  <c r="AT44" i="26"/>
  <c r="AS44" i="26"/>
  <c r="AP44" i="26"/>
  <c r="AG44" i="26"/>
  <c r="AA44" i="26"/>
  <c r="T44" i="26"/>
  <c r="I44" i="26"/>
  <c r="J44" i="26" s="1"/>
  <c r="H44" i="26"/>
  <c r="D44" i="26"/>
  <c r="D60" i="26" s="1"/>
  <c r="B44" i="26"/>
  <c r="AT43" i="26"/>
  <c r="AP43" i="26"/>
  <c r="AG43" i="26"/>
  <c r="AA43" i="26"/>
  <c r="T43" i="26"/>
  <c r="D43" i="26"/>
  <c r="D59" i="26" s="1"/>
  <c r="B43" i="26"/>
  <c r="AT42" i="26"/>
  <c r="AP42" i="26"/>
  <c r="AG42" i="26"/>
  <c r="AA42" i="26"/>
  <c r="D42" i="26"/>
  <c r="B42" i="26"/>
  <c r="AR50" i="26" s="1"/>
  <c r="E38" i="26"/>
  <c r="H37" i="26" s="1"/>
  <c r="I37" i="26" s="1"/>
  <c r="J37" i="26" s="1"/>
  <c r="AT37" i="26"/>
  <c r="AP37" i="26"/>
  <c r="AA37" i="26"/>
  <c r="E37" i="26"/>
  <c r="H36" i="26" s="1"/>
  <c r="I36" i="26" s="1"/>
  <c r="J36" i="26" s="1"/>
  <c r="AT36" i="26"/>
  <c r="AP36" i="26"/>
  <c r="AA36" i="26"/>
  <c r="T36" i="26"/>
  <c r="E36" i="26"/>
  <c r="H35" i="26" s="1"/>
  <c r="I35" i="26" s="1"/>
  <c r="J35" i="26" s="1"/>
  <c r="AT35" i="26"/>
  <c r="AR35" i="26"/>
  <c r="AP35" i="26"/>
  <c r="AA35" i="26"/>
  <c r="E35" i="26"/>
  <c r="H34" i="26" s="1"/>
  <c r="I34" i="26" s="1"/>
  <c r="J34" i="26" s="1"/>
  <c r="AT34" i="26"/>
  <c r="AR34" i="26"/>
  <c r="AP34" i="26"/>
  <c r="AA34" i="26"/>
  <c r="K34" i="26"/>
  <c r="L34" i="26" s="1"/>
  <c r="E34" i="26"/>
  <c r="H33" i="26" s="1"/>
  <c r="I33" i="26" s="1"/>
  <c r="J33" i="26" s="1"/>
  <c r="AT33" i="26"/>
  <c r="AP33" i="26"/>
  <c r="AA33" i="26"/>
  <c r="K33" i="26"/>
  <c r="L33" i="26" s="1"/>
  <c r="E33" i="26"/>
  <c r="H32" i="26" s="1"/>
  <c r="I32" i="26" s="1"/>
  <c r="J32" i="26" s="1"/>
  <c r="AT32" i="26"/>
  <c r="AP32" i="26"/>
  <c r="AA32" i="26"/>
  <c r="T32" i="26"/>
  <c r="E32" i="26"/>
  <c r="H31" i="26" s="1"/>
  <c r="I31" i="26" s="1"/>
  <c r="J31" i="26" s="1"/>
  <c r="AT31" i="26"/>
  <c r="AR31" i="26"/>
  <c r="AP31" i="26"/>
  <c r="AA31" i="26"/>
  <c r="E31" i="26"/>
  <c r="H30" i="26" s="1"/>
  <c r="I30" i="26" s="1"/>
  <c r="J30" i="26" s="1"/>
  <c r="AT30" i="26"/>
  <c r="AR30" i="26"/>
  <c r="AP30" i="26"/>
  <c r="AA30" i="26"/>
  <c r="E30" i="26"/>
  <c r="AT29" i="26"/>
  <c r="AP29" i="26"/>
  <c r="AA29" i="26"/>
  <c r="T29" i="26"/>
  <c r="I29" i="26"/>
  <c r="J29" i="26" s="1"/>
  <c r="H29" i="26"/>
  <c r="E29" i="26"/>
  <c r="AT28" i="26"/>
  <c r="AP28" i="26"/>
  <c r="AA28" i="26"/>
  <c r="T28" i="26"/>
  <c r="H28" i="26"/>
  <c r="I28" i="26" s="1"/>
  <c r="J28" i="26" s="1"/>
  <c r="E28" i="26"/>
  <c r="B28" i="26"/>
  <c r="AS37" i="26" s="1"/>
  <c r="AT27" i="26"/>
  <c r="AS27" i="26"/>
  <c r="AR27" i="26"/>
  <c r="AP27" i="26"/>
  <c r="AA27" i="26"/>
  <c r="T27" i="26"/>
  <c r="I27" i="26"/>
  <c r="J27" i="26" s="1"/>
  <c r="H27" i="26"/>
  <c r="E27" i="26"/>
  <c r="H26" i="26" s="1"/>
  <c r="I26" i="26" s="1"/>
  <c r="B27" i="26"/>
  <c r="T35" i="26" s="1"/>
  <c r="AT26" i="26"/>
  <c r="AP26" i="26"/>
  <c r="AA26" i="26"/>
  <c r="T26" i="26"/>
  <c r="J26" i="26"/>
  <c r="B26" i="26"/>
  <c r="K29" i="26" s="1"/>
  <c r="L29" i="26" s="1"/>
  <c r="E148" i="25"/>
  <c r="H147" i="25" s="1"/>
  <c r="I147" i="25" s="1"/>
  <c r="J147" i="25" s="1"/>
  <c r="AW147" i="25"/>
  <c r="AS147" i="25"/>
  <c r="AG147" i="25"/>
  <c r="T147" i="25"/>
  <c r="E147" i="25"/>
  <c r="AW146" i="25"/>
  <c r="AV146" i="25"/>
  <c r="AS146" i="25"/>
  <c r="AG146" i="25"/>
  <c r="K146" i="25"/>
  <c r="L146" i="25" s="1"/>
  <c r="J146" i="25"/>
  <c r="I146" i="25"/>
  <c r="H146" i="25"/>
  <c r="E146" i="25"/>
  <c r="H145" i="25" s="1"/>
  <c r="I145" i="25" s="1"/>
  <c r="J145" i="25" s="1"/>
  <c r="AW145" i="25"/>
  <c r="AS145" i="25"/>
  <c r="AG145" i="25"/>
  <c r="K145" i="25"/>
  <c r="L145" i="25" s="1"/>
  <c r="E145" i="25"/>
  <c r="H144" i="25" s="1"/>
  <c r="I144" i="25" s="1"/>
  <c r="J144" i="25" s="1"/>
  <c r="AW144" i="25"/>
  <c r="AS144" i="25"/>
  <c r="AG144" i="25"/>
  <c r="T144" i="25"/>
  <c r="E144" i="25"/>
  <c r="H143" i="25" s="1"/>
  <c r="I143" i="25" s="1"/>
  <c r="J143" i="25" s="1"/>
  <c r="AW143" i="25"/>
  <c r="AU143" i="25"/>
  <c r="AS143" i="25"/>
  <c r="AG143" i="25"/>
  <c r="E143" i="25"/>
  <c r="H142" i="25" s="1"/>
  <c r="I142" i="25" s="1"/>
  <c r="J142" i="25" s="1"/>
  <c r="AW142" i="25"/>
  <c r="AU142" i="25"/>
  <c r="AS142" i="25"/>
  <c r="AG142" i="25"/>
  <c r="K142" i="25"/>
  <c r="L142" i="25" s="1"/>
  <c r="E142" i="25"/>
  <c r="H141" i="25" s="1"/>
  <c r="I141" i="25" s="1"/>
  <c r="J141" i="25" s="1"/>
  <c r="AW141" i="25"/>
  <c r="AS141" i="25"/>
  <c r="AG141" i="25"/>
  <c r="K141" i="25"/>
  <c r="L141" i="25" s="1"/>
  <c r="E141" i="25"/>
  <c r="AW140" i="25"/>
  <c r="AS140" i="25"/>
  <c r="AG140" i="25"/>
  <c r="T140" i="25"/>
  <c r="H140" i="25"/>
  <c r="I140" i="25" s="1"/>
  <c r="J140" i="25" s="1"/>
  <c r="E140" i="25"/>
  <c r="AW139" i="25"/>
  <c r="AV139" i="25"/>
  <c r="AU139" i="25"/>
  <c r="AS139" i="25"/>
  <c r="AG139" i="25"/>
  <c r="H139" i="25"/>
  <c r="I139" i="25" s="1"/>
  <c r="J139" i="25" s="1"/>
  <c r="E139" i="25"/>
  <c r="AW138" i="25"/>
  <c r="AV138" i="25"/>
  <c r="AS138" i="25"/>
  <c r="AG138" i="25"/>
  <c r="T138" i="25"/>
  <c r="L138" i="25"/>
  <c r="K138" i="25"/>
  <c r="H138" i="25"/>
  <c r="I138" i="25" s="1"/>
  <c r="J138" i="25" s="1"/>
  <c r="E138" i="25"/>
  <c r="B138" i="25"/>
  <c r="AV145" i="25" s="1"/>
  <c r="AW137" i="25"/>
  <c r="AU137" i="25"/>
  <c r="AS137" i="25"/>
  <c r="AG137" i="25"/>
  <c r="J137" i="25"/>
  <c r="I137" i="25"/>
  <c r="H137" i="25"/>
  <c r="E137" i="25"/>
  <c r="H136" i="25" s="1"/>
  <c r="I136" i="25" s="1"/>
  <c r="J136" i="25" s="1"/>
  <c r="B137" i="25"/>
  <c r="T143" i="25" s="1"/>
  <c r="AW136" i="25"/>
  <c r="AV136" i="25"/>
  <c r="AS136" i="25"/>
  <c r="AG136" i="25"/>
  <c r="T136" i="25"/>
  <c r="B136" i="25"/>
  <c r="AU138" i="25" s="1"/>
  <c r="E133" i="25"/>
  <c r="H132" i="25" s="1"/>
  <c r="I132" i="25" s="1"/>
  <c r="J132" i="25" s="1"/>
  <c r="AZ132" i="25"/>
  <c r="AW132" i="25"/>
  <c r="AS132" i="25"/>
  <c r="AG132" i="25"/>
  <c r="K132" i="25"/>
  <c r="L132" i="25" s="1"/>
  <c r="E132" i="25"/>
  <c r="AZ131" i="25"/>
  <c r="AW131" i="25"/>
  <c r="AS131" i="25"/>
  <c r="AG131" i="25"/>
  <c r="H131" i="25"/>
  <c r="I131" i="25" s="1"/>
  <c r="J131" i="25" s="1"/>
  <c r="E131" i="25"/>
  <c r="AZ130" i="25"/>
  <c r="AW130" i="25"/>
  <c r="AV130" i="25"/>
  <c r="AS130" i="25"/>
  <c r="AG130" i="25"/>
  <c r="H130" i="25"/>
  <c r="I130" i="25" s="1"/>
  <c r="J130" i="25" s="1"/>
  <c r="E130" i="25"/>
  <c r="AZ129" i="25"/>
  <c r="AW129" i="25"/>
  <c r="AS129" i="25"/>
  <c r="AG129" i="25"/>
  <c r="T129" i="25"/>
  <c r="H129" i="25"/>
  <c r="I129" i="25" s="1"/>
  <c r="J129" i="25" s="1"/>
  <c r="E129" i="25"/>
  <c r="AZ128" i="25"/>
  <c r="AW128" i="25"/>
  <c r="AV128" i="25"/>
  <c r="AS128" i="25"/>
  <c r="AG128" i="25"/>
  <c r="H128" i="25"/>
  <c r="I128" i="25" s="1"/>
  <c r="J128" i="25" s="1"/>
  <c r="E128" i="25"/>
  <c r="H127" i="25" s="1"/>
  <c r="I127" i="25" s="1"/>
  <c r="J127" i="25" s="1"/>
  <c r="AZ127" i="25"/>
  <c r="AW127" i="25"/>
  <c r="AS127" i="25"/>
  <c r="AG127" i="25"/>
  <c r="E127" i="25"/>
  <c r="H126" i="25" s="1"/>
  <c r="I126" i="25" s="1"/>
  <c r="J126" i="25" s="1"/>
  <c r="AZ126" i="25"/>
  <c r="AW126" i="25"/>
  <c r="AS126" i="25"/>
  <c r="AG126" i="25"/>
  <c r="T126" i="25"/>
  <c r="E126" i="25"/>
  <c r="AZ125" i="25"/>
  <c r="AW125" i="25"/>
  <c r="AS125" i="25"/>
  <c r="AG125" i="25"/>
  <c r="K125" i="25"/>
  <c r="L125" i="25" s="1"/>
  <c r="I125" i="25"/>
  <c r="J125" i="25" s="1"/>
  <c r="H125" i="25"/>
  <c r="E125" i="25"/>
  <c r="H124" i="25" s="1"/>
  <c r="I124" i="25" s="1"/>
  <c r="J124" i="25" s="1"/>
  <c r="AZ124" i="25"/>
  <c r="AW124" i="25"/>
  <c r="AU124" i="25"/>
  <c r="AS124" i="25"/>
  <c r="AG124" i="25"/>
  <c r="E124" i="25"/>
  <c r="H123" i="25" s="1"/>
  <c r="I123" i="25" s="1"/>
  <c r="J123" i="25" s="1"/>
  <c r="AZ123" i="25"/>
  <c r="AW123" i="25"/>
  <c r="AU123" i="25"/>
  <c r="AS123" i="25"/>
  <c r="AG123" i="25"/>
  <c r="E123" i="25"/>
  <c r="H122" i="25" s="1"/>
  <c r="I122" i="25" s="1"/>
  <c r="J122" i="25" s="1"/>
  <c r="B123" i="25"/>
  <c r="AV127" i="25" s="1"/>
  <c r="AZ122" i="25"/>
  <c r="AW122" i="25"/>
  <c r="AS122" i="25"/>
  <c r="AG122" i="25"/>
  <c r="T122" i="25"/>
  <c r="E122" i="25"/>
  <c r="B122" i="25"/>
  <c r="T123" i="25" s="1"/>
  <c r="AZ121" i="25"/>
  <c r="AW121" i="25"/>
  <c r="AS121" i="25"/>
  <c r="AG121" i="25"/>
  <c r="T121" i="25"/>
  <c r="K121" i="25"/>
  <c r="L121" i="25" s="1"/>
  <c r="I121" i="25"/>
  <c r="J121" i="25" s="1"/>
  <c r="H121" i="25"/>
  <c r="B121" i="25"/>
  <c r="AU130" i="25" s="1"/>
  <c r="E117" i="25"/>
  <c r="AW116" i="25"/>
  <c r="AU116" i="25"/>
  <c r="AS116" i="25"/>
  <c r="AG116" i="25"/>
  <c r="K116" i="25"/>
  <c r="L116" i="25" s="1"/>
  <c r="I116" i="25"/>
  <c r="J116" i="25" s="1"/>
  <c r="H116" i="25"/>
  <c r="E116" i="25"/>
  <c r="H115" i="25" s="1"/>
  <c r="I115" i="25" s="1"/>
  <c r="J115" i="25" s="1"/>
  <c r="AW115" i="25"/>
  <c r="AS115" i="25"/>
  <c r="AG115" i="25"/>
  <c r="E115" i="25"/>
  <c r="AW114" i="25"/>
  <c r="AS114" i="25"/>
  <c r="AG114" i="25"/>
  <c r="T114" i="25"/>
  <c r="J114" i="25"/>
  <c r="H114" i="25"/>
  <c r="I114" i="25" s="1"/>
  <c r="E114" i="25"/>
  <c r="AW113" i="25"/>
  <c r="AU113" i="25"/>
  <c r="AS113" i="25"/>
  <c r="AG113" i="25"/>
  <c r="H113" i="25"/>
  <c r="I113" i="25" s="1"/>
  <c r="J113" i="25" s="1"/>
  <c r="E113" i="25"/>
  <c r="AW112" i="25"/>
  <c r="AV112" i="25"/>
  <c r="AS112" i="25"/>
  <c r="AG112" i="25"/>
  <c r="T112" i="25"/>
  <c r="H112" i="25"/>
  <c r="I112" i="25" s="1"/>
  <c r="J112" i="25" s="1"/>
  <c r="E112" i="25"/>
  <c r="AW111" i="25"/>
  <c r="AS111" i="25"/>
  <c r="AG111" i="25"/>
  <c r="I111" i="25"/>
  <c r="J111" i="25" s="1"/>
  <c r="H111" i="25"/>
  <c r="E111" i="25"/>
  <c r="AW110" i="25"/>
  <c r="AS110" i="25"/>
  <c r="AG110" i="25"/>
  <c r="J110" i="25"/>
  <c r="H110" i="25"/>
  <c r="I110" i="25" s="1"/>
  <c r="E110" i="25"/>
  <c r="AW109" i="25"/>
  <c r="AV109" i="25"/>
  <c r="AU109" i="25"/>
  <c r="AS109" i="25"/>
  <c r="AG109" i="25"/>
  <c r="L109" i="25"/>
  <c r="K109" i="25"/>
  <c r="J109" i="25"/>
  <c r="H109" i="25"/>
  <c r="I109" i="25" s="1"/>
  <c r="E109" i="25"/>
  <c r="AW108" i="25"/>
  <c r="AU108" i="25"/>
  <c r="AS108" i="25"/>
  <c r="AG108" i="25"/>
  <c r="H108" i="25"/>
  <c r="I108" i="25" s="1"/>
  <c r="J108" i="25" s="1"/>
  <c r="E108" i="25"/>
  <c r="AW107" i="25"/>
  <c r="AV107" i="25"/>
  <c r="AU107" i="25"/>
  <c r="AS107" i="25"/>
  <c r="AG107" i="25"/>
  <c r="T107" i="25"/>
  <c r="L107" i="25"/>
  <c r="K107" i="25"/>
  <c r="J107" i="25"/>
  <c r="H107" i="25"/>
  <c r="I107" i="25" s="1"/>
  <c r="E107" i="25"/>
  <c r="H106" i="25" s="1"/>
  <c r="I106" i="25" s="1"/>
  <c r="J106" i="25" s="1"/>
  <c r="B107" i="25"/>
  <c r="AV113" i="25" s="1"/>
  <c r="AW106" i="25"/>
  <c r="AV106" i="25"/>
  <c r="AU106" i="25"/>
  <c r="AS106" i="25"/>
  <c r="AG106" i="25"/>
  <c r="L106" i="25"/>
  <c r="R106" i="25" s="1"/>
  <c r="K106" i="25"/>
  <c r="E106" i="25"/>
  <c r="H105" i="25" s="1"/>
  <c r="I105" i="25" s="1"/>
  <c r="J105" i="25" s="1"/>
  <c r="B106" i="25"/>
  <c r="T106" i="25" s="1"/>
  <c r="AW105" i="25"/>
  <c r="AV105" i="25"/>
  <c r="AS105" i="25"/>
  <c r="AG105" i="25"/>
  <c r="T105" i="25"/>
  <c r="L105" i="25"/>
  <c r="R105" i="25" s="1"/>
  <c r="K105" i="25"/>
  <c r="B105" i="25"/>
  <c r="AM100" i="25"/>
  <c r="AL100" i="25"/>
  <c r="K100" i="25"/>
  <c r="L100" i="25" s="1"/>
  <c r="AM99" i="25"/>
  <c r="T99" i="25"/>
  <c r="K99" i="25"/>
  <c r="L99" i="25" s="1"/>
  <c r="AM98" i="25"/>
  <c r="AL98" i="25"/>
  <c r="T98" i="25"/>
  <c r="AM97" i="25"/>
  <c r="AK97" i="25"/>
  <c r="AM96" i="25"/>
  <c r="AL96" i="25"/>
  <c r="AM95" i="25"/>
  <c r="AL95" i="25"/>
  <c r="K95" i="25"/>
  <c r="L95" i="25" s="1"/>
  <c r="AM94" i="25"/>
  <c r="T94" i="25"/>
  <c r="AM93" i="25"/>
  <c r="AK93" i="25"/>
  <c r="AM92" i="25"/>
  <c r="AK92" i="25"/>
  <c r="AM91" i="25"/>
  <c r="AL91" i="25"/>
  <c r="B91" i="25"/>
  <c r="AL90" i="25" s="1"/>
  <c r="AM90" i="25"/>
  <c r="B90" i="25"/>
  <c r="T96" i="25" s="1"/>
  <c r="AM89" i="25"/>
  <c r="AL89" i="25"/>
  <c r="L89" i="25"/>
  <c r="K89" i="25"/>
  <c r="B89" i="25"/>
  <c r="AK100" i="25" s="1"/>
  <c r="AT84" i="25"/>
  <c r="AS84" i="25"/>
  <c r="AP84" i="25"/>
  <c r="AA84" i="25"/>
  <c r="AT83" i="25"/>
  <c r="AS83" i="25"/>
  <c r="AP83" i="25"/>
  <c r="AA83" i="25"/>
  <c r="AT82" i="25"/>
  <c r="AR82" i="25"/>
  <c r="AP82" i="25"/>
  <c r="AA82" i="25"/>
  <c r="AT81" i="25"/>
  <c r="AS81" i="25"/>
  <c r="AP81" i="25"/>
  <c r="AA81" i="25"/>
  <c r="AT80" i="25"/>
  <c r="AS80" i="25"/>
  <c r="AP80" i="25"/>
  <c r="AA80" i="25"/>
  <c r="K80" i="25"/>
  <c r="L80" i="25" s="1"/>
  <c r="R80" i="25" s="1"/>
  <c r="AT79" i="25"/>
  <c r="AP79" i="25"/>
  <c r="AA79" i="25"/>
  <c r="T79" i="25"/>
  <c r="D79" i="25"/>
  <c r="AT78" i="25"/>
  <c r="AR78" i="25"/>
  <c r="AP78" i="25"/>
  <c r="AA78" i="25"/>
  <c r="T78" i="25"/>
  <c r="K78" i="25"/>
  <c r="L78" i="25" s="1"/>
  <c r="AT77" i="25"/>
  <c r="AS77" i="25"/>
  <c r="AR77" i="25"/>
  <c r="AP77" i="25"/>
  <c r="AA77" i="25"/>
  <c r="T77" i="25"/>
  <c r="R77" i="25"/>
  <c r="K77" i="25"/>
  <c r="L77" i="25" s="1"/>
  <c r="AT76" i="25"/>
  <c r="AP76" i="25"/>
  <c r="AA76" i="25"/>
  <c r="T76" i="25"/>
  <c r="AT75" i="25"/>
  <c r="AR75" i="25"/>
  <c r="AP75" i="25"/>
  <c r="AA75" i="25"/>
  <c r="T75" i="25"/>
  <c r="K75" i="25"/>
  <c r="L75" i="25" s="1"/>
  <c r="B75" i="25"/>
  <c r="AT74" i="25"/>
  <c r="AS74" i="25"/>
  <c r="AP74" i="25"/>
  <c r="AA74" i="25"/>
  <c r="K74" i="25"/>
  <c r="L74" i="25" s="1"/>
  <c r="R74" i="25" s="1"/>
  <c r="B74" i="25"/>
  <c r="T84" i="25" s="1"/>
  <c r="AT73" i="25"/>
  <c r="AR73" i="25"/>
  <c r="AP73" i="25"/>
  <c r="AA73" i="25"/>
  <c r="T73" i="25"/>
  <c r="B73" i="25"/>
  <c r="AR83" i="25" s="1"/>
  <c r="AT69" i="25"/>
  <c r="AP69" i="25"/>
  <c r="AA69" i="25"/>
  <c r="I69" i="25"/>
  <c r="J69" i="25" s="1"/>
  <c r="D69" i="25"/>
  <c r="E70" i="25" s="1"/>
  <c r="H69" i="25" s="1"/>
  <c r="AT68" i="25"/>
  <c r="AP68" i="25"/>
  <c r="AA68" i="25"/>
  <c r="AT67" i="25"/>
  <c r="AP67" i="25"/>
  <c r="AA67" i="25"/>
  <c r="T67" i="25"/>
  <c r="D67" i="25"/>
  <c r="AT66" i="25"/>
  <c r="AP66" i="25"/>
  <c r="AA66" i="25"/>
  <c r="D66" i="25"/>
  <c r="AT65" i="25"/>
  <c r="AP65" i="25"/>
  <c r="AA65" i="25"/>
  <c r="T65" i="25"/>
  <c r="AT64" i="25"/>
  <c r="AP64" i="25"/>
  <c r="AA64" i="25"/>
  <c r="I64" i="25"/>
  <c r="J64" i="25" s="1"/>
  <c r="AT63" i="25"/>
  <c r="AS63" i="25"/>
  <c r="AP63" i="25"/>
  <c r="AA63" i="25"/>
  <c r="D63" i="25"/>
  <c r="AT62" i="25"/>
  <c r="AP62" i="25"/>
  <c r="AA62" i="25"/>
  <c r="T62" i="25"/>
  <c r="AT61" i="25"/>
  <c r="AP61" i="25"/>
  <c r="AA61" i="25"/>
  <c r="T61" i="25"/>
  <c r="AT60" i="25"/>
  <c r="AP60" i="25"/>
  <c r="AA60" i="25"/>
  <c r="D60" i="25"/>
  <c r="B60" i="25"/>
  <c r="AS60" i="25" s="1"/>
  <c r="AT59" i="25"/>
  <c r="AP59" i="25"/>
  <c r="AA59" i="25"/>
  <c r="T59" i="25"/>
  <c r="B59" i="25"/>
  <c r="T63" i="25" s="1"/>
  <c r="AT58" i="25"/>
  <c r="AP58" i="25"/>
  <c r="AA58" i="25"/>
  <c r="T58" i="25"/>
  <c r="B58" i="25"/>
  <c r="K66" i="25" s="1"/>
  <c r="L66" i="25" s="1"/>
  <c r="D54" i="25"/>
  <c r="D70" i="25" s="1"/>
  <c r="D85" i="25" s="1"/>
  <c r="D101" i="25" s="1"/>
  <c r="AT53" i="25"/>
  <c r="AP53" i="25"/>
  <c r="AG53" i="25"/>
  <c r="AA53" i="25"/>
  <c r="K53" i="25"/>
  <c r="L53" i="25" s="1"/>
  <c r="R53" i="25" s="1"/>
  <c r="D53" i="25"/>
  <c r="E54" i="25" s="1"/>
  <c r="H53" i="25" s="1"/>
  <c r="I53" i="25" s="1"/>
  <c r="J53" i="25" s="1"/>
  <c r="AT52" i="25"/>
  <c r="AS52" i="25"/>
  <c r="AP52" i="25"/>
  <c r="AG52" i="25"/>
  <c r="AA52" i="25"/>
  <c r="D52" i="25"/>
  <c r="AT51" i="25"/>
  <c r="AR51" i="25"/>
  <c r="AP51" i="25"/>
  <c r="AG51" i="25"/>
  <c r="AA51" i="25"/>
  <c r="J51" i="25"/>
  <c r="H51" i="25"/>
  <c r="I51" i="25" s="1"/>
  <c r="E51" i="25"/>
  <c r="H50" i="25" s="1"/>
  <c r="I50" i="25" s="1"/>
  <c r="J50" i="25" s="1"/>
  <c r="D51" i="25"/>
  <c r="E52" i="25" s="1"/>
  <c r="AT50" i="25"/>
  <c r="AP50" i="25"/>
  <c r="AG50" i="25"/>
  <c r="AA50" i="25"/>
  <c r="T50" i="25"/>
  <c r="D50" i="25"/>
  <c r="AT49" i="25"/>
  <c r="AR49" i="25"/>
  <c r="AP49" i="25"/>
  <c r="AG49" i="25"/>
  <c r="AA49" i="25"/>
  <c r="D49" i="25"/>
  <c r="AT48" i="25"/>
  <c r="AS48" i="25"/>
  <c r="AP48" i="25"/>
  <c r="AG48" i="25"/>
  <c r="AA48" i="25"/>
  <c r="T48" i="25"/>
  <c r="D48" i="25"/>
  <c r="D64" i="25" s="1"/>
  <c r="E65" i="25" s="1"/>
  <c r="H64" i="25" s="1"/>
  <c r="AT47" i="25"/>
  <c r="AR47" i="25"/>
  <c r="AP47" i="25"/>
  <c r="AG47" i="25"/>
  <c r="AA47" i="25"/>
  <c r="T47" i="25"/>
  <c r="K47" i="25"/>
  <c r="L47" i="25" s="1"/>
  <c r="D47" i="25"/>
  <c r="E48" i="25" s="1"/>
  <c r="H47" i="25" s="1"/>
  <c r="I47" i="25" s="1"/>
  <c r="J47" i="25" s="1"/>
  <c r="AT46" i="25"/>
  <c r="AR46" i="25"/>
  <c r="AP46" i="25"/>
  <c r="AG46" i="25"/>
  <c r="AA46" i="25"/>
  <c r="K46" i="25"/>
  <c r="L46" i="25" s="1"/>
  <c r="E46" i="25"/>
  <c r="H45" i="25" s="1"/>
  <c r="I45" i="25" s="1"/>
  <c r="J45" i="25" s="1"/>
  <c r="D46" i="25"/>
  <c r="AT45" i="25"/>
  <c r="AR45" i="25"/>
  <c r="AP45" i="25"/>
  <c r="AG45" i="25"/>
  <c r="AA45" i="25"/>
  <c r="E45" i="25"/>
  <c r="H44" i="25" s="1"/>
  <c r="I44" i="25" s="1"/>
  <c r="J44" i="25" s="1"/>
  <c r="D45" i="25"/>
  <c r="D61" i="25" s="1"/>
  <c r="AT44" i="25"/>
  <c r="AP44" i="25"/>
  <c r="AG44" i="25"/>
  <c r="AA44" i="25"/>
  <c r="T44" i="25"/>
  <c r="K44" i="25"/>
  <c r="L44" i="25" s="1"/>
  <c r="E44" i="25"/>
  <c r="H43" i="25" s="1"/>
  <c r="I43" i="25" s="1"/>
  <c r="J43" i="25" s="1"/>
  <c r="D44" i="25"/>
  <c r="B44" i="25"/>
  <c r="AT43" i="25"/>
  <c r="AS43" i="25"/>
  <c r="AP43" i="25"/>
  <c r="AG43" i="25"/>
  <c r="AA43" i="25"/>
  <c r="T43" i="25"/>
  <c r="L43" i="25"/>
  <c r="K43" i="25"/>
  <c r="D43" i="25"/>
  <c r="D59" i="25" s="1"/>
  <c r="B43" i="25"/>
  <c r="T49" i="25" s="1"/>
  <c r="AT42" i="25"/>
  <c r="AS42" i="25"/>
  <c r="AR42" i="25"/>
  <c r="AP42" i="25"/>
  <c r="AG42" i="25"/>
  <c r="AA42" i="25"/>
  <c r="R42" i="25"/>
  <c r="L42" i="25"/>
  <c r="O42" i="25" s="1"/>
  <c r="K42" i="25"/>
  <c r="D42" i="25"/>
  <c r="E43" i="25" s="1"/>
  <c r="H42" i="25" s="1"/>
  <c r="I42" i="25" s="1"/>
  <c r="J42" i="25" s="1"/>
  <c r="B42" i="25"/>
  <c r="AR48" i="25" s="1"/>
  <c r="E38" i="25"/>
  <c r="H37" i="25" s="1"/>
  <c r="I37" i="25" s="1"/>
  <c r="J37" i="25" s="1"/>
  <c r="AT37" i="25"/>
  <c r="AS37" i="25"/>
  <c r="AP37" i="25"/>
  <c r="AA37" i="25"/>
  <c r="E37" i="25"/>
  <c r="H36" i="25" s="1"/>
  <c r="I36" i="25" s="1"/>
  <c r="J36" i="25" s="1"/>
  <c r="AT36" i="25"/>
  <c r="AP36" i="25"/>
  <c r="AA36" i="25"/>
  <c r="E36" i="25"/>
  <c r="AT35" i="25"/>
  <c r="AP35" i="25"/>
  <c r="AA35" i="25"/>
  <c r="I35" i="25"/>
  <c r="J35" i="25" s="1"/>
  <c r="H35" i="25"/>
  <c r="E35" i="25"/>
  <c r="H34" i="25" s="1"/>
  <c r="I34" i="25" s="1"/>
  <c r="J34" i="25" s="1"/>
  <c r="AT34" i="25"/>
  <c r="AP34" i="25"/>
  <c r="AA34" i="25"/>
  <c r="E34" i="25"/>
  <c r="AT33" i="25"/>
  <c r="AS33" i="25"/>
  <c r="AP33" i="25"/>
  <c r="AA33" i="25"/>
  <c r="H33" i="25"/>
  <c r="I33" i="25" s="1"/>
  <c r="J33" i="25" s="1"/>
  <c r="E33" i="25"/>
  <c r="AT32" i="25"/>
  <c r="AP32" i="25"/>
  <c r="AA32" i="25"/>
  <c r="H32" i="25"/>
  <c r="I32" i="25" s="1"/>
  <c r="J32" i="25" s="1"/>
  <c r="E32" i="25"/>
  <c r="AT31" i="25"/>
  <c r="AP31" i="25"/>
  <c r="AA31" i="25"/>
  <c r="I31" i="25"/>
  <c r="J31" i="25" s="1"/>
  <c r="H31" i="25"/>
  <c r="E31" i="25"/>
  <c r="AT30" i="25"/>
  <c r="AP30" i="25"/>
  <c r="AA30" i="25"/>
  <c r="T30" i="25"/>
  <c r="J30" i="25"/>
  <c r="H30" i="25"/>
  <c r="I30" i="25" s="1"/>
  <c r="E30" i="25"/>
  <c r="AT29" i="25"/>
  <c r="AP29" i="25"/>
  <c r="AA29" i="25"/>
  <c r="T29" i="25"/>
  <c r="J29" i="25"/>
  <c r="I29" i="25"/>
  <c r="H29" i="25"/>
  <c r="E29" i="25"/>
  <c r="H28" i="25" s="1"/>
  <c r="I28" i="25" s="1"/>
  <c r="J28" i="25" s="1"/>
  <c r="AT28" i="25"/>
  <c r="AP28" i="25"/>
  <c r="AA28" i="25"/>
  <c r="T28" i="25"/>
  <c r="K28" i="25"/>
  <c r="L28" i="25" s="1"/>
  <c r="R28" i="25" s="1"/>
  <c r="E28" i="25"/>
  <c r="B28" i="25"/>
  <c r="AT27" i="25"/>
  <c r="AP27" i="25"/>
  <c r="AA27" i="25"/>
  <c r="T27" i="25"/>
  <c r="I27" i="25"/>
  <c r="J27" i="25" s="1"/>
  <c r="H27" i="25"/>
  <c r="E27" i="25"/>
  <c r="H26" i="25" s="1"/>
  <c r="I26" i="25" s="1"/>
  <c r="J26" i="25" s="1"/>
  <c r="B27" i="25"/>
  <c r="AT26" i="25"/>
  <c r="AS26" i="25"/>
  <c r="AP26" i="25"/>
  <c r="AA26" i="25"/>
  <c r="T26" i="25"/>
  <c r="B26" i="25"/>
  <c r="AW147" i="24"/>
  <c r="AV147" i="24"/>
  <c r="AU147" i="24"/>
  <c r="AS147" i="24"/>
  <c r="AG147" i="24"/>
  <c r="AW146" i="24"/>
  <c r="AS146" i="24"/>
  <c r="AG146" i="24"/>
  <c r="AW145" i="24"/>
  <c r="AU145" i="24"/>
  <c r="AS145" i="24"/>
  <c r="AG145" i="24"/>
  <c r="K145" i="24"/>
  <c r="AW144" i="24"/>
  <c r="AV144" i="24"/>
  <c r="AU144" i="24"/>
  <c r="AS144" i="24"/>
  <c r="AG144" i="24"/>
  <c r="AW143" i="24"/>
  <c r="AS143" i="24"/>
  <c r="AG143" i="24"/>
  <c r="AW142" i="24"/>
  <c r="AV142" i="24"/>
  <c r="AS142" i="24"/>
  <c r="AG142" i="24"/>
  <c r="AW141" i="24"/>
  <c r="AU141" i="24"/>
  <c r="AS141" i="24"/>
  <c r="AG141" i="24"/>
  <c r="K141" i="24"/>
  <c r="AW140" i="24"/>
  <c r="AS140" i="24"/>
  <c r="AG140" i="24"/>
  <c r="AW139" i="24"/>
  <c r="AV139" i="24"/>
  <c r="AS139" i="24"/>
  <c r="AG139" i="24"/>
  <c r="AW138" i="24"/>
  <c r="AU138" i="24"/>
  <c r="AS138" i="24"/>
  <c r="AG138" i="24"/>
  <c r="K138" i="24"/>
  <c r="L138" i="24" s="1"/>
  <c r="B138" i="24"/>
  <c r="AV140" i="24" s="1"/>
  <c r="AW137" i="24"/>
  <c r="AV137" i="24"/>
  <c r="AU137" i="24"/>
  <c r="AS137" i="24"/>
  <c r="AG137" i="24"/>
  <c r="B137" i="24"/>
  <c r="T142" i="24" s="1"/>
  <c r="AW136" i="24"/>
  <c r="AV136" i="24"/>
  <c r="AU136" i="24"/>
  <c r="AS136" i="24"/>
  <c r="AG136" i="24"/>
  <c r="T136" i="24"/>
  <c r="K136" i="24"/>
  <c r="B136" i="24"/>
  <c r="K143" i="24" s="1"/>
  <c r="L143" i="24" s="1"/>
  <c r="AZ132" i="24"/>
  <c r="AW132" i="24"/>
  <c r="AS132" i="24"/>
  <c r="AG132" i="24"/>
  <c r="T132" i="24"/>
  <c r="AZ131" i="24"/>
  <c r="AW131" i="24"/>
  <c r="AS131" i="24"/>
  <c r="AG131" i="24"/>
  <c r="AZ130" i="24"/>
  <c r="AW130" i="24"/>
  <c r="AS130" i="24"/>
  <c r="AG130" i="24"/>
  <c r="AZ129" i="24"/>
  <c r="AW129" i="24"/>
  <c r="AV129" i="24"/>
  <c r="AS129" i="24"/>
  <c r="AG129" i="24"/>
  <c r="AZ128" i="24"/>
  <c r="AW128" i="24"/>
  <c r="AS128" i="24"/>
  <c r="AG128" i="24"/>
  <c r="K128" i="24"/>
  <c r="L128" i="24" s="1"/>
  <c r="AZ127" i="24"/>
  <c r="AW127" i="24"/>
  <c r="AS127" i="24"/>
  <c r="AG127" i="24"/>
  <c r="T127" i="24"/>
  <c r="AZ126" i="24"/>
  <c r="AW126" i="24"/>
  <c r="AV126" i="24"/>
  <c r="AS126" i="24"/>
  <c r="AG126" i="24"/>
  <c r="AZ125" i="24"/>
  <c r="AW125" i="24"/>
  <c r="AV125" i="24"/>
  <c r="AS125" i="24"/>
  <c r="AG125" i="24"/>
  <c r="T125" i="24"/>
  <c r="AZ124" i="24"/>
  <c r="AW124" i="24"/>
  <c r="AV124" i="24"/>
  <c r="AU124" i="24"/>
  <c r="AS124" i="24"/>
  <c r="AG124" i="24"/>
  <c r="T124" i="24"/>
  <c r="AZ123" i="24"/>
  <c r="AW123" i="24"/>
  <c r="AU123" i="24"/>
  <c r="AS123" i="24"/>
  <c r="AG123" i="24"/>
  <c r="B123" i="24"/>
  <c r="AV128" i="24" s="1"/>
  <c r="AZ122" i="24"/>
  <c r="AW122" i="24"/>
  <c r="AU122" i="24"/>
  <c r="AS122" i="24"/>
  <c r="AG122" i="24"/>
  <c r="T122" i="24"/>
  <c r="K122" i="24"/>
  <c r="L122" i="24" s="1"/>
  <c r="B122" i="24"/>
  <c r="T129" i="24" s="1"/>
  <c r="AZ121" i="24"/>
  <c r="AW121" i="24"/>
  <c r="AU121" i="24"/>
  <c r="AS121" i="24"/>
  <c r="AG121" i="24"/>
  <c r="T121" i="24"/>
  <c r="B121" i="24"/>
  <c r="K130" i="24" s="1"/>
  <c r="L130" i="24" s="1"/>
  <c r="R130" i="24" s="1"/>
  <c r="AW116" i="24"/>
  <c r="AS116" i="24"/>
  <c r="AG116" i="24"/>
  <c r="T116" i="24"/>
  <c r="AW115" i="24"/>
  <c r="AS115" i="24"/>
  <c r="AG115" i="24"/>
  <c r="T115" i="24"/>
  <c r="AW114" i="24"/>
  <c r="AS114" i="24"/>
  <c r="AG114" i="24"/>
  <c r="T114" i="24"/>
  <c r="AW113" i="24"/>
  <c r="AS113" i="24"/>
  <c r="AG113" i="24"/>
  <c r="T113" i="24"/>
  <c r="AW112" i="24"/>
  <c r="AS112" i="24"/>
  <c r="AG112" i="24"/>
  <c r="T112" i="24"/>
  <c r="AW111" i="24"/>
  <c r="AS111" i="24"/>
  <c r="AG111" i="24"/>
  <c r="AW110" i="24"/>
  <c r="AS110" i="24"/>
  <c r="AG110" i="24"/>
  <c r="AW109" i="24"/>
  <c r="AS109" i="24"/>
  <c r="AG109" i="24"/>
  <c r="T109" i="24"/>
  <c r="AW108" i="24"/>
  <c r="AS108" i="24"/>
  <c r="AG108" i="24"/>
  <c r="AW107" i="24"/>
  <c r="AV107" i="24"/>
  <c r="AS107" i="24"/>
  <c r="AG107" i="24"/>
  <c r="B107" i="24"/>
  <c r="AV109" i="24" s="1"/>
  <c r="AW106" i="24"/>
  <c r="AS106" i="24"/>
  <c r="AG106" i="24"/>
  <c r="T106" i="24"/>
  <c r="B106" i="24"/>
  <c r="T110" i="24" s="1"/>
  <c r="AW105" i="24"/>
  <c r="AV105" i="24"/>
  <c r="AU105" i="24"/>
  <c r="AS105" i="24"/>
  <c r="AG105" i="24"/>
  <c r="T105" i="24"/>
  <c r="B105" i="24"/>
  <c r="K108" i="24" s="1"/>
  <c r="L108" i="24" s="1"/>
  <c r="AM100" i="24"/>
  <c r="AM99" i="24"/>
  <c r="AM98" i="24"/>
  <c r="AL98" i="24"/>
  <c r="AM97" i="24"/>
  <c r="AK97" i="24"/>
  <c r="AM96" i="24"/>
  <c r="AM95" i="24"/>
  <c r="AL95" i="24"/>
  <c r="AM94" i="24"/>
  <c r="AL94" i="24"/>
  <c r="AM93" i="24"/>
  <c r="AL93" i="24"/>
  <c r="AM92" i="24"/>
  <c r="AL92" i="24"/>
  <c r="T92" i="24"/>
  <c r="AM91" i="24"/>
  <c r="B91" i="24"/>
  <c r="AM90" i="24"/>
  <c r="AL90" i="24"/>
  <c r="B90" i="24"/>
  <c r="T100" i="24" s="1"/>
  <c r="AM89" i="24"/>
  <c r="AL89" i="24"/>
  <c r="R89" i="24"/>
  <c r="L89" i="24"/>
  <c r="O89" i="24" s="1"/>
  <c r="K89" i="24"/>
  <c r="B89" i="24"/>
  <c r="AK89" i="24" s="1"/>
  <c r="AT84" i="24"/>
  <c r="AS84" i="24"/>
  <c r="AP84" i="24"/>
  <c r="AA84" i="24"/>
  <c r="T84" i="24"/>
  <c r="AT83" i="24"/>
  <c r="AP83" i="24"/>
  <c r="AA83" i="24"/>
  <c r="T83" i="24"/>
  <c r="AT82" i="24"/>
  <c r="AP82" i="24"/>
  <c r="AA82" i="24"/>
  <c r="T82" i="24"/>
  <c r="AT81" i="24"/>
  <c r="AS81" i="24"/>
  <c r="AP81" i="24"/>
  <c r="AA81" i="24"/>
  <c r="T81" i="24"/>
  <c r="AT80" i="24"/>
  <c r="AP80" i="24"/>
  <c r="AA80" i="24"/>
  <c r="T80" i="24"/>
  <c r="AT79" i="24"/>
  <c r="AP79" i="24"/>
  <c r="AA79" i="24"/>
  <c r="T79" i="24"/>
  <c r="AT78" i="24"/>
  <c r="AR78" i="24"/>
  <c r="AP78" i="24"/>
  <c r="AA78" i="24"/>
  <c r="T78" i="24"/>
  <c r="AT77" i="24"/>
  <c r="AS77" i="24"/>
  <c r="AP77" i="24"/>
  <c r="AA77" i="24"/>
  <c r="T77" i="24"/>
  <c r="AT76" i="24"/>
  <c r="AS76" i="24"/>
  <c r="AP76" i="24"/>
  <c r="AA76" i="24"/>
  <c r="T76" i="24"/>
  <c r="AT75" i="24"/>
  <c r="AR75" i="24"/>
  <c r="AP75" i="24"/>
  <c r="AA75" i="24"/>
  <c r="T75" i="24"/>
  <c r="B75" i="24"/>
  <c r="AS83" i="24" s="1"/>
  <c r="AT74" i="24"/>
  <c r="AS74" i="24"/>
  <c r="AP74" i="24"/>
  <c r="AA74" i="24"/>
  <c r="T74" i="24"/>
  <c r="B74" i="24"/>
  <c r="AT73" i="24"/>
  <c r="AP73" i="24"/>
  <c r="AA73" i="24"/>
  <c r="T73" i="24"/>
  <c r="B73" i="24"/>
  <c r="AR77" i="24" s="1"/>
  <c r="AT69" i="24"/>
  <c r="AP69" i="24"/>
  <c r="AA69" i="24"/>
  <c r="K69" i="24"/>
  <c r="L69" i="24" s="1"/>
  <c r="AT68" i="24"/>
  <c r="AP68" i="24"/>
  <c r="AA68" i="24"/>
  <c r="AT67" i="24"/>
  <c r="AP67" i="24"/>
  <c r="AA67" i="24"/>
  <c r="T67" i="24"/>
  <c r="D67" i="24"/>
  <c r="AT66" i="24"/>
  <c r="AR66" i="24"/>
  <c r="AP66" i="24"/>
  <c r="AA66" i="24"/>
  <c r="K66" i="24"/>
  <c r="L66" i="24" s="1"/>
  <c r="AT65" i="24"/>
  <c r="AP65" i="24"/>
  <c r="AA65" i="24"/>
  <c r="AT64" i="24"/>
  <c r="AP64" i="24"/>
  <c r="AA64" i="24"/>
  <c r="AT63" i="24"/>
  <c r="AP63" i="24"/>
  <c r="AA63" i="24"/>
  <c r="D63" i="24"/>
  <c r="AT62" i="24"/>
  <c r="AP62" i="24"/>
  <c r="AA62" i="24"/>
  <c r="T62" i="24"/>
  <c r="AT61" i="24"/>
  <c r="AP61" i="24"/>
  <c r="AA61" i="24"/>
  <c r="AT60" i="24"/>
  <c r="AP60" i="24"/>
  <c r="AA60" i="24"/>
  <c r="D60" i="24"/>
  <c r="B60" i="24"/>
  <c r="AS62" i="24" s="1"/>
  <c r="AT59" i="24"/>
  <c r="AP59" i="24"/>
  <c r="AA59" i="24"/>
  <c r="T59" i="24"/>
  <c r="D59" i="24"/>
  <c r="D74" i="24" s="1"/>
  <c r="D90" i="24" s="1"/>
  <c r="B59" i="24"/>
  <c r="T63" i="24" s="1"/>
  <c r="AT58" i="24"/>
  <c r="AP58" i="24"/>
  <c r="AA58" i="24"/>
  <c r="T58" i="24"/>
  <c r="B58" i="24"/>
  <c r="D54" i="24"/>
  <c r="D70" i="24" s="1"/>
  <c r="D85" i="24" s="1"/>
  <c r="D101" i="24" s="1"/>
  <c r="D117" i="24" s="1"/>
  <c r="D133" i="24" s="1"/>
  <c r="D148" i="24" s="1"/>
  <c r="AT53" i="24"/>
  <c r="AR53" i="24"/>
  <c r="AP53" i="24"/>
  <c r="AG53" i="24"/>
  <c r="AA53" i="24"/>
  <c r="K53" i="24"/>
  <c r="L53" i="24" s="1"/>
  <c r="D53" i="24"/>
  <c r="D69" i="24" s="1"/>
  <c r="AT52" i="24"/>
  <c r="AR52" i="24"/>
  <c r="AP52" i="24"/>
  <c r="AG52" i="24"/>
  <c r="AA52" i="24"/>
  <c r="K52" i="24"/>
  <c r="D52" i="24"/>
  <c r="AT51" i="24"/>
  <c r="AR51" i="24"/>
  <c r="AP51" i="24"/>
  <c r="AG51" i="24"/>
  <c r="AA51" i="24"/>
  <c r="L51" i="24"/>
  <c r="K51" i="24"/>
  <c r="H51" i="24"/>
  <c r="I51" i="24" s="1"/>
  <c r="J51" i="24" s="1"/>
  <c r="E51" i="24"/>
  <c r="H50" i="24" s="1"/>
  <c r="I50" i="24" s="1"/>
  <c r="J50" i="24" s="1"/>
  <c r="D51" i="24"/>
  <c r="E52" i="24" s="1"/>
  <c r="AT50" i="24"/>
  <c r="AR50" i="24"/>
  <c r="AP50" i="24"/>
  <c r="AG50" i="24"/>
  <c r="AA50" i="24"/>
  <c r="T50" i="24"/>
  <c r="K50" i="24"/>
  <c r="L50" i="24" s="1"/>
  <c r="D50" i="24"/>
  <c r="D66" i="24" s="1"/>
  <c r="AT49" i="24"/>
  <c r="AR49" i="24"/>
  <c r="AP49" i="24"/>
  <c r="AG49" i="24"/>
  <c r="AA49" i="24"/>
  <c r="K49" i="24"/>
  <c r="L49" i="24" s="1"/>
  <c r="E49" i="24"/>
  <c r="H48" i="24" s="1"/>
  <c r="I48" i="24" s="1"/>
  <c r="J48" i="24" s="1"/>
  <c r="D49" i="24"/>
  <c r="D65" i="24" s="1"/>
  <c r="D80" i="24" s="1"/>
  <c r="AT48" i="24"/>
  <c r="AR48" i="24"/>
  <c r="AP48" i="24"/>
  <c r="AG48" i="24"/>
  <c r="AA48" i="24"/>
  <c r="K48" i="24"/>
  <c r="E48" i="24"/>
  <c r="H47" i="24" s="1"/>
  <c r="I47" i="24" s="1"/>
  <c r="J47" i="24" s="1"/>
  <c r="D48" i="24"/>
  <c r="D64" i="24" s="1"/>
  <c r="AT47" i="24"/>
  <c r="AR47" i="24"/>
  <c r="AP47" i="24"/>
  <c r="AG47" i="24"/>
  <c r="AA47" i="24"/>
  <c r="K47" i="24"/>
  <c r="L47" i="24" s="1"/>
  <c r="D47" i="24"/>
  <c r="AT46" i="24"/>
  <c r="AS46" i="24"/>
  <c r="AR46" i="24"/>
  <c r="AP46" i="24"/>
  <c r="AG46" i="24"/>
  <c r="AA46" i="24"/>
  <c r="K46" i="24"/>
  <c r="L46" i="24" s="1"/>
  <c r="E46" i="24"/>
  <c r="H45" i="24" s="1"/>
  <c r="I45" i="24" s="1"/>
  <c r="J45" i="24" s="1"/>
  <c r="D46" i="24"/>
  <c r="D62" i="24" s="1"/>
  <c r="AT45" i="24"/>
  <c r="AR45" i="24"/>
  <c r="AP45" i="24"/>
  <c r="AG45" i="24"/>
  <c r="AA45" i="24"/>
  <c r="K45" i="24"/>
  <c r="D45" i="24"/>
  <c r="D61" i="24" s="1"/>
  <c r="AT44" i="24"/>
  <c r="AS44" i="24"/>
  <c r="AP44" i="24"/>
  <c r="AG44" i="24"/>
  <c r="AA44" i="24"/>
  <c r="K44" i="24"/>
  <c r="L44" i="24" s="1"/>
  <c r="E44" i="24"/>
  <c r="H43" i="24" s="1"/>
  <c r="I43" i="24" s="1"/>
  <c r="D44" i="24"/>
  <c r="E45" i="24" s="1"/>
  <c r="H44" i="24" s="1"/>
  <c r="I44" i="24" s="1"/>
  <c r="J44" i="24" s="1"/>
  <c r="B44" i="24"/>
  <c r="AS48" i="24" s="1"/>
  <c r="AT43" i="24"/>
  <c r="AS43" i="24"/>
  <c r="AR43" i="24"/>
  <c r="AP43" i="24"/>
  <c r="AG43" i="24"/>
  <c r="AA43" i="24"/>
  <c r="K43" i="24"/>
  <c r="L43" i="24" s="1"/>
  <c r="J43" i="24"/>
  <c r="E43" i="24"/>
  <c r="H42" i="24" s="1"/>
  <c r="I42" i="24" s="1"/>
  <c r="J42" i="24" s="1"/>
  <c r="D43" i="24"/>
  <c r="B43" i="24"/>
  <c r="L45" i="24" s="1"/>
  <c r="R45" i="24" s="1"/>
  <c r="AT42" i="24"/>
  <c r="AR42" i="24"/>
  <c r="AP42" i="24"/>
  <c r="AG42" i="24"/>
  <c r="AA42" i="24"/>
  <c r="L42" i="24"/>
  <c r="R42" i="24" s="1"/>
  <c r="K42" i="24"/>
  <c r="D42" i="24"/>
  <c r="D58" i="24" s="1"/>
  <c r="B42" i="24"/>
  <c r="AR44" i="24" s="1"/>
  <c r="E38" i="24"/>
  <c r="AT37" i="24"/>
  <c r="AS37" i="24"/>
  <c r="AP37" i="24"/>
  <c r="AA37" i="24"/>
  <c r="H37" i="24"/>
  <c r="I37" i="24" s="1"/>
  <c r="J37" i="24" s="1"/>
  <c r="E37" i="24"/>
  <c r="AT36" i="24"/>
  <c r="AP36" i="24"/>
  <c r="AA36" i="24"/>
  <c r="H36" i="24"/>
  <c r="I36" i="24" s="1"/>
  <c r="J36" i="24" s="1"/>
  <c r="E36" i="24"/>
  <c r="H35" i="24" s="1"/>
  <c r="I35" i="24" s="1"/>
  <c r="J35" i="24" s="1"/>
  <c r="AT35" i="24"/>
  <c r="AP35" i="24"/>
  <c r="AA35" i="24"/>
  <c r="E35" i="24"/>
  <c r="AT34" i="24"/>
  <c r="AS34" i="24"/>
  <c r="AP34" i="24"/>
  <c r="AA34" i="24"/>
  <c r="I34" i="24"/>
  <c r="J34" i="24" s="1"/>
  <c r="H34" i="24"/>
  <c r="E34" i="24"/>
  <c r="AT33" i="24"/>
  <c r="AS33" i="24"/>
  <c r="AP33" i="24"/>
  <c r="AA33" i="24"/>
  <c r="I33" i="24"/>
  <c r="J33" i="24" s="1"/>
  <c r="H33" i="24"/>
  <c r="E33" i="24"/>
  <c r="AT32" i="24"/>
  <c r="AS32" i="24"/>
  <c r="AP32" i="24"/>
  <c r="AA32" i="24"/>
  <c r="H32" i="24"/>
  <c r="I32" i="24" s="1"/>
  <c r="J32" i="24" s="1"/>
  <c r="E32" i="24"/>
  <c r="H31" i="24" s="1"/>
  <c r="I31" i="24" s="1"/>
  <c r="J31" i="24" s="1"/>
  <c r="AT31" i="24"/>
  <c r="AP31" i="24"/>
  <c r="AA31" i="24"/>
  <c r="E31" i="24"/>
  <c r="AT30" i="24"/>
  <c r="AS30" i="24"/>
  <c r="AP30" i="24"/>
  <c r="AA30" i="24"/>
  <c r="J30" i="24"/>
  <c r="I30" i="24"/>
  <c r="H30" i="24"/>
  <c r="E30" i="24"/>
  <c r="AT29" i="24"/>
  <c r="AS29" i="24"/>
  <c r="AP29" i="24"/>
  <c r="AA29" i="24"/>
  <c r="J29" i="24"/>
  <c r="I29" i="24"/>
  <c r="H29" i="24"/>
  <c r="E29" i="24"/>
  <c r="H28" i="24" s="1"/>
  <c r="I28" i="24" s="1"/>
  <c r="J28" i="24" s="1"/>
  <c r="AT28" i="24"/>
  <c r="AS28" i="24"/>
  <c r="AP28" i="24"/>
  <c r="AA28" i="24"/>
  <c r="T28" i="24"/>
  <c r="E28" i="24"/>
  <c r="H27" i="24" s="1"/>
  <c r="I27" i="24" s="1"/>
  <c r="J27" i="24" s="1"/>
  <c r="B28" i="24"/>
  <c r="AS36" i="24" s="1"/>
  <c r="AT27" i="24"/>
  <c r="AP27" i="24"/>
  <c r="AA27" i="24"/>
  <c r="T27" i="24"/>
  <c r="E27" i="24"/>
  <c r="B27" i="24"/>
  <c r="AT26" i="24"/>
  <c r="AS26" i="24"/>
  <c r="AP26" i="24"/>
  <c r="AA26" i="24"/>
  <c r="H26" i="24"/>
  <c r="I26" i="24" s="1"/>
  <c r="J26" i="24" s="1"/>
  <c r="B26" i="24"/>
  <c r="AW147" i="23"/>
  <c r="AS147" i="23"/>
  <c r="AG147" i="23"/>
  <c r="AW146" i="23"/>
  <c r="AV146" i="23"/>
  <c r="AS146" i="23"/>
  <c r="AG146" i="23"/>
  <c r="AW145" i="23"/>
  <c r="AS145" i="23"/>
  <c r="AG145" i="23"/>
  <c r="AW144" i="23"/>
  <c r="AV144" i="23"/>
  <c r="AU144" i="23"/>
  <c r="AS144" i="23"/>
  <c r="AG144" i="23"/>
  <c r="AW143" i="23"/>
  <c r="AV143" i="23"/>
  <c r="AS143" i="23"/>
  <c r="AG143" i="23"/>
  <c r="AW142" i="23"/>
  <c r="AV142" i="23"/>
  <c r="AS142" i="23"/>
  <c r="AG142" i="23"/>
  <c r="AW141" i="23"/>
  <c r="AV141" i="23"/>
  <c r="AS141" i="23"/>
  <c r="AG141" i="23"/>
  <c r="AW140" i="23"/>
  <c r="AV140" i="23"/>
  <c r="AS140" i="23"/>
  <c r="AG140" i="23"/>
  <c r="AW139" i="23"/>
  <c r="AV139" i="23"/>
  <c r="AS139" i="23"/>
  <c r="AG139" i="23"/>
  <c r="K139" i="23"/>
  <c r="L139" i="23" s="1"/>
  <c r="AW138" i="23"/>
  <c r="AV138" i="23"/>
  <c r="AS138" i="23"/>
  <c r="AG138" i="23"/>
  <c r="B138" i="23"/>
  <c r="AV145" i="23" s="1"/>
  <c r="AW137" i="23"/>
  <c r="AV137" i="23"/>
  <c r="AU137" i="23"/>
  <c r="AS137" i="23"/>
  <c r="AG137" i="23"/>
  <c r="B137" i="23"/>
  <c r="AW136" i="23"/>
  <c r="AV136" i="23"/>
  <c r="AS136" i="23"/>
  <c r="AG136" i="23"/>
  <c r="B136" i="23"/>
  <c r="AZ132" i="23"/>
  <c r="AW132" i="23"/>
  <c r="AV132" i="23"/>
  <c r="AS132" i="23"/>
  <c r="AG132" i="23"/>
  <c r="AZ131" i="23"/>
  <c r="AW131" i="23"/>
  <c r="AV131" i="23"/>
  <c r="AS131" i="23"/>
  <c r="AG131" i="23"/>
  <c r="AZ130" i="23"/>
  <c r="AW130" i="23"/>
  <c r="AS130" i="23"/>
  <c r="AG130" i="23"/>
  <c r="AZ129" i="23"/>
  <c r="AW129" i="23"/>
  <c r="AV129" i="23"/>
  <c r="AS129" i="23"/>
  <c r="AG129" i="23"/>
  <c r="K129" i="23"/>
  <c r="L129" i="23" s="1"/>
  <c r="AZ128" i="23"/>
  <c r="AW128" i="23"/>
  <c r="AS128" i="23"/>
  <c r="AG128" i="23"/>
  <c r="T128" i="23"/>
  <c r="AZ127" i="23"/>
  <c r="AW127" i="23"/>
  <c r="AS127" i="23"/>
  <c r="AG127" i="23"/>
  <c r="T127" i="23"/>
  <c r="AZ126" i="23"/>
  <c r="AW126" i="23"/>
  <c r="AS126" i="23"/>
  <c r="AG126" i="23"/>
  <c r="T126" i="23"/>
  <c r="AZ125" i="23"/>
  <c r="AW125" i="23"/>
  <c r="AU125" i="23"/>
  <c r="AS125" i="23"/>
  <c r="AG125" i="23"/>
  <c r="AZ124" i="23"/>
  <c r="AW124" i="23"/>
  <c r="AV124" i="23"/>
  <c r="AS124" i="23"/>
  <c r="AG124" i="23"/>
  <c r="K124" i="23"/>
  <c r="L124" i="23" s="1"/>
  <c r="AZ123" i="23"/>
  <c r="AW123" i="23"/>
  <c r="AV123" i="23"/>
  <c r="AS123" i="23"/>
  <c r="AG123" i="23"/>
  <c r="T123" i="23"/>
  <c r="B123" i="23"/>
  <c r="AV122" i="23" s="1"/>
  <c r="AZ122" i="23"/>
  <c r="AW122" i="23"/>
  <c r="AS122" i="23"/>
  <c r="AG122" i="23"/>
  <c r="T122" i="23"/>
  <c r="B122" i="23"/>
  <c r="T132" i="23" s="1"/>
  <c r="AZ121" i="23"/>
  <c r="AW121" i="23"/>
  <c r="AV121" i="23"/>
  <c r="AS121" i="23"/>
  <c r="AG121" i="23"/>
  <c r="T121" i="23"/>
  <c r="B121" i="23"/>
  <c r="K128" i="23" s="1"/>
  <c r="L128" i="23" s="1"/>
  <c r="AW116" i="23"/>
  <c r="AU116" i="23"/>
  <c r="AS116" i="23"/>
  <c r="AG116" i="23"/>
  <c r="AW115" i="23"/>
  <c r="AS115" i="23"/>
  <c r="AG115" i="23"/>
  <c r="AW114" i="23"/>
  <c r="AV114" i="23"/>
  <c r="AS114" i="23"/>
  <c r="AG114" i="23"/>
  <c r="T114" i="23"/>
  <c r="AW113" i="23"/>
  <c r="AU113" i="23"/>
  <c r="AS113" i="23"/>
  <c r="AG113" i="23"/>
  <c r="AW112" i="23"/>
  <c r="AS112" i="23"/>
  <c r="AG112" i="23"/>
  <c r="AW111" i="23"/>
  <c r="AV111" i="23"/>
  <c r="AS111" i="23"/>
  <c r="AG111" i="23"/>
  <c r="AW110" i="23"/>
  <c r="AS110" i="23"/>
  <c r="AG110" i="23"/>
  <c r="AW109" i="23"/>
  <c r="AS109" i="23"/>
  <c r="AG109" i="23"/>
  <c r="T109" i="23"/>
  <c r="AW108" i="23"/>
  <c r="AV108" i="23"/>
  <c r="AS108" i="23"/>
  <c r="AG108" i="23"/>
  <c r="AW107" i="23"/>
  <c r="AS107" i="23"/>
  <c r="AG107" i="23"/>
  <c r="B107" i="23"/>
  <c r="AV110" i="23" s="1"/>
  <c r="AW106" i="23"/>
  <c r="AV106" i="23"/>
  <c r="AS106" i="23"/>
  <c r="AG106" i="23"/>
  <c r="B106" i="23"/>
  <c r="T111" i="23" s="1"/>
  <c r="AW105" i="23"/>
  <c r="AV105" i="23"/>
  <c r="AS105" i="23"/>
  <c r="AG105" i="23"/>
  <c r="T105" i="23"/>
  <c r="B105" i="23"/>
  <c r="AU110" i="23" s="1"/>
  <c r="AM100" i="23"/>
  <c r="K100" i="23"/>
  <c r="L100" i="23" s="1"/>
  <c r="AM99" i="23"/>
  <c r="T99" i="23"/>
  <c r="AM98" i="23"/>
  <c r="T98" i="23"/>
  <c r="AM97" i="23"/>
  <c r="AK97" i="23"/>
  <c r="T97" i="23"/>
  <c r="AM96" i="23"/>
  <c r="AK96" i="23"/>
  <c r="AM95" i="23"/>
  <c r="K95" i="23"/>
  <c r="L95" i="23" s="1"/>
  <c r="AM94" i="23"/>
  <c r="T94" i="23"/>
  <c r="K94" i="23"/>
  <c r="L94" i="23" s="1"/>
  <c r="AM93" i="23"/>
  <c r="AK93" i="23"/>
  <c r="T93" i="23"/>
  <c r="AM92" i="23"/>
  <c r="AK92" i="23"/>
  <c r="T92" i="23"/>
  <c r="AM91" i="23"/>
  <c r="AK91" i="23"/>
  <c r="B91" i="23"/>
  <c r="AM90" i="23"/>
  <c r="T90" i="23"/>
  <c r="L90" i="23"/>
  <c r="B90" i="23"/>
  <c r="T96" i="23" s="1"/>
  <c r="AM89" i="23"/>
  <c r="B89" i="23"/>
  <c r="K90" i="23" s="1"/>
  <c r="AT84" i="23"/>
  <c r="AS84" i="23"/>
  <c r="AP84" i="23"/>
  <c r="AA84" i="23"/>
  <c r="AT83" i="23"/>
  <c r="AP83" i="23"/>
  <c r="AA83" i="23"/>
  <c r="K83" i="23"/>
  <c r="L83" i="23" s="1"/>
  <c r="AT82" i="23"/>
  <c r="AR82" i="23"/>
  <c r="AP82" i="23"/>
  <c r="AA82" i="23"/>
  <c r="AT81" i="23"/>
  <c r="AS81" i="23"/>
  <c r="AP81" i="23"/>
  <c r="AA81" i="23"/>
  <c r="AT80" i="23"/>
  <c r="AP80" i="23"/>
  <c r="AA80" i="23"/>
  <c r="AT79" i="23"/>
  <c r="AP79" i="23"/>
  <c r="AA79" i="23"/>
  <c r="T79" i="23"/>
  <c r="AT78" i="23"/>
  <c r="AS78" i="23"/>
  <c r="AR78" i="23"/>
  <c r="AP78" i="23"/>
  <c r="AA78" i="23"/>
  <c r="K78" i="23"/>
  <c r="L78" i="23" s="1"/>
  <c r="AT77" i="23"/>
  <c r="AP77" i="23"/>
  <c r="AA77" i="23"/>
  <c r="AT76" i="23"/>
  <c r="AS76" i="23"/>
  <c r="AP76" i="23"/>
  <c r="AA76" i="23"/>
  <c r="T76" i="23"/>
  <c r="AT75" i="23"/>
  <c r="AS75" i="23"/>
  <c r="AR75" i="23"/>
  <c r="AP75" i="23"/>
  <c r="AA75" i="23"/>
  <c r="K75" i="23"/>
  <c r="L75" i="23" s="1"/>
  <c r="B75" i="23"/>
  <c r="AS77" i="23" s="1"/>
  <c r="AT74" i="23"/>
  <c r="AS74" i="23"/>
  <c r="AP74" i="23"/>
  <c r="AA74" i="23"/>
  <c r="B74" i="23"/>
  <c r="T82" i="23" s="1"/>
  <c r="AT73" i="23"/>
  <c r="AR73" i="23"/>
  <c r="AP73" i="23"/>
  <c r="AA73" i="23"/>
  <c r="B73" i="23"/>
  <c r="AR84" i="23" s="1"/>
  <c r="D70" i="23"/>
  <c r="D85" i="23" s="1"/>
  <c r="D101" i="23" s="1"/>
  <c r="D117" i="23" s="1"/>
  <c r="D133" i="23" s="1"/>
  <c r="D148" i="23" s="1"/>
  <c r="AT69" i="23"/>
  <c r="AS69" i="23"/>
  <c r="AP69" i="23"/>
  <c r="AA69" i="23"/>
  <c r="AT68" i="23"/>
  <c r="AP68" i="23"/>
  <c r="AA68" i="23"/>
  <c r="AT67" i="23"/>
  <c r="AP67" i="23"/>
  <c r="AA67" i="23"/>
  <c r="AT66" i="23"/>
  <c r="AP66" i="23"/>
  <c r="AA66" i="23"/>
  <c r="AT65" i="23"/>
  <c r="AP65" i="23"/>
  <c r="AA65" i="23"/>
  <c r="AT64" i="23"/>
  <c r="AP64" i="23"/>
  <c r="AA64" i="23"/>
  <c r="D64" i="23"/>
  <c r="AT63" i="23"/>
  <c r="AP63" i="23"/>
  <c r="AA63" i="23"/>
  <c r="AT62" i="23"/>
  <c r="AP62" i="23"/>
  <c r="AA62" i="23"/>
  <c r="AT61" i="23"/>
  <c r="AS61" i="23"/>
  <c r="AP61" i="23"/>
  <c r="AA61" i="23"/>
  <c r="AT60" i="23"/>
  <c r="AP60" i="23"/>
  <c r="AA60" i="23"/>
  <c r="B60" i="23"/>
  <c r="AS66" i="23" s="1"/>
  <c r="AT59" i="23"/>
  <c r="AS59" i="23"/>
  <c r="AP59" i="23"/>
  <c r="AA59" i="23"/>
  <c r="B59" i="23"/>
  <c r="T64" i="23" s="1"/>
  <c r="AT58" i="23"/>
  <c r="AP58" i="23"/>
  <c r="AA58" i="23"/>
  <c r="B58" i="23"/>
  <c r="K66" i="23" s="1"/>
  <c r="L66" i="23" s="1"/>
  <c r="E54" i="23"/>
  <c r="H53" i="23" s="1"/>
  <c r="I53" i="23" s="1"/>
  <c r="J53" i="23" s="1"/>
  <c r="D54" i="23"/>
  <c r="AT53" i="23"/>
  <c r="AS53" i="23"/>
  <c r="AP53" i="23"/>
  <c r="AG53" i="23"/>
  <c r="AA53" i="23"/>
  <c r="T53" i="23"/>
  <c r="D53" i="23"/>
  <c r="D69" i="23" s="1"/>
  <c r="AT52" i="23"/>
  <c r="AS52" i="23"/>
  <c r="AR52" i="23"/>
  <c r="AP52" i="23"/>
  <c r="AG52" i="23"/>
  <c r="AA52" i="23"/>
  <c r="E52" i="23"/>
  <c r="H51" i="23" s="1"/>
  <c r="I51" i="23" s="1"/>
  <c r="J51" i="23" s="1"/>
  <c r="D52" i="23"/>
  <c r="AT51" i="23"/>
  <c r="AS51" i="23"/>
  <c r="AP51" i="23"/>
  <c r="AG51" i="23"/>
  <c r="AA51" i="23"/>
  <c r="K51" i="23"/>
  <c r="L51" i="23" s="1"/>
  <c r="D51" i="23"/>
  <c r="D67" i="23" s="1"/>
  <c r="AT50" i="23"/>
  <c r="AS50" i="23"/>
  <c r="AP50" i="23"/>
  <c r="AG50" i="23"/>
  <c r="AA50" i="23"/>
  <c r="T50" i="23"/>
  <c r="E50" i="23"/>
  <c r="D50" i="23"/>
  <c r="E51" i="23" s="1"/>
  <c r="H50" i="23" s="1"/>
  <c r="I50" i="23" s="1"/>
  <c r="J50" i="23" s="1"/>
  <c r="AT49" i="23"/>
  <c r="AS49" i="23"/>
  <c r="AR49" i="23"/>
  <c r="AP49" i="23"/>
  <c r="AG49" i="23"/>
  <c r="AA49" i="23"/>
  <c r="K49" i="23"/>
  <c r="L49" i="23" s="1"/>
  <c r="H49" i="23"/>
  <c r="I49" i="23" s="1"/>
  <c r="J49" i="23" s="1"/>
  <c r="E49" i="23"/>
  <c r="H48" i="23" s="1"/>
  <c r="I48" i="23" s="1"/>
  <c r="J48" i="23" s="1"/>
  <c r="D49" i="23"/>
  <c r="D65" i="23" s="1"/>
  <c r="AT48" i="23"/>
  <c r="AS48" i="23"/>
  <c r="AP48" i="23"/>
  <c r="AG48" i="23"/>
  <c r="AA48" i="23"/>
  <c r="D48" i="23"/>
  <c r="AT47" i="23"/>
  <c r="AS47" i="23"/>
  <c r="AP47" i="23"/>
  <c r="AG47" i="23"/>
  <c r="AA47" i="23"/>
  <c r="E47" i="23"/>
  <c r="H46" i="23" s="1"/>
  <c r="I46" i="23" s="1"/>
  <c r="D47" i="23"/>
  <c r="D63" i="23" s="1"/>
  <c r="AT46" i="23"/>
  <c r="AS46" i="23"/>
  <c r="AP46" i="23"/>
  <c r="AG46" i="23"/>
  <c r="AA46" i="23"/>
  <c r="K46" i="23"/>
  <c r="L46" i="23" s="1"/>
  <c r="R46" i="23" s="1"/>
  <c r="J46" i="23"/>
  <c r="D46" i="23"/>
  <c r="D62" i="23" s="1"/>
  <c r="AT45" i="23"/>
  <c r="AS45" i="23"/>
  <c r="AP45" i="23"/>
  <c r="AG45" i="23"/>
  <c r="AA45" i="23"/>
  <c r="D45" i="23"/>
  <c r="E46" i="23" s="1"/>
  <c r="H45" i="23" s="1"/>
  <c r="I45" i="23" s="1"/>
  <c r="J45" i="23" s="1"/>
  <c r="AT44" i="23"/>
  <c r="AS44" i="23"/>
  <c r="AP44" i="23"/>
  <c r="AG44" i="23"/>
  <c r="AA44" i="23"/>
  <c r="E44" i="23"/>
  <c r="H43" i="23" s="1"/>
  <c r="I43" i="23" s="1"/>
  <c r="J43" i="23" s="1"/>
  <c r="D44" i="23"/>
  <c r="B44" i="23"/>
  <c r="AT43" i="23"/>
  <c r="AS43" i="23"/>
  <c r="AP43" i="23"/>
  <c r="AG43" i="23"/>
  <c r="AA43" i="23"/>
  <c r="D43" i="23"/>
  <c r="D59" i="23" s="1"/>
  <c r="B43" i="23"/>
  <c r="T47" i="23" s="1"/>
  <c r="AT42" i="23"/>
  <c r="AS42" i="23"/>
  <c r="AR42" i="23"/>
  <c r="AP42" i="23"/>
  <c r="AG42" i="23"/>
  <c r="AA42" i="23"/>
  <c r="D42" i="23"/>
  <c r="E43" i="23" s="1"/>
  <c r="H42" i="23" s="1"/>
  <c r="I42" i="23" s="1"/>
  <c r="J42" i="23" s="1"/>
  <c r="B42" i="23"/>
  <c r="AR46" i="23" s="1"/>
  <c r="E38" i="23"/>
  <c r="H37" i="23" s="1"/>
  <c r="I37" i="23" s="1"/>
  <c r="J37" i="23" s="1"/>
  <c r="AT37" i="23"/>
  <c r="AP37" i="23"/>
  <c r="AA37" i="23"/>
  <c r="K37" i="23"/>
  <c r="E37" i="23"/>
  <c r="AT36" i="23"/>
  <c r="AP36" i="23"/>
  <c r="AA36" i="23"/>
  <c r="H36" i="23"/>
  <c r="I36" i="23" s="1"/>
  <c r="J36" i="23" s="1"/>
  <c r="E36" i="23"/>
  <c r="AT35" i="23"/>
  <c r="AS35" i="23"/>
  <c r="AP35" i="23"/>
  <c r="AA35" i="23"/>
  <c r="H35" i="23"/>
  <c r="I35" i="23" s="1"/>
  <c r="J35" i="23" s="1"/>
  <c r="E35" i="23"/>
  <c r="AT34" i="23"/>
  <c r="AS34" i="23"/>
  <c r="AP34" i="23"/>
  <c r="AA34" i="23"/>
  <c r="I34" i="23"/>
  <c r="J34" i="23" s="1"/>
  <c r="H34" i="23"/>
  <c r="E34" i="23"/>
  <c r="AT33" i="23"/>
  <c r="AP33" i="23"/>
  <c r="AA33" i="23"/>
  <c r="I33" i="23"/>
  <c r="J33" i="23" s="1"/>
  <c r="H33" i="23"/>
  <c r="E33" i="23"/>
  <c r="AT32" i="23"/>
  <c r="AP32" i="23"/>
  <c r="AA32" i="23"/>
  <c r="H32" i="23"/>
  <c r="I32" i="23" s="1"/>
  <c r="J32" i="23" s="1"/>
  <c r="E32" i="23"/>
  <c r="AT31" i="23"/>
  <c r="AS31" i="23"/>
  <c r="AP31" i="23"/>
  <c r="AA31" i="23"/>
  <c r="K31" i="23"/>
  <c r="H31" i="23"/>
  <c r="I31" i="23" s="1"/>
  <c r="J31" i="23" s="1"/>
  <c r="E31" i="23"/>
  <c r="H30" i="23" s="1"/>
  <c r="I30" i="23" s="1"/>
  <c r="J30" i="23" s="1"/>
  <c r="AT30" i="23"/>
  <c r="AS30" i="23"/>
  <c r="AP30" i="23"/>
  <c r="AA30" i="23"/>
  <c r="K30" i="23"/>
  <c r="E30" i="23"/>
  <c r="AT29" i="23"/>
  <c r="AP29" i="23"/>
  <c r="AA29" i="23"/>
  <c r="H29" i="23"/>
  <c r="I29" i="23" s="1"/>
  <c r="J29" i="23" s="1"/>
  <c r="E29" i="23"/>
  <c r="AT28" i="23"/>
  <c r="AS28" i="23"/>
  <c r="AR28" i="23"/>
  <c r="AP28" i="23"/>
  <c r="AA28" i="23"/>
  <c r="T28" i="23"/>
  <c r="I28" i="23"/>
  <c r="J28" i="23" s="1"/>
  <c r="H28" i="23"/>
  <c r="E28" i="23"/>
  <c r="B28" i="23"/>
  <c r="AS37" i="23" s="1"/>
  <c r="AT27" i="23"/>
  <c r="AS27" i="23"/>
  <c r="AR27" i="23"/>
  <c r="AP27" i="23"/>
  <c r="AA27" i="23"/>
  <c r="K27" i="23"/>
  <c r="J27" i="23"/>
  <c r="H27" i="23"/>
  <c r="I27" i="23" s="1"/>
  <c r="E27" i="23"/>
  <c r="H26" i="23" s="1"/>
  <c r="I26" i="23" s="1"/>
  <c r="J26" i="23" s="1"/>
  <c r="B27" i="23"/>
  <c r="L37" i="23" s="1"/>
  <c r="AT26" i="23"/>
  <c r="AS26" i="23"/>
  <c r="AP26" i="23"/>
  <c r="AA26" i="23"/>
  <c r="K26" i="23"/>
  <c r="L26" i="23" s="1"/>
  <c r="B26" i="23"/>
  <c r="AR34" i="23" s="1"/>
  <c r="AW147" i="22"/>
  <c r="AV147" i="22"/>
  <c r="AS147" i="22"/>
  <c r="AG147" i="22"/>
  <c r="AW146" i="22"/>
  <c r="AS146" i="22"/>
  <c r="AG146" i="22"/>
  <c r="K146" i="22"/>
  <c r="L146" i="22" s="1"/>
  <c r="R146" i="22" s="1"/>
  <c r="AW145" i="22"/>
  <c r="AS145" i="22"/>
  <c r="AG145" i="22"/>
  <c r="AW144" i="22"/>
  <c r="AV144" i="22"/>
  <c r="AS144" i="22"/>
  <c r="AG144" i="22"/>
  <c r="AW143" i="22"/>
  <c r="AS143" i="22"/>
  <c r="AG143" i="22"/>
  <c r="AW142" i="22"/>
  <c r="AS142" i="22"/>
  <c r="AG142" i="22"/>
  <c r="T142" i="22"/>
  <c r="AW141" i="22"/>
  <c r="AU141" i="22"/>
  <c r="AS141" i="22"/>
  <c r="AG141" i="22"/>
  <c r="AW140" i="22"/>
  <c r="AV140" i="22"/>
  <c r="AS140" i="22"/>
  <c r="AG140" i="22"/>
  <c r="AW139" i="22"/>
  <c r="AS139" i="22"/>
  <c r="AG139" i="22"/>
  <c r="T139" i="22"/>
  <c r="AW138" i="22"/>
  <c r="AU138" i="22"/>
  <c r="AS138" i="22"/>
  <c r="AG138" i="22"/>
  <c r="B138" i="22"/>
  <c r="AV146" i="22" s="1"/>
  <c r="AW137" i="22"/>
  <c r="AS137" i="22"/>
  <c r="AG137" i="22"/>
  <c r="B137" i="22"/>
  <c r="T141" i="22" s="1"/>
  <c r="AW136" i="22"/>
  <c r="AS136" i="22"/>
  <c r="AG136" i="22"/>
  <c r="B136" i="22"/>
  <c r="AU140" i="22" s="1"/>
  <c r="AZ132" i="22"/>
  <c r="AW132" i="22"/>
  <c r="AV132" i="22"/>
  <c r="AU132" i="22"/>
  <c r="AS132" i="22"/>
  <c r="AG132" i="22"/>
  <c r="AZ131" i="22"/>
  <c r="AW131" i="22"/>
  <c r="AV131" i="22"/>
  <c r="AU131" i="22"/>
  <c r="AS131" i="22"/>
  <c r="AG131" i="22"/>
  <c r="AZ130" i="22"/>
  <c r="AW130" i="22"/>
  <c r="AS130" i="22"/>
  <c r="AG130" i="22"/>
  <c r="AZ129" i="22"/>
  <c r="AW129" i="22"/>
  <c r="AV129" i="22"/>
  <c r="AS129" i="22"/>
  <c r="AG129" i="22"/>
  <c r="AZ128" i="22"/>
  <c r="AW128" i="22"/>
  <c r="AV128" i="22"/>
  <c r="AS128" i="22"/>
  <c r="AG128" i="22"/>
  <c r="AZ127" i="22"/>
  <c r="AW127" i="22"/>
  <c r="AS127" i="22"/>
  <c r="AG127" i="22"/>
  <c r="AZ126" i="22"/>
  <c r="AW126" i="22"/>
  <c r="AV126" i="22"/>
  <c r="AS126" i="22"/>
  <c r="AG126" i="22"/>
  <c r="AZ125" i="22"/>
  <c r="AW125" i="22"/>
  <c r="AV125" i="22"/>
  <c r="AS125" i="22"/>
  <c r="AG125" i="22"/>
  <c r="AZ124" i="22"/>
  <c r="AW124" i="22"/>
  <c r="AV124" i="22"/>
  <c r="AS124" i="22"/>
  <c r="AG124" i="22"/>
  <c r="AZ123" i="22"/>
  <c r="AW123" i="22"/>
  <c r="AV123" i="22"/>
  <c r="AS123" i="22"/>
  <c r="AG123" i="22"/>
  <c r="B123" i="22"/>
  <c r="AV130" i="22" s="1"/>
  <c r="AZ122" i="22"/>
  <c r="AW122" i="22"/>
  <c r="AV122" i="22"/>
  <c r="AS122" i="22"/>
  <c r="AG122" i="22"/>
  <c r="K122" i="22"/>
  <c r="L122" i="22" s="1"/>
  <c r="B122" i="22"/>
  <c r="T127" i="22" s="1"/>
  <c r="AZ121" i="22"/>
  <c r="AW121" i="22"/>
  <c r="AV121" i="22"/>
  <c r="AS121" i="22"/>
  <c r="AG121" i="22"/>
  <c r="L121" i="22"/>
  <c r="K121" i="22"/>
  <c r="B121" i="22"/>
  <c r="K132" i="22" s="1"/>
  <c r="L132" i="22" s="1"/>
  <c r="AW116" i="22"/>
  <c r="AS116" i="22"/>
  <c r="AG116" i="22"/>
  <c r="AW115" i="22"/>
  <c r="AS115" i="22"/>
  <c r="AG115" i="22"/>
  <c r="K115" i="22"/>
  <c r="AW114" i="22"/>
  <c r="AS114" i="22"/>
  <c r="AG114" i="22"/>
  <c r="AW113" i="22"/>
  <c r="AV113" i="22"/>
  <c r="AS113" i="22"/>
  <c r="AG113" i="22"/>
  <c r="AW112" i="22"/>
  <c r="AU112" i="22"/>
  <c r="AS112" i="22"/>
  <c r="AG112" i="22"/>
  <c r="AW111" i="22"/>
  <c r="AV111" i="22"/>
  <c r="AS111" i="22"/>
  <c r="AG111" i="22"/>
  <c r="AW110" i="22"/>
  <c r="AS110" i="22"/>
  <c r="AG110" i="22"/>
  <c r="AW109" i="22"/>
  <c r="AV109" i="22"/>
  <c r="AS109" i="22"/>
  <c r="AG109" i="22"/>
  <c r="AW108" i="22"/>
  <c r="AS108" i="22"/>
  <c r="AG108" i="22"/>
  <c r="AW107" i="22"/>
  <c r="AV107" i="22"/>
  <c r="AS107" i="22"/>
  <c r="AG107" i="22"/>
  <c r="K107" i="22"/>
  <c r="B107" i="22"/>
  <c r="AV114" i="22" s="1"/>
  <c r="AW106" i="22"/>
  <c r="AS106" i="22"/>
  <c r="AG106" i="22"/>
  <c r="B106" i="22"/>
  <c r="AW105" i="22"/>
  <c r="AU105" i="22"/>
  <c r="AS105" i="22"/>
  <c r="AG105" i="22"/>
  <c r="K105" i="22"/>
  <c r="B105" i="22"/>
  <c r="K116" i="22" s="1"/>
  <c r="AM100" i="22"/>
  <c r="T100" i="22"/>
  <c r="AM99" i="22"/>
  <c r="T99" i="22"/>
  <c r="AM98" i="22"/>
  <c r="AM97" i="22"/>
  <c r="T97" i="22"/>
  <c r="AM96" i="22"/>
  <c r="T96" i="22"/>
  <c r="AM95" i="22"/>
  <c r="T95" i="22"/>
  <c r="AM94" i="22"/>
  <c r="T94" i="22"/>
  <c r="AM93" i="22"/>
  <c r="T93" i="22"/>
  <c r="AM92" i="22"/>
  <c r="T92" i="22"/>
  <c r="AM91" i="22"/>
  <c r="T91" i="22"/>
  <c r="B91" i="22"/>
  <c r="AL97" i="22" s="1"/>
  <c r="AM90" i="22"/>
  <c r="T90" i="22"/>
  <c r="B90" i="22"/>
  <c r="T98" i="22" s="1"/>
  <c r="AM89" i="22"/>
  <c r="AL89" i="22"/>
  <c r="T89" i="22"/>
  <c r="B89" i="22"/>
  <c r="K92" i="22" s="1"/>
  <c r="L92" i="22" s="1"/>
  <c r="AT84" i="22"/>
  <c r="AR84" i="22"/>
  <c r="AP84" i="22"/>
  <c r="AA84" i="22"/>
  <c r="AT83" i="22"/>
  <c r="AP83" i="22"/>
  <c r="AA83" i="22"/>
  <c r="AT82" i="22"/>
  <c r="AP82" i="22"/>
  <c r="AA82" i="22"/>
  <c r="AT81" i="22"/>
  <c r="AR81" i="22"/>
  <c r="AP81" i="22"/>
  <c r="AA81" i="22"/>
  <c r="AT80" i="22"/>
  <c r="AP80" i="22"/>
  <c r="AA80" i="22"/>
  <c r="AT79" i="22"/>
  <c r="AS79" i="22"/>
  <c r="AP79" i="22"/>
  <c r="AA79" i="22"/>
  <c r="AT78" i="22"/>
  <c r="AP78" i="22"/>
  <c r="AA78" i="22"/>
  <c r="K78" i="22"/>
  <c r="L78" i="22" s="1"/>
  <c r="R78" i="22" s="1"/>
  <c r="AT77" i="22"/>
  <c r="AP77" i="22"/>
  <c r="AA77" i="22"/>
  <c r="T77" i="22"/>
  <c r="L77" i="22"/>
  <c r="K77" i="22"/>
  <c r="AT76" i="22"/>
  <c r="AS76" i="22"/>
  <c r="AP76" i="22"/>
  <c r="AA76" i="22"/>
  <c r="AT75" i="22"/>
  <c r="AP75" i="22"/>
  <c r="AA75" i="22"/>
  <c r="K75" i="22"/>
  <c r="L75" i="22" s="1"/>
  <c r="R75" i="22" s="1"/>
  <c r="B75" i="22"/>
  <c r="AS78" i="22" s="1"/>
  <c r="AT74" i="22"/>
  <c r="AP74" i="22"/>
  <c r="AA74" i="22"/>
  <c r="L74" i="22"/>
  <c r="K74" i="22"/>
  <c r="B74" i="22"/>
  <c r="T79" i="22" s="1"/>
  <c r="AT73" i="22"/>
  <c r="AR73" i="22"/>
  <c r="AP73" i="22"/>
  <c r="AA73" i="22"/>
  <c r="T73" i="22"/>
  <c r="K73" i="22"/>
  <c r="L73" i="22" s="1"/>
  <c r="B73" i="22"/>
  <c r="AR78" i="22" s="1"/>
  <c r="E70" i="22"/>
  <c r="H69" i="22" s="1"/>
  <c r="I69" i="22" s="1"/>
  <c r="J69" i="22" s="1"/>
  <c r="AT69" i="22"/>
  <c r="AP69" i="22"/>
  <c r="AA69" i="22"/>
  <c r="AT68" i="22"/>
  <c r="AP68" i="22"/>
  <c r="AA68" i="22"/>
  <c r="T68" i="22"/>
  <c r="AT67" i="22"/>
  <c r="AS67" i="22"/>
  <c r="AP67" i="22"/>
  <c r="AA67" i="22"/>
  <c r="AT66" i="22"/>
  <c r="AP66" i="22"/>
  <c r="AA66" i="22"/>
  <c r="AT65" i="22"/>
  <c r="AP65" i="22"/>
  <c r="AA65" i="22"/>
  <c r="T65" i="22"/>
  <c r="D65" i="22"/>
  <c r="AT64" i="22"/>
  <c r="AR64" i="22"/>
  <c r="AP64" i="22"/>
  <c r="AA64" i="22"/>
  <c r="T64" i="22"/>
  <c r="K64" i="22"/>
  <c r="L64" i="22" s="1"/>
  <c r="AT63" i="22"/>
  <c r="AS63" i="22"/>
  <c r="AR63" i="22"/>
  <c r="AP63" i="22"/>
  <c r="AA63" i="22"/>
  <c r="T63" i="22"/>
  <c r="R63" i="22"/>
  <c r="L63" i="22"/>
  <c r="K63" i="22"/>
  <c r="AT62" i="22"/>
  <c r="AR62" i="22"/>
  <c r="AP62" i="22"/>
  <c r="AA62" i="22"/>
  <c r="D62" i="22"/>
  <c r="AT61" i="22"/>
  <c r="AR61" i="22"/>
  <c r="AP61" i="22"/>
  <c r="AA61" i="22"/>
  <c r="T61" i="22"/>
  <c r="K61" i="22"/>
  <c r="L61" i="22" s="1"/>
  <c r="E61" i="22"/>
  <c r="H60" i="22" s="1"/>
  <c r="I60" i="22" s="1"/>
  <c r="J60" i="22" s="1"/>
  <c r="AT60" i="22"/>
  <c r="AS60" i="22"/>
  <c r="AR60" i="22"/>
  <c r="AP60" i="22"/>
  <c r="AA60" i="22"/>
  <c r="T60" i="22"/>
  <c r="R60" i="22"/>
  <c r="L60" i="22"/>
  <c r="K60" i="22"/>
  <c r="B60" i="22"/>
  <c r="AS69" i="22" s="1"/>
  <c r="AT59" i="22"/>
  <c r="AS59" i="22"/>
  <c r="AR59" i="22"/>
  <c r="AP59" i="22"/>
  <c r="AA59" i="22"/>
  <c r="T59" i="22"/>
  <c r="L59" i="22"/>
  <c r="R59" i="22" s="1"/>
  <c r="K59" i="22"/>
  <c r="D59" i="22"/>
  <c r="B59" i="22"/>
  <c r="T67" i="22" s="1"/>
  <c r="AT58" i="22"/>
  <c r="AS58" i="22"/>
  <c r="AR58" i="22"/>
  <c r="AP58" i="22"/>
  <c r="AA58" i="22"/>
  <c r="T58" i="22"/>
  <c r="B58" i="22"/>
  <c r="AR67" i="22" s="1"/>
  <c r="E54" i="22"/>
  <c r="H53" i="22" s="1"/>
  <c r="I53" i="22" s="1"/>
  <c r="J53" i="22" s="1"/>
  <c r="D54" i="22"/>
  <c r="D70" i="22" s="1"/>
  <c r="D85" i="22" s="1"/>
  <c r="D101" i="22" s="1"/>
  <c r="D117" i="22" s="1"/>
  <c r="D133" i="22" s="1"/>
  <c r="D148" i="22" s="1"/>
  <c r="AT53" i="22"/>
  <c r="AP53" i="22"/>
  <c r="AG53" i="22"/>
  <c r="AA53" i="22"/>
  <c r="E53" i="22"/>
  <c r="D53" i="22"/>
  <c r="D69" i="22" s="1"/>
  <c r="D84" i="22" s="1"/>
  <c r="AT52" i="22"/>
  <c r="AP52" i="22"/>
  <c r="AG52" i="22"/>
  <c r="AA52" i="22"/>
  <c r="H52" i="22"/>
  <c r="I52" i="22" s="1"/>
  <c r="J52" i="22" s="1"/>
  <c r="E52" i="22"/>
  <c r="D52" i="22"/>
  <c r="D68" i="22" s="1"/>
  <c r="AT51" i="22"/>
  <c r="AP51" i="22"/>
  <c r="AG51" i="22"/>
  <c r="AA51" i="22"/>
  <c r="T51" i="22"/>
  <c r="K51" i="22"/>
  <c r="L51" i="22" s="1"/>
  <c r="I51" i="22"/>
  <c r="J51" i="22" s="1"/>
  <c r="H51" i="22"/>
  <c r="D51" i="22"/>
  <c r="D67" i="22" s="1"/>
  <c r="D82" i="22" s="1"/>
  <c r="AT50" i="22"/>
  <c r="AR50" i="22"/>
  <c r="AP50" i="22"/>
  <c r="AG50" i="22"/>
  <c r="AA50" i="22"/>
  <c r="D50" i="22"/>
  <c r="D66" i="22" s="1"/>
  <c r="AT49" i="22"/>
  <c r="AP49" i="22"/>
  <c r="AG49" i="22"/>
  <c r="AA49" i="22"/>
  <c r="E49" i="22"/>
  <c r="H48" i="22" s="1"/>
  <c r="I48" i="22" s="1"/>
  <c r="J48" i="22" s="1"/>
  <c r="D49" i="22"/>
  <c r="E50" i="22" s="1"/>
  <c r="H49" i="22" s="1"/>
  <c r="I49" i="22" s="1"/>
  <c r="J49" i="22" s="1"/>
  <c r="AT48" i="22"/>
  <c r="AP48" i="22"/>
  <c r="AG48" i="22"/>
  <c r="AA48" i="22"/>
  <c r="T48" i="22"/>
  <c r="D48" i="22"/>
  <c r="D64" i="22" s="1"/>
  <c r="AT47" i="22"/>
  <c r="AP47" i="22"/>
  <c r="AG47" i="22"/>
  <c r="AA47" i="22"/>
  <c r="T47" i="22"/>
  <c r="D47" i="22"/>
  <c r="AT46" i="22"/>
  <c r="AS46" i="22"/>
  <c r="AP46" i="22"/>
  <c r="AG46" i="22"/>
  <c r="AA46" i="22"/>
  <c r="T46" i="22"/>
  <c r="E46" i="22"/>
  <c r="H45" i="22" s="1"/>
  <c r="I45" i="22" s="1"/>
  <c r="J45" i="22" s="1"/>
  <c r="D46" i="22"/>
  <c r="E47" i="22" s="1"/>
  <c r="H46" i="22" s="1"/>
  <c r="I46" i="22" s="1"/>
  <c r="J46" i="22" s="1"/>
  <c r="AT45" i="22"/>
  <c r="AP45" i="22"/>
  <c r="AG45" i="22"/>
  <c r="AA45" i="22"/>
  <c r="T45" i="22"/>
  <c r="E45" i="22"/>
  <c r="H44" i="22" s="1"/>
  <c r="I44" i="22" s="1"/>
  <c r="J44" i="22" s="1"/>
  <c r="D45" i="22"/>
  <c r="D61" i="22" s="1"/>
  <c r="AT44" i="22"/>
  <c r="AS44" i="22"/>
  <c r="AP44" i="22"/>
  <c r="AG44" i="22"/>
  <c r="AA44" i="22"/>
  <c r="D44" i="22"/>
  <c r="D60" i="22" s="1"/>
  <c r="D75" i="22" s="1"/>
  <c r="B44" i="22"/>
  <c r="AS49" i="22" s="1"/>
  <c r="AT43" i="22"/>
  <c r="AP43" i="22"/>
  <c r="AG43" i="22"/>
  <c r="AA43" i="22"/>
  <c r="T43" i="22"/>
  <c r="D43" i="22"/>
  <c r="E44" i="22" s="1"/>
  <c r="H43" i="22" s="1"/>
  <c r="I43" i="22" s="1"/>
  <c r="J43" i="22" s="1"/>
  <c r="B43" i="22"/>
  <c r="T50" i="22" s="1"/>
  <c r="AT42" i="22"/>
  <c r="AS42" i="22"/>
  <c r="AP42" i="22"/>
  <c r="AG42" i="22"/>
  <c r="AA42" i="22"/>
  <c r="T42" i="22"/>
  <c r="K42" i="22"/>
  <c r="L42" i="22" s="1"/>
  <c r="D42" i="22"/>
  <c r="B42" i="22"/>
  <c r="AR44" i="22" s="1"/>
  <c r="E38" i="22"/>
  <c r="AT37" i="22"/>
  <c r="AP37" i="22"/>
  <c r="AA37" i="22"/>
  <c r="T37" i="22"/>
  <c r="K37" i="22"/>
  <c r="I37" i="22"/>
  <c r="J37" i="22" s="1"/>
  <c r="H37" i="22"/>
  <c r="E37" i="22"/>
  <c r="AT36" i="22"/>
  <c r="AP36" i="22"/>
  <c r="AA36" i="22"/>
  <c r="I36" i="22"/>
  <c r="J36" i="22" s="1"/>
  <c r="H36" i="22"/>
  <c r="E36" i="22"/>
  <c r="H35" i="22" s="1"/>
  <c r="I35" i="22" s="1"/>
  <c r="J35" i="22" s="1"/>
  <c r="AT35" i="22"/>
  <c r="AR35" i="22"/>
  <c r="AP35" i="22"/>
  <c r="AA35" i="22"/>
  <c r="K35" i="22"/>
  <c r="L35" i="22" s="1"/>
  <c r="E35" i="22"/>
  <c r="AT34" i="22"/>
  <c r="AS34" i="22"/>
  <c r="AP34" i="22"/>
  <c r="AA34" i="22"/>
  <c r="K34" i="22"/>
  <c r="L34" i="22" s="1"/>
  <c r="H34" i="22"/>
  <c r="I34" i="22" s="1"/>
  <c r="J34" i="22" s="1"/>
  <c r="E34" i="22"/>
  <c r="H33" i="22" s="1"/>
  <c r="I33" i="22" s="1"/>
  <c r="J33" i="22" s="1"/>
  <c r="AT33" i="22"/>
  <c r="AP33" i="22"/>
  <c r="AA33" i="22"/>
  <c r="E33" i="22"/>
  <c r="AT32" i="22"/>
  <c r="AR32" i="22"/>
  <c r="AP32" i="22"/>
  <c r="AA32" i="22"/>
  <c r="I32" i="22"/>
  <c r="J32" i="22" s="1"/>
  <c r="H32" i="22"/>
  <c r="E32" i="22"/>
  <c r="H31" i="22" s="1"/>
  <c r="I31" i="22" s="1"/>
  <c r="J31" i="22" s="1"/>
  <c r="AT31" i="22"/>
  <c r="AR31" i="22"/>
  <c r="AP31" i="22"/>
  <c r="AA31" i="22"/>
  <c r="K31" i="22"/>
  <c r="E31" i="22"/>
  <c r="H30" i="22" s="1"/>
  <c r="AT30" i="22"/>
  <c r="AS30" i="22"/>
  <c r="AR30" i="22"/>
  <c r="AP30" i="22"/>
  <c r="AA30" i="22"/>
  <c r="L30" i="22"/>
  <c r="K30" i="22"/>
  <c r="I30" i="22"/>
  <c r="J30" i="22" s="1"/>
  <c r="E30" i="22"/>
  <c r="H29" i="22" s="1"/>
  <c r="I29" i="22" s="1"/>
  <c r="J29" i="22" s="1"/>
  <c r="AT29" i="22"/>
  <c r="AP29" i="22"/>
  <c r="AA29" i="22"/>
  <c r="R29" i="22"/>
  <c r="K29" i="22"/>
  <c r="L29" i="22" s="1"/>
  <c r="E29" i="22"/>
  <c r="AT28" i="22"/>
  <c r="AS28" i="22"/>
  <c r="AP28" i="22"/>
  <c r="AA28" i="22"/>
  <c r="H28" i="22"/>
  <c r="I28" i="22" s="1"/>
  <c r="J28" i="22" s="1"/>
  <c r="E28" i="22"/>
  <c r="B28" i="22"/>
  <c r="AS27" i="22" s="1"/>
  <c r="AT27" i="22"/>
  <c r="AP27" i="22"/>
  <c r="AA27" i="22"/>
  <c r="K27" i="22"/>
  <c r="I27" i="22"/>
  <c r="J27" i="22" s="1"/>
  <c r="H27" i="22"/>
  <c r="E27" i="22"/>
  <c r="B27" i="22"/>
  <c r="T36" i="22" s="1"/>
  <c r="AT26" i="22"/>
  <c r="AS26" i="22"/>
  <c r="AP26" i="22"/>
  <c r="AA26" i="22"/>
  <c r="T26" i="22"/>
  <c r="K26" i="22"/>
  <c r="L26" i="22" s="1"/>
  <c r="H26" i="22"/>
  <c r="I26" i="22" s="1"/>
  <c r="J26" i="22" s="1"/>
  <c r="B26" i="22"/>
  <c r="AR27" i="22" s="1"/>
  <c r="AW147" i="21"/>
  <c r="AS147" i="21"/>
  <c r="AG147" i="21"/>
  <c r="K147" i="21"/>
  <c r="L147" i="21" s="1"/>
  <c r="AW146" i="21"/>
  <c r="AS146" i="21"/>
  <c r="AG146" i="21"/>
  <c r="AW145" i="21"/>
  <c r="AS145" i="21"/>
  <c r="AG145" i="21"/>
  <c r="T145" i="21"/>
  <c r="AW144" i="21"/>
  <c r="AU144" i="21"/>
  <c r="AS144" i="21"/>
  <c r="AG144" i="21"/>
  <c r="K144" i="21"/>
  <c r="L144" i="21" s="1"/>
  <c r="AW143" i="21"/>
  <c r="AS143" i="21"/>
  <c r="AG143" i="21"/>
  <c r="AW142" i="21"/>
  <c r="AS142" i="21"/>
  <c r="AG142" i="21"/>
  <c r="AW141" i="21"/>
  <c r="AS141" i="21"/>
  <c r="AG141" i="21"/>
  <c r="AW140" i="21"/>
  <c r="AV140" i="21"/>
  <c r="AS140" i="21"/>
  <c r="AG140" i="21"/>
  <c r="AW139" i="21"/>
  <c r="AS139" i="21"/>
  <c r="AG139" i="21"/>
  <c r="AW138" i="21"/>
  <c r="AS138" i="21"/>
  <c r="AG138" i="21"/>
  <c r="T138" i="21"/>
  <c r="B138" i="21"/>
  <c r="AV146" i="21" s="1"/>
  <c r="AW137" i="21"/>
  <c r="AS137" i="21"/>
  <c r="AG137" i="21"/>
  <c r="T137" i="21"/>
  <c r="B137" i="21"/>
  <c r="T141" i="21" s="1"/>
  <c r="AW136" i="21"/>
  <c r="AV136" i="21"/>
  <c r="AS136" i="21"/>
  <c r="AG136" i="21"/>
  <c r="T136" i="21"/>
  <c r="B136" i="21"/>
  <c r="AZ132" i="21"/>
  <c r="AW132" i="21"/>
  <c r="AS132" i="21"/>
  <c r="AG132" i="21"/>
  <c r="AZ131" i="21"/>
  <c r="AW131" i="21"/>
  <c r="AV131" i="21"/>
  <c r="AS131" i="21"/>
  <c r="AG131" i="21"/>
  <c r="AZ130" i="21"/>
  <c r="AW130" i="21"/>
  <c r="AS130" i="21"/>
  <c r="AG130" i="21"/>
  <c r="L130" i="21"/>
  <c r="AZ129" i="21"/>
  <c r="AW129" i="21"/>
  <c r="AU129" i="21"/>
  <c r="AS129" i="21"/>
  <c r="AG129" i="21"/>
  <c r="AZ128" i="21"/>
  <c r="AW128" i="21"/>
  <c r="AU128" i="21"/>
  <c r="AS128" i="21"/>
  <c r="AG128" i="21"/>
  <c r="AZ127" i="21"/>
  <c r="AW127" i="21"/>
  <c r="AS127" i="21"/>
  <c r="AG127" i="21"/>
  <c r="AZ126" i="21"/>
  <c r="AW126" i="21"/>
  <c r="AV126" i="21"/>
  <c r="AS126" i="21"/>
  <c r="AG126" i="21"/>
  <c r="AZ125" i="21"/>
  <c r="AW125" i="21"/>
  <c r="AV125" i="21"/>
  <c r="AS125" i="21"/>
  <c r="AG125" i="21"/>
  <c r="AZ124" i="21"/>
  <c r="AW124" i="21"/>
  <c r="AU124" i="21"/>
  <c r="AS124" i="21"/>
  <c r="AG124" i="21"/>
  <c r="K124" i="21"/>
  <c r="L124" i="21" s="1"/>
  <c r="AZ123" i="21"/>
  <c r="AW123" i="21"/>
  <c r="AV123" i="21"/>
  <c r="AU123" i="21"/>
  <c r="AS123" i="21"/>
  <c r="AG123" i="21"/>
  <c r="T123" i="21"/>
  <c r="K123" i="21"/>
  <c r="L123" i="21" s="1"/>
  <c r="B123" i="21"/>
  <c r="AV128" i="21" s="1"/>
  <c r="AZ122" i="21"/>
  <c r="AW122" i="21"/>
  <c r="AV122" i="21"/>
  <c r="AS122" i="21"/>
  <c r="AG122" i="21"/>
  <c r="B122" i="21"/>
  <c r="T129" i="21" s="1"/>
  <c r="AZ121" i="21"/>
  <c r="AW121" i="21"/>
  <c r="AV121" i="21"/>
  <c r="AU121" i="21"/>
  <c r="AS121" i="21"/>
  <c r="AG121" i="21"/>
  <c r="T121" i="21"/>
  <c r="K121" i="21"/>
  <c r="L121" i="21" s="1"/>
  <c r="B121" i="21"/>
  <c r="K130" i="21" s="1"/>
  <c r="AW116" i="21"/>
  <c r="AS116" i="21"/>
  <c r="AG116" i="21"/>
  <c r="AW115" i="21"/>
  <c r="AV115" i="21"/>
  <c r="AS115" i="21"/>
  <c r="AG115" i="21"/>
  <c r="AW114" i="21"/>
  <c r="AS114" i="21"/>
  <c r="AG114" i="21"/>
  <c r="AW113" i="21"/>
  <c r="AV113" i="21"/>
  <c r="AS113" i="21"/>
  <c r="AG113" i="21"/>
  <c r="AW112" i="21"/>
  <c r="AV112" i="21"/>
  <c r="AS112" i="21"/>
  <c r="AG112" i="21"/>
  <c r="K112" i="21"/>
  <c r="L112" i="21" s="1"/>
  <c r="R112" i="21" s="1"/>
  <c r="AW111" i="21"/>
  <c r="AS111" i="21"/>
  <c r="AG111" i="21"/>
  <c r="T111" i="21"/>
  <c r="AW110" i="21"/>
  <c r="AU110" i="21"/>
  <c r="AS110" i="21"/>
  <c r="AG110" i="21"/>
  <c r="T110" i="21"/>
  <c r="AW109" i="21"/>
  <c r="AU109" i="21"/>
  <c r="AS109" i="21"/>
  <c r="AG109" i="21"/>
  <c r="K109" i="21"/>
  <c r="L109" i="21" s="1"/>
  <c r="AW108" i="21"/>
  <c r="AS108" i="21"/>
  <c r="AG108" i="21"/>
  <c r="T108" i="21"/>
  <c r="AW107" i="21"/>
  <c r="AU107" i="21"/>
  <c r="AS107" i="21"/>
  <c r="AG107" i="21"/>
  <c r="T107" i="21"/>
  <c r="K107" i="21"/>
  <c r="L107" i="21" s="1"/>
  <c r="B107" i="21"/>
  <c r="AW106" i="21"/>
  <c r="AV106" i="21"/>
  <c r="AS106" i="21"/>
  <c r="AG106" i="21"/>
  <c r="K106" i="21"/>
  <c r="L106" i="21" s="1"/>
  <c r="R106" i="21" s="1"/>
  <c r="B106" i="21"/>
  <c r="T116" i="21" s="1"/>
  <c r="AW105" i="21"/>
  <c r="AU105" i="21"/>
  <c r="AS105" i="21"/>
  <c r="AG105" i="21"/>
  <c r="K105" i="21"/>
  <c r="L105" i="21" s="1"/>
  <c r="B105" i="21"/>
  <c r="K115" i="21" s="1"/>
  <c r="L115" i="21" s="1"/>
  <c r="AM100" i="21"/>
  <c r="K100" i="21"/>
  <c r="L100" i="21" s="1"/>
  <c r="AM99" i="21"/>
  <c r="K99" i="21"/>
  <c r="L99" i="21" s="1"/>
  <c r="AM98" i="21"/>
  <c r="K98" i="21"/>
  <c r="L98" i="21" s="1"/>
  <c r="AM97" i="21"/>
  <c r="AK97" i="21"/>
  <c r="AM96" i="21"/>
  <c r="AL96" i="21"/>
  <c r="AM95" i="21"/>
  <c r="K95" i="21"/>
  <c r="L95" i="21" s="1"/>
  <c r="AM94" i="21"/>
  <c r="AM93" i="21"/>
  <c r="K93" i="21"/>
  <c r="L93" i="21" s="1"/>
  <c r="R93" i="21" s="1"/>
  <c r="AM92" i="21"/>
  <c r="AK92" i="21"/>
  <c r="AM91" i="21"/>
  <c r="AL91" i="21"/>
  <c r="K91" i="21"/>
  <c r="L91" i="21" s="1"/>
  <c r="B91" i="21"/>
  <c r="AL100" i="21" s="1"/>
  <c r="AM90" i="21"/>
  <c r="AK90" i="21"/>
  <c r="K90" i="21"/>
  <c r="L90" i="21" s="1"/>
  <c r="B90" i="21"/>
  <c r="T98" i="21" s="1"/>
  <c r="AM89" i="21"/>
  <c r="AL89" i="21"/>
  <c r="L89" i="21"/>
  <c r="O89" i="21" s="1"/>
  <c r="K89" i="21"/>
  <c r="B89" i="21"/>
  <c r="AK100" i="21" s="1"/>
  <c r="AT84" i="21"/>
  <c r="AR84" i="21"/>
  <c r="AP84" i="21"/>
  <c r="AA84" i="21"/>
  <c r="AT83" i="21"/>
  <c r="AP83" i="21"/>
  <c r="AA83" i="21"/>
  <c r="AT82" i="21"/>
  <c r="AP82" i="21"/>
  <c r="AA82" i="21"/>
  <c r="AT81" i="21"/>
  <c r="AP81" i="21"/>
  <c r="AA81" i="21"/>
  <c r="T81" i="21"/>
  <c r="D81" i="21"/>
  <c r="AT80" i="21"/>
  <c r="AR80" i="21"/>
  <c r="AP80" i="21"/>
  <c r="AA80" i="21"/>
  <c r="T80" i="21"/>
  <c r="K80" i="21"/>
  <c r="L80" i="21" s="1"/>
  <c r="AT79" i="21"/>
  <c r="AR79" i="21"/>
  <c r="AP79" i="21"/>
  <c r="AA79" i="21"/>
  <c r="L79" i="21"/>
  <c r="K79" i="21"/>
  <c r="AT78" i="21"/>
  <c r="AS78" i="21"/>
  <c r="AP78" i="21"/>
  <c r="AA78" i="21"/>
  <c r="AT77" i="21"/>
  <c r="AP77" i="21"/>
  <c r="AA77" i="21"/>
  <c r="T77" i="21"/>
  <c r="K77" i="21"/>
  <c r="L77" i="21" s="1"/>
  <c r="R77" i="21" s="1"/>
  <c r="AT76" i="21"/>
  <c r="AR76" i="21"/>
  <c r="AP76" i="21"/>
  <c r="AA76" i="21"/>
  <c r="T76" i="21"/>
  <c r="R76" i="21"/>
  <c r="L76" i="21"/>
  <c r="K76" i="21"/>
  <c r="AT75" i="21"/>
  <c r="AS75" i="21"/>
  <c r="AP75" i="21"/>
  <c r="AA75" i="21"/>
  <c r="B75" i="21"/>
  <c r="AT74" i="21"/>
  <c r="AR74" i="21"/>
  <c r="AP74" i="21"/>
  <c r="AA74" i="21"/>
  <c r="T74" i="21"/>
  <c r="K74" i="21"/>
  <c r="L74" i="21" s="1"/>
  <c r="B74" i="21"/>
  <c r="T79" i="21" s="1"/>
  <c r="AT73" i="21"/>
  <c r="AP73" i="21"/>
  <c r="AA73" i="21"/>
  <c r="T73" i="21"/>
  <c r="B73" i="21"/>
  <c r="AR78" i="21" s="1"/>
  <c r="AT69" i="21"/>
  <c r="AS69" i="21"/>
  <c r="AP69" i="21"/>
  <c r="AA69" i="21"/>
  <c r="AT68" i="21"/>
  <c r="AP68" i="21"/>
  <c r="AA68" i="21"/>
  <c r="K68" i="21"/>
  <c r="D68" i="21"/>
  <c r="AT67" i="21"/>
  <c r="AS67" i="21"/>
  <c r="AR67" i="21"/>
  <c r="AP67" i="21"/>
  <c r="AA67" i="21"/>
  <c r="K67" i="21"/>
  <c r="L67" i="21" s="1"/>
  <c r="E67" i="21"/>
  <c r="H66" i="21" s="1"/>
  <c r="I66" i="21" s="1"/>
  <c r="J66" i="21" s="1"/>
  <c r="AT66" i="21"/>
  <c r="AS66" i="21"/>
  <c r="AP66" i="21"/>
  <c r="AA66" i="21"/>
  <c r="AT65" i="21"/>
  <c r="AP65" i="21"/>
  <c r="AA65" i="21"/>
  <c r="AT64" i="21"/>
  <c r="AP64" i="21"/>
  <c r="AA64" i="21"/>
  <c r="T64" i="21"/>
  <c r="K64" i="21"/>
  <c r="L64" i="21" s="1"/>
  <c r="D64" i="21"/>
  <c r="AT63" i="21"/>
  <c r="AS63" i="21"/>
  <c r="AR63" i="21"/>
  <c r="AP63" i="21"/>
  <c r="AA63" i="21"/>
  <c r="K63" i="21"/>
  <c r="L63" i="21" s="1"/>
  <c r="AT62" i="21"/>
  <c r="AS62" i="21"/>
  <c r="AR62" i="21"/>
  <c r="AP62" i="21"/>
  <c r="AA62" i="21"/>
  <c r="AT61" i="21"/>
  <c r="AS61" i="21"/>
  <c r="AR61" i="21"/>
  <c r="AP61" i="21"/>
  <c r="AA61" i="21"/>
  <c r="K61" i="21"/>
  <c r="L61" i="21" s="1"/>
  <c r="D61" i="21"/>
  <c r="AT60" i="21"/>
  <c r="AS60" i="21"/>
  <c r="AR60" i="21"/>
  <c r="AP60" i="21"/>
  <c r="AA60" i="21"/>
  <c r="K60" i="21"/>
  <c r="L60" i="21" s="1"/>
  <c r="B60" i="21"/>
  <c r="AS68" i="21" s="1"/>
  <c r="AT59" i="21"/>
  <c r="AS59" i="21"/>
  <c r="AP59" i="21"/>
  <c r="AA59" i="21"/>
  <c r="B59" i="21"/>
  <c r="AT58" i="21"/>
  <c r="AS58" i="21"/>
  <c r="AR58" i="21"/>
  <c r="AP58" i="21"/>
  <c r="AA58" i="21"/>
  <c r="K58" i="21"/>
  <c r="L58" i="21" s="1"/>
  <c r="D58" i="21"/>
  <c r="B58" i="21"/>
  <c r="AR69" i="21" s="1"/>
  <c r="E54" i="21"/>
  <c r="H53" i="21" s="1"/>
  <c r="I53" i="21" s="1"/>
  <c r="J53" i="21" s="1"/>
  <c r="D54" i="21"/>
  <c r="D70" i="21" s="1"/>
  <c r="D85" i="21" s="1"/>
  <c r="D101" i="21" s="1"/>
  <c r="D117" i="21" s="1"/>
  <c r="D133" i="21" s="1"/>
  <c r="D148" i="21" s="1"/>
  <c r="AT53" i="21"/>
  <c r="AP53" i="21"/>
  <c r="AG53" i="21"/>
  <c r="AA53" i="21"/>
  <c r="E53" i="21"/>
  <c r="H52" i="21" s="1"/>
  <c r="I52" i="21" s="1"/>
  <c r="J52" i="21" s="1"/>
  <c r="D53" i="21"/>
  <c r="D69" i="21" s="1"/>
  <c r="AT52" i="21"/>
  <c r="AP52" i="21"/>
  <c r="AG52" i="21"/>
  <c r="AA52" i="21"/>
  <c r="T52" i="21"/>
  <c r="K52" i="21"/>
  <c r="L52" i="21" s="1"/>
  <c r="E52" i="21"/>
  <c r="H51" i="21" s="1"/>
  <c r="D52" i="21"/>
  <c r="AT51" i="21"/>
  <c r="AP51" i="21"/>
  <c r="AG51" i="21"/>
  <c r="AA51" i="21"/>
  <c r="I51" i="21"/>
  <c r="J51" i="21" s="1"/>
  <c r="D51" i="21"/>
  <c r="D67" i="21" s="1"/>
  <c r="AT50" i="21"/>
  <c r="AP50" i="21"/>
  <c r="AG50" i="21"/>
  <c r="AA50" i="21"/>
  <c r="E50" i="21"/>
  <c r="H49" i="21" s="1"/>
  <c r="I49" i="21" s="1"/>
  <c r="J49" i="21" s="1"/>
  <c r="D50" i="21"/>
  <c r="D66" i="21" s="1"/>
  <c r="AT49" i="21"/>
  <c r="AS49" i="21"/>
  <c r="AP49" i="21"/>
  <c r="AG49" i="21"/>
  <c r="AA49" i="21"/>
  <c r="T49" i="21"/>
  <c r="D49" i="21"/>
  <c r="D65" i="21" s="1"/>
  <c r="AT48" i="21"/>
  <c r="AP48" i="21"/>
  <c r="AG48" i="21"/>
  <c r="AA48" i="21"/>
  <c r="K48" i="21"/>
  <c r="L48" i="21" s="1"/>
  <c r="D48" i="21"/>
  <c r="E49" i="21" s="1"/>
  <c r="H48" i="21" s="1"/>
  <c r="I48" i="21" s="1"/>
  <c r="J48" i="21" s="1"/>
  <c r="AT47" i="21"/>
  <c r="AP47" i="21"/>
  <c r="AG47" i="21"/>
  <c r="AA47" i="21"/>
  <c r="T47" i="21"/>
  <c r="D47" i="21"/>
  <c r="D63" i="21" s="1"/>
  <c r="AT46" i="21"/>
  <c r="AR46" i="21"/>
  <c r="AP46" i="21"/>
  <c r="AG46" i="21"/>
  <c r="AA46" i="21"/>
  <c r="T46" i="21"/>
  <c r="D46" i="21"/>
  <c r="D62" i="21" s="1"/>
  <c r="D77" i="21" s="1"/>
  <c r="AT45" i="21"/>
  <c r="AP45" i="21"/>
  <c r="AG45" i="21"/>
  <c r="AA45" i="21"/>
  <c r="T45" i="21"/>
  <c r="D45" i="21"/>
  <c r="E46" i="21" s="1"/>
  <c r="H45" i="21" s="1"/>
  <c r="I45" i="21" s="1"/>
  <c r="J45" i="21" s="1"/>
  <c r="AT44" i="21"/>
  <c r="AR44" i="21"/>
  <c r="AP44" i="21"/>
  <c r="AG44" i="21"/>
  <c r="AA44" i="21"/>
  <c r="D44" i="21"/>
  <c r="D60" i="21" s="1"/>
  <c r="B44" i="21"/>
  <c r="AS51" i="21" s="1"/>
  <c r="AT43" i="21"/>
  <c r="AP43" i="21"/>
  <c r="AG43" i="21"/>
  <c r="AA43" i="21"/>
  <c r="K43" i="21"/>
  <c r="L43" i="21" s="1"/>
  <c r="D43" i="21"/>
  <c r="D59" i="21" s="1"/>
  <c r="D74" i="21" s="1"/>
  <c r="B43" i="21"/>
  <c r="T44" i="21" s="1"/>
  <c r="AT42" i="21"/>
  <c r="AP42" i="21"/>
  <c r="AG42" i="21"/>
  <c r="AA42" i="21"/>
  <c r="T42" i="21"/>
  <c r="D42" i="21"/>
  <c r="E43" i="21" s="1"/>
  <c r="H42" i="21" s="1"/>
  <c r="I42" i="21" s="1"/>
  <c r="J42" i="21" s="1"/>
  <c r="B42" i="21"/>
  <c r="E38" i="21"/>
  <c r="AT37" i="21"/>
  <c r="AS37" i="21"/>
  <c r="AP37" i="21"/>
  <c r="AA37" i="21"/>
  <c r="J37" i="21"/>
  <c r="I37" i="21"/>
  <c r="H37" i="21"/>
  <c r="E37" i="21"/>
  <c r="AT36" i="21"/>
  <c r="AS36" i="21"/>
  <c r="AP36" i="21"/>
  <c r="AA36" i="21"/>
  <c r="K36" i="21"/>
  <c r="L36" i="21" s="1"/>
  <c r="R36" i="21" s="1"/>
  <c r="I36" i="21"/>
  <c r="J36" i="21" s="1"/>
  <c r="H36" i="21"/>
  <c r="E36" i="21"/>
  <c r="H35" i="21" s="1"/>
  <c r="I35" i="21" s="1"/>
  <c r="AT35" i="21"/>
  <c r="AP35" i="21"/>
  <c r="AA35" i="21"/>
  <c r="T35" i="21"/>
  <c r="J35" i="21"/>
  <c r="E35" i="21"/>
  <c r="AT34" i="21"/>
  <c r="AS34" i="21"/>
  <c r="AR34" i="21"/>
  <c r="AP34" i="21"/>
  <c r="AA34" i="21"/>
  <c r="J34" i="21"/>
  <c r="H34" i="21"/>
  <c r="I34" i="21" s="1"/>
  <c r="E34" i="21"/>
  <c r="H33" i="21" s="1"/>
  <c r="I33" i="21" s="1"/>
  <c r="AT33" i="21"/>
  <c r="AR33" i="21"/>
  <c r="AP33" i="21"/>
  <c r="AA33" i="21"/>
  <c r="T33" i="21"/>
  <c r="K33" i="21"/>
  <c r="L33" i="21" s="1"/>
  <c r="J33" i="21"/>
  <c r="E33" i="21"/>
  <c r="H32" i="21" s="1"/>
  <c r="I32" i="21" s="1"/>
  <c r="J32" i="21" s="1"/>
  <c r="AT32" i="21"/>
  <c r="AP32" i="21"/>
  <c r="AA32" i="21"/>
  <c r="T32" i="21"/>
  <c r="K32" i="21"/>
  <c r="L32" i="21" s="1"/>
  <c r="E32" i="21"/>
  <c r="H31" i="21" s="1"/>
  <c r="I31" i="21" s="1"/>
  <c r="AT31" i="21"/>
  <c r="AP31" i="21"/>
  <c r="AA31" i="21"/>
  <c r="T31" i="21"/>
  <c r="J31" i="21"/>
  <c r="E31" i="21"/>
  <c r="AT30" i="21"/>
  <c r="AS30" i="21"/>
  <c r="AR30" i="21"/>
  <c r="AP30" i="21"/>
  <c r="AA30" i="21"/>
  <c r="K30" i="21"/>
  <c r="L30" i="21" s="1"/>
  <c r="H30" i="21"/>
  <c r="I30" i="21" s="1"/>
  <c r="J30" i="21" s="1"/>
  <c r="E30" i="21"/>
  <c r="H29" i="21" s="1"/>
  <c r="I29" i="21" s="1"/>
  <c r="J29" i="21" s="1"/>
  <c r="AT29" i="21"/>
  <c r="AS29" i="21"/>
  <c r="AP29" i="21"/>
  <c r="AA29" i="21"/>
  <c r="L29" i="21"/>
  <c r="K29" i="21"/>
  <c r="E29" i="21"/>
  <c r="AT28" i="21"/>
  <c r="AS28" i="21"/>
  <c r="AR28" i="21"/>
  <c r="AP28" i="21"/>
  <c r="AA28" i="21"/>
  <c r="H28" i="21"/>
  <c r="I28" i="21" s="1"/>
  <c r="J28" i="21" s="1"/>
  <c r="E28" i="21"/>
  <c r="H27" i="21" s="1"/>
  <c r="I27" i="21" s="1"/>
  <c r="J27" i="21" s="1"/>
  <c r="B28" i="21"/>
  <c r="AS33" i="21" s="1"/>
  <c r="AT27" i="21"/>
  <c r="AS27" i="21"/>
  <c r="AP27" i="21"/>
  <c r="AA27" i="21"/>
  <c r="E27" i="21"/>
  <c r="B27" i="21"/>
  <c r="T27" i="21" s="1"/>
  <c r="AT26" i="21"/>
  <c r="AS26" i="21"/>
  <c r="AP26" i="21"/>
  <c r="AA26" i="21"/>
  <c r="O26" i="21"/>
  <c r="K26" i="21"/>
  <c r="L26" i="21" s="1"/>
  <c r="R26" i="21" s="1"/>
  <c r="I26" i="21"/>
  <c r="J26" i="21" s="1"/>
  <c r="H26" i="21"/>
  <c r="B26" i="21"/>
  <c r="AR37" i="21" s="1"/>
  <c r="AW147" i="20"/>
  <c r="AS147" i="20"/>
  <c r="AG147" i="20"/>
  <c r="T147" i="20"/>
  <c r="AW146" i="20"/>
  <c r="AV146" i="20"/>
  <c r="AU146" i="20"/>
  <c r="AS146" i="20"/>
  <c r="AG146" i="20"/>
  <c r="AW145" i="20"/>
  <c r="AS145" i="20"/>
  <c r="AG145" i="20"/>
  <c r="AW144" i="20"/>
  <c r="AS144" i="20"/>
  <c r="AG144" i="20"/>
  <c r="T144" i="20"/>
  <c r="AW143" i="20"/>
  <c r="AV143" i="20"/>
  <c r="AU143" i="20"/>
  <c r="AS143" i="20"/>
  <c r="AG143" i="20"/>
  <c r="T143" i="20"/>
  <c r="K143" i="20"/>
  <c r="L143" i="20" s="1"/>
  <c r="AW142" i="20"/>
  <c r="AS142" i="20"/>
  <c r="AG142" i="20"/>
  <c r="R142" i="20"/>
  <c r="L142" i="20"/>
  <c r="K142" i="20"/>
  <c r="AW141" i="20"/>
  <c r="AS141" i="20"/>
  <c r="AG141" i="20"/>
  <c r="T141" i="20"/>
  <c r="AW140" i="20"/>
  <c r="AU140" i="20"/>
  <c r="AS140" i="20"/>
  <c r="AG140" i="20"/>
  <c r="K140" i="20"/>
  <c r="L140" i="20" s="1"/>
  <c r="AW139" i="20"/>
  <c r="AU139" i="20"/>
  <c r="AS139" i="20"/>
  <c r="AG139" i="20"/>
  <c r="R139" i="20"/>
  <c r="L139" i="20"/>
  <c r="K139" i="20"/>
  <c r="AW138" i="20"/>
  <c r="AS138" i="20"/>
  <c r="AG138" i="20"/>
  <c r="T138" i="20"/>
  <c r="B138" i="20"/>
  <c r="AW137" i="20"/>
  <c r="AV137" i="20"/>
  <c r="AU137" i="20"/>
  <c r="AS137" i="20"/>
  <c r="AG137" i="20"/>
  <c r="T137" i="20"/>
  <c r="K137" i="20"/>
  <c r="L137" i="20" s="1"/>
  <c r="B137" i="20"/>
  <c r="T140" i="20" s="1"/>
  <c r="AW136" i="20"/>
  <c r="AS136" i="20"/>
  <c r="AG136" i="20"/>
  <c r="B136" i="20"/>
  <c r="K145" i="20" s="1"/>
  <c r="L145" i="20" s="1"/>
  <c r="R145" i="20" s="1"/>
  <c r="AZ132" i="20"/>
  <c r="AW132" i="20"/>
  <c r="AV132" i="20"/>
  <c r="AS132" i="20"/>
  <c r="AG132" i="20"/>
  <c r="AZ131" i="20"/>
  <c r="AW131" i="20"/>
  <c r="AS131" i="20"/>
  <c r="AG131" i="20"/>
  <c r="AZ130" i="20"/>
  <c r="AW130" i="20"/>
  <c r="AV130" i="20"/>
  <c r="AU130" i="20"/>
  <c r="AS130" i="20"/>
  <c r="AG130" i="20"/>
  <c r="K130" i="20"/>
  <c r="L130" i="20" s="1"/>
  <c r="AZ129" i="20"/>
  <c r="AW129" i="20"/>
  <c r="AS129" i="20"/>
  <c r="AG129" i="20"/>
  <c r="T129" i="20"/>
  <c r="AZ128" i="20"/>
  <c r="AW128" i="20"/>
  <c r="AS128" i="20"/>
  <c r="AG128" i="20"/>
  <c r="AZ127" i="20"/>
  <c r="AW127" i="20"/>
  <c r="AS127" i="20"/>
  <c r="AG127" i="20"/>
  <c r="AZ126" i="20"/>
  <c r="AW126" i="20"/>
  <c r="AS126" i="20"/>
  <c r="AG126" i="20"/>
  <c r="AZ125" i="20"/>
  <c r="AW125" i="20"/>
  <c r="AV125" i="20"/>
  <c r="AS125" i="20"/>
  <c r="AG125" i="20"/>
  <c r="T125" i="20"/>
  <c r="K125" i="20"/>
  <c r="L125" i="20" s="1"/>
  <c r="AZ124" i="20"/>
  <c r="AW124" i="20"/>
  <c r="AS124" i="20"/>
  <c r="AG124" i="20"/>
  <c r="T124" i="20"/>
  <c r="AZ123" i="20"/>
  <c r="AW123" i="20"/>
  <c r="AV123" i="20"/>
  <c r="AS123" i="20"/>
  <c r="AG123" i="20"/>
  <c r="B123" i="20"/>
  <c r="AV127" i="20" s="1"/>
  <c r="AZ122" i="20"/>
  <c r="AW122" i="20"/>
  <c r="AV122" i="20"/>
  <c r="AS122" i="20"/>
  <c r="AG122" i="20"/>
  <c r="T122" i="20"/>
  <c r="B122" i="20"/>
  <c r="AZ121" i="20"/>
  <c r="AW121" i="20"/>
  <c r="AV121" i="20"/>
  <c r="AS121" i="20"/>
  <c r="AG121" i="20"/>
  <c r="B121" i="20"/>
  <c r="AW116" i="20"/>
  <c r="AS116" i="20"/>
  <c r="AG116" i="20"/>
  <c r="T116" i="20"/>
  <c r="AW115" i="20"/>
  <c r="AU115" i="20"/>
  <c r="AS115" i="20"/>
  <c r="AG115" i="20"/>
  <c r="K115" i="20"/>
  <c r="L115" i="20" s="1"/>
  <c r="AW114" i="20"/>
  <c r="AS114" i="20"/>
  <c r="AG114" i="20"/>
  <c r="AW113" i="20"/>
  <c r="AS113" i="20"/>
  <c r="AG113" i="20"/>
  <c r="T113" i="20"/>
  <c r="AW112" i="20"/>
  <c r="AU112" i="20"/>
  <c r="AS112" i="20"/>
  <c r="AG112" i="20"/>
  <c r="AW111" i="20"/>
  <c r="AV111" i="20"/>
  <c r="AS111" i="20"/>
  <c r="AG111" i="20"/>
  <c r="L111" i="20"/>
  <c r="K111" i="20"/>
  <c r="AW110" i="20"/>
  <c r="AV110" i="20"/>
  <c r="AS110" i="20"/>
  <c r="AG110" i="20"/>
  <c r="AW109" i="20"/>
  <c r="AS109" i="20"/>
  <c r="AG109" i="20"/>
  <c r="T109" i="20"/>
  <c r="AW108" i="20"/>
  <c r="AV108" i="20"/>
  <c r="AS108" i="20"/>
  <c r="AG108" i="20"/>
  <c r="K108" i="20"/>
  <c r="L108" i="20" s="1"/>
  <c r="AW107" i="20"/>
  <c r="AV107" i="20"/>
  <c r="AS107" i="20"/>
  <c r="AG107" i="20"/>
  <c r="B107" i="20"/>
  <c r="AV114" i="20" s="1"/>
  <c r="AW106" i="20"/>
  <c r="AU106" i="20"/>
  <c r="AS106" i="20"/>
  <c r="AG106" i="20"/>
  <c r="B106" i="20"/>
  <c r="T115" i="20" s="1"/>
  <c r="AW105" i="20"/>
  <c r="AV105" i="20"/>
  <c r="AS105" i="20"/>
  <c r="AG105" i="20"/>
  <c r="L105" i="20"/>
  <c r="R105" i="20" s="1"/>
  <c r="K105" i="20"/>
  <c r="B105" i="20"/>
  <c r="K114" i="20" s="1"/>
  <c r="L114" i="20" s="1"/>
  <c r="AM100" i="20"/>
  <c r="AL100" i="20"/>
  <c r="T100" i="20"/>
  <c r="AM99" i="20"/>
  <c r="AL99" i="20"/>
  <c r="AK99" i="20"/>
  <c r="T99" i="20"/>
  <c r="AM98" i="20"/>
  <c r="AL98" i="20"/>
  <c r="AM97" i="20"/>
  <c r="AM96" i="20"/>
  <c r="AM95" i="20"/>
  <c r="AL95" i="20"/>
  <c r="T95" i="20"/>
  <c r="AM94" i="20"/>
  <c r="AL94" i="20"/>
  <c r="AK94" i="20"/>
  <c r="T94" i="20"/>
  <c r="AM93" i="20"/>
  <c r="AK93" i="20"/>
  <c r="AM92" i="20"/>
  <c r="AM91" i="20"/>
  <c r="B91" i="20"/>
  <c r="AL93" i="20" s="1"/>
  <c r="AM90" i="20"/>
  <c r="T90" i="20"/>
  <c r="R90" i="20"/>
  <c r="K90" i="20"/>
  <c r="L90" i="20" s="1"/>
  <c r="B90" i="20"/>
  <c r="T93" i="20" s="1"/>
  <c r="AM89" i="20"/>
  <c r="AL89" i="20"/>
  <c r="T89" i="20"/>
  <c r="K89" i="20"/>
  <c r="L89" i="20" s="1"/>
  <c r="B89" i="20"/>
  <c r="K97" i="20" s="1"/>
  <c r="L97" i="20" s="1"/>
  <c r="AT84" i="20"/>
  <c r="AR84" i="20"/>
  <c r="AP84" i="20"/>
  <c r="AA84" i="20"/>
  <c r="AT83" i="20"/>
  <c r="AS83" i="20"/>
  <c r="AP83" i="20"/>
  <c r="AA83" i="20"/>
  <c r="AT82" i="20"/>
  <c r="AR82" i="20"/>
  <c r="AP82" i="20"/>
  <c r="AA82" i="20"/>
  <c r="T82" i="20"/>
  <c r="K82" i="20"/>
  <c r="AT81" i="20"/>
  <c r="AR81" i="20"/>
  <c r="AP81" i="20"/>
  <c r="AA81" i="20"/>
  <c r="AT80" i="20"/>
  <c r="AS80" i="20"/>
  <c r="AP80" i="20"/>
  <c r="AA80" i="20"/>
  <c r="AT79" i="20"/>
  <c r="AP79" i="20"/>
  <c r="AA79" i="20"/>
  <c r="AT78" i="20"/>
  <c r="AP78" i="20"/>
  <c r="AA78" i="20"/>
  <c r="K78" i="20"/>
  <c r="AT77" i="20"/>
  <c r="AR77" i="20"/>
  <c r="AP77" i="20"/>
  <c r="AA77" i="20"/>
  <c r="AT76" i="20"/>
  <c r="AP76" i="20"/>
  <c r="AA76" i="20"/>
  <c r="AT75" i="20"/>
  <c r="AP75" i="20"/>
  <c r="AA75" i="20"/>
  <c r="K75" i="20"/>
  <c r="L75" i="20" s="1"/>
  <c r="B75" i="20"/>
  <c r="AS79" i="20" s="1"/>
  <c r="AT74" i="20"/>
  <c r="AS74" i="20"/>
  <c r="AP74" i="20"/>
  <c r="AA74" i="20"/>
  <c r="K74" i="20"/>
  <c r="B74" i="20"/>
  <c r="T75" i="20" s="1"/>
  <c r="AT73" i="20"/>
  <c r="AS73" i="20"/>
  <c r="AR73" i="20"/>
  <c r="AP73" i="20"/>
  <c r="AA73" i="20"/>
  <c r="T73" i="20"/>
  <c r="K73" i="20"/>
  <c r="L73" i="20" s="1"/>
  <c r="B73" i="20"/>
  <c r="AR79" i="20" s="1"/>
  <c r="AT69" i="20"/>
  <c r="AP69" i="20"/>
  <c r="AA69" i="20"/>
  <c r="AT68" i="20"/>
  <c r="AS68" i="20"/>
  <c r="AR68" i="20"/>
  <c r="AP68" i="20"/>
  <c r="AA68" i="20"/>
  <c r="AT67" i="20"/>
  <c r="AP67" i="20"/>
  <c r="AA67" i="20"/>
  <c r="AT66" i="20"/>
  <c r="AP66" i="20"/>
  <c r="AA66" i="20"/>
  <c r="AT65" i="20"/>
  <c r="AP65" i="20"/>
  <c r="AA65" i="20"/>
  <c r="K65" i="20"/>
  <c r="L65" i="20" s="1"/>
  <c r="AT64" i="20"/>
  <c r="AP64" i="20"/>
  <c r="AA64" i="20"/>
  <c r="AT63" i="20"/>
  <c r="AP63" i="20"/>
  <c r="AA63" i="20"/>
  <c r="T63" i="20"/>
  <c r="I63" i="20"/>
  <c r="J63" i="20" s="1"/>
  <c r="AT62" i="20"/>
  <c r="AP62" i="20"/>
  <c r="AA62" i="20"/>
  <c r="AT61" i="20"/>
  <c r="AP61" i="20"/>
  <c r="AA61" i="20"/>
  <c r="AT60" i="20"/>
  <c r="AP60" i="20"/>
  <c r="AA60" i="20"/>
  <c r="I60" i="20"/>
  <c r="J60" i="20" s="1"/>
  <c r="B60" i="20"/>
  <c r="AS65" i="20" s="1"/>
  <c r="AT59" i="20"/>
  <c r="AS59" i="20"/>
  <c r="AP59" i="20"/>
  <c r="AA59" i="20"/>
  <c r="B59" i="20"/>
  <c r="T60" i="20" s="1"/>
  <c r="AT58" i="20"/>
  <c r="AP58" i="20"/>
  <c r="AA58" i="20"/>
  <c r="T58" i="20"/>
  <c r="D58" i="20"/>
  <c r="D73" i="20" s="1"/>
  <c r="B58" i="20"/>
  <c r="K60" i="20" s="1"/>
  <c r="L60" i="20" s="1"/>
  <c r="D54" i="20"/>
  <c r="D70" i="20" s="1"/>
  <c r="D85" i="20" s="1"/>
  <c r="D101" i="20" s="1"/>
  <c r="D117" i="20" s="1"/>
  <c r="D133" i="20" s="1"/>
  <c r="D148" i="20" s="1"/>
  <c r="AT53" i="20"/>
  <c r="AP53" i="20"/>
  <c r="AG53" i="20"/>
  <c r="AA53" i="20"/>
  <c r="L53" i="20"/>
  <c r="K53" i="20"/>
  <c r="D53" i="20"/>
  <c r="D69" i="20" s="1"/>
  <c r="AT52" i="20"/>
  <c r="AS52" i="20"/>
  <c r="AP52" i="20"/>
  <c r="AG52" i="20"/>
  <c r="AA52" i="20"/>
  <c r="T52" i="20"/>
  <c r="E52" i="20"/>
  <c r="D52" i="20"/>
  <c r="D68" i="20" s="1"/>
  <c r="E69" i="20" s="1"/>
  <c r="H68" i="20" s="1"/>
  <c r="I68" i="20" s="1"/>
  <c r="J68" i="20" s="1"/>
  <c r="AT51" i="20"/>
  <c r="AS51" i="20"/>
  <c r="AR51" i="20"/>
  <c r="AP51" i="20"/>
  <c r="AG51" i="20"/>
  <c r="AA51" i="20"/>
  <c r="I51" i="20"/>
  <c r="J51" i="20" s="1"/>
  <c r="H51" i="20"/>
  <c r="D51" i="20"/>
  <c r="D67" i="20" s="1"/>
  <c r="AT50" i="20"/>
  <c r="AP50" i="20"/>
  <c r="AG50" i="20"/>
  <c r="AA50" i="20"/>
  <c r="T50" i="20"/>
  <c r="D50" i="20"/>
  <c r="E51" i="20" s="1"/>
  <c r="H50" i="20" s="1"/>
  <c r="I50" i="20" s="1"/>
  <c r="J50" i="20" s="1"/>
  <c r="AT49" i="20"/>
  <c r="AS49" i="20"/>
  <c r="AR49" i="20"/>
  <c r="AP49" i="20"/>
  <c r="AG49" i="20"/>
  <c r="AA49" i="20"/>
  <c r="D49" i="20"/>
  <c r="D65" i="20" s="1"/>
  <c r="AT48" i="20"/>
  <c r="AP48" i="20"/>
  <c r="AG48" i="20"/>
  <c r="AA48" i="20"/>
  <c r="T48" i="20"/>
  <c r="K48" i="20"/>
  <c r="L48" i="20" s="1"/>
  <c r="E48" i="20"/>
  <c r="D48" i="20"/>
  <c r="D64" i="20" s="1"/>
  <c r="E65" i="20" s="1"/>
  <c r="H64" i="20" s="1"/>
  <c r="I64" i="20" s="1"/>
  <c r="J64" i="20" s="1"/>
  <c r="AT47" i="20"/>
  <c r="AP47" i="20"/>
  <c r="AG47" i="20"/>
  <c r="AA47" i="20"/>
  <c r="H47" i="20"/>
  <c r="I47" i="20" s="1"/>
  <c r="J47" i="20" s="1"/>
  <c r="D47" i="20"/>
  <c r="D63" i="20" s="1"/>
  <c r="E64" i="20" s="1"/>
  <c r="H63" i="20" s="1"/>
  <c r="AT46" i="20"/>
  <c r="AP46" i="20"/>
  <c r="AG46" i="20"/>
  <c r="AA46" i="20"/>
  <c r="K46" i="20"/>
  <c r="L46" i="20" s="1"/>
  <c r="E46" i="20"/>
  <c r="H45" i="20" s="1"/>
  <c r="I45" i="20" s="1"/>
  <c r="J45" i="20" s="1"/>
  <c r="D46" i="20"/>
  <c r="D62" i="20" s="1"/>
  <c r="AT45" i="20"/>
  <c r="AP45" i="20"/>
  <c r="AG45" i="20"/>
  <c r="AA45" i="20"/>
  <c r="T45" i="20"/>
  <c r="E45" i="20"/>
  <c r="D45" i="20"/>
  <c r="D61" i="20" s="1"/>
  <c r="D76" i="20" s="1"/>
  <c r="AT44" i="20"/>
  <c r="AP44" i="20"/>
  <c r="AG44" i="20"/>
  <c r="AA44" i="20"/>
  <c r="K44" i="20"/>
  <c r="L44" i="20" s="1"/>
  <c r="H44" i="20"/>
  <c r="I44" i="20" s="1"/>
  <c r="J44" i="20" s="1"/>
  <c r="E44" i="20"/>
  <c r="H43" i="20" s="1"/>
  <c r="I43" i="20" s="1"/>
  <c r="D44" i="20"/>
  <c r="D60" i="20" s="1"/>
  <c r="E61" i="20" s="1"/>
  <c r="H60" i="20" s="1"/>
  <c r="B44" i="20"/>
  <c r="AS48" i="20" s="1"/>
  <c r="AT43" i="20"/>
  <c r="AP43" i="20"/>
  <c r="AG43" i="20"/>
  <c r="AA43" i="20"/>
  <c r="T43" i="20"/>
  <c r="K43" i="20"/>
  <c r="L43" i="20" s="1"/>
  <c r="J43" i="20"/>
  <c r="E43" i="20"/>
  <c r="H42" i="20" s="1"/>
  <c r="I42" i="20" s="1"/>
  <c r="J42" i="20" s="1"/>
  <c r="D43" i="20"/>
  <c r="D59" i="20" s="1"/>
  <c r="B43" i="20"/>
  <c r="T44" i="20" s="1"/>
  <c r="AT42" i="20"/>
  <c r="AS42" i="20"/>
  <c r="AP42" i="20"/>
  <c r="AG42" i="20"/>
  <c r="AA42" i="20"/>
  <c r="T42" i="20"/>
  <c r="D42" i="20"/>
  <c r="B42" i="20"/>
  <c r="AR48" i="20" s="1"/>
  <c r="E38" i="20"/>
  <c r="AT37" i="20"/>
  <c r="AS37" i="20"/>
  <c r="AP37" i="20"/>
  <c r="AA37" i="20"/>
  <c r="I37" i="20"/>
  <c r="J37" i="20" s="1"/>
  <c r="H37" i="20"/>
  <c r="E37" i="20"/>
  <c r="AT36" i="20"/>
  <c r="AP36" i="20"/>
  <c r="AA36" i="20"/>
  <c r="H36" i="20"/>
  <c r="I36" i="20" s="1"/>
  <c r="J36" i="20" s="1"/>
  <c r="E36" i="20"/>
  <c r="H35" i="20" s="1"/>
  <c r="I35" i="20" s="1"/>
  <c r="J35" i="20" s="1"/>
  <c r="AT35" i="20"/>
  <c r="AP35" i="20"/>
  <c r="AA35" i="20"/>
  <c r="T35" i="20"/>
  <c r="E35" i="20"/>
  <c r="AT34" i="20"/>
  <c r="AP34" i="20"/>
  <c r="AA34" i="20"/>
  <c r="I34" i="20"/>
  <c r="J34" i="20" s="1"/>
  <c r="H34" i="20"/>
  <c r="E34" i="20"/>
  <c r="H33" i="20" s="1"/>
  <c r="I33" i="20" s="1"/>
  <c r="AT33" i="20"/>
  <c r="AP33" i="20"/>
  <c r="AA33" i="20"/>
  <c r="J33" i="20"/>
  <c r="E33" i="20"/>
  <c r="AT32" i="20"/>
  <c r="AP32" i="20"/>
  <c r="AA32" i="20"/>
  <c r="T32" i="20"/>
  <c r="H32" i="20"/>
  <c r="I32" i="20" s="1"/>
  <c r="J32" i="20" s="1"/>
  <c r="E32" i="20"/>
  <c r="H31" i="20" s="1"/>
  <c r="I31" i="20" s="1"/>
  <c r="J31" i="20" s="1"/>
  <c r="AT31" i="20"/>
  <c r="AP31" i="20"/>
  <c r="AA31" i="20"/>
  <c r="T31" i="20"/>
  <c r="E31" i="20"/>
  <c r="AT30" i="20"/>
  <c r="AP30" i="20"/>
  <c r="AA30" i="20"/>
  <c r="K30" i="20"/>
  <c r="L30" i="20" s="1"/>
  <c r="H30" i="20"/>
  <c r="I30" i="20" s="1"/>
  <c r="J30" i="20" s="1"/>
  <c r="E30" i="20"/>
  <c r="H29" i="20" s="1"/>
  <c r="I29" i="20" s="1"/>
  <c r="AT29" i="20"/>
  <c r="AR29" i="20"/>
  <c r="AP29" i="20"/>
  <c r="AA29" i="20"/>
  <c r="T29" i="20"/>
  <c r="K29" i="20"/>
  <c r="L29" i="20" s="1"/>
  <c r="J29" i="20"/>
  <c r="E29" i="20"/>
  <c r="H28" i="20" s="1"/>
  <c r="I28" i="20" s="1"/>
  <c r="J28" i="20" s="1"/>
  <c r="AT28" i="20"/>
  <c r="AP28" i="20"/>
  <c r="AA28" i="20"/>
  <c r="T28" i="20"/>
  <c r="K28" i="20"/>
  <c r="L28" i="20" s="1"/>
  <c r="E28" i="20"/>
  <c r="B28" i="20"/>
  <c r="AS33" i="20" s="1"/>
  <c r="AT27" i="20"/>
  <c r="AR27" i="20"/>
  <c r="AP27" i="20"/>
  <c r="AA27" i="20"/>
  <c r="K27" i="20"/>
  <c r="L27" i="20" s="1"/>
  <c r="H27" i="20"/>
  <c r="I27" i="20" s="1"/>
  <c r="J27" i="20" s="1"/>
  <c r="E27" i="20"/>
  <c r="B27" i="20"/>
  <c r="T27" i="20" s="1"/>
  <c r="AT26" i="20"/>
  <c r="AS26" i="20"/>
  <c r="AP26" i="20"/>
  <c r="AA26" i="20"/>
  <c r="T26" i="20"/>
  <c r="L26" i="20"/>
  <c r="R26" i="20" s="1"/>
  <c r="K26" i="20"/>
  <c r="I26" i="20"/>
  <c r="J26" i="20" s="1"/>
  <c r="H26" i="20"/>
  <c r="B26" i="20"/>
  <c r="AR37" i="20" s="1"/>
  <c r="AW147" i="31"/>
  <c r="AS147" i="31"/>
  <c r="AG147" i="31"/>
  <c r="T147" i="31"/>
  <c r="AW146" i="31"/>
  <c r="AU146" i="31"/>
  <c r="AS146" i="31"/>
  <c r="AG146" i="31"/>
  <c r="K146" i="31"/>
  <c r="L146" i="31" s="1"/>
  <c r="AW145" i="31"/>
  <c r="AS145" i="31"/>
  <c r="AG145" i="31"/>
  <c r="L145" i="31"/>
  <c r="R145" i="31" s="1"/>
  <c r="AW144" i="31"/>
  <c r="AS144" i="31"/>
  <c r="AG144" i="31"/>
  <c r="T144" i="31"/>
  <c r="AW143" i="31"/>
  <c r="AU143" i="31"/>
  <c r="AS143" i="31"/>
  <c r="AG143" i="31"/>
  <c r="K143" i="31"/>
  <c r="L143" i="31" s="1"/>
  <c r="AW142" i="31"/>
  <c r="AS142" i="31"/>
  <c r="AG142" i="31"/>
  <c r="K142" i="31"/>
  <c r="L142" i="31" s="1"/>
  <c r="AW141" i="31"/>
  <c r="AS141" i="31"/>
  <c r="AG141" i="31"/>
  <c r="AW140" i="31"/>
  <c r="AS140" i="31"/>
  <c r="AG140" i="31"/>
  <c r="T140" i="31"/>
  <c r="K140" i="31"/>
  <c r="L140" i="31" s="1"/>
  <c r="AW139" i="31"/>
  <c r="AS139" i="31"/>
  <c r="AG139" i="31"/>
  <c r="K139" i="31"/>
  <c r="L139" i="31" s="1"/>
  <c r="AW138" i="31"/>
  <c r="AV138" i="31"/>
  <c r="AS138" i="31"/>
  <c r="AG138" i="31"/>
  <c r="B138" i="31"/>
  <c r="AV142" i="31" s="1"/>
  <c r="AW137" i="31"/>
  <c r="AU137" i="31"/>
  <c r="AS137" i="31"/>
  <c r="AG137" i="31"/>
  <c r="K137" i="31"/>
  <c r="L137" i="31" s="1"/>
  <c r="B137" i="31"/>
  <c r="T146" i="31" s="1"/>
  <c r="AW136" i="31"/>
  <c r="AS136" i="31"/>
  <c r="AG136" i="31"/>
  <c r="B136" i="31"/>
  <c r="K145" i="31" s="1"/>
  <c r="AZ132" i="31"/>
  <c r="AW132" i="31"/>
  <c r="AV132" i="31"/>
  <c r="AU132" i="31"/>
  <c r="AS132" i="31"/>
  <c r="AG132" i="31"/>
  <c r="K132" i="31"/>
  <c r="L132" i="31" s="1"/>
  <c r="AZ131" i="31"/>
  <c r="AW131" i="31"/>
  <c r="AS131" i="31"/>
  <c r="AG131" i="31"/>
  <c r="T131" i="31"/>
  <c r="AZ130" i="31"/>
  <c r="AW130" i="31"/>
  <c r="AU130" i="31"/>
  <c r="AS130" i="31"/>
  <c r="AG130" i="31"/>
  <c r="K130" i="31"/>
  <c r="L130" i="31" s="1"/>
  <c r="AZ129" i="31"/>
  <c r="AW129" i="31"/>
  <c r="AU129" i="31"/>
  <c r="AS129" i="31"/>
  <c r="AG129" i="31"/>
  <c r="AZ128" i="31"/>
  <c r="AW128" i="31"/>
  <c r="AV128" i="31"/>
  <c r="AS128" i="31"/>
  <c r="AG128" i="31"/>
  <c r="AZ127" i="31"/>
  <c r="AW127" i="31"/>
  <c r="AS127" i="31"/>
  <c r="AG127" i="31"/>
  <c r="L127" i="31"/>
  <c r="K127" i="31"/>
  <c r="AZ126" i="31"/>
  <c r="AW126" i="31"/>
  <c r="AU126" i="31"/>
  <c r="AS126" i="31"/>
  <c r="AG126" i="31"/>
  <c r="T126" i="31"/>
  <c r="AZ125" i="31"/>
  <c r="AW125" i="31"/>
  <c r="AS125" i="31"/>
  <c r="AG125" i="31"/>
  <c r="K125" i="31"/>
  <c r="L125" i="31" s="1"/>
  <c r="R125" i="31" s="1"/>
  <c r="AZ124" i="31"/>
  <c r="AW124" i="31"/>
  <c r="AS124" i="31"/>
  <c r="AG124" i="31"/>
  <c r="T124" i="31"/>
  <c r="K124" i="31"/>
  <c r="L124" i="31" s="1"/>
  <c r="AZ123" i="31"/>
  <c r="AW123" i="31"/>
  <c r="AV123" i="31"/>
  <c r="AU123" i="31"/>
  <c r="AS123" i="31"/>
  <c r="AG123" i="31"/>
  <c r="L123" i="31"/>
  <c r="K123" i="31"/>
  <c r="B123" i="31"/>
  <c r="AV125" i="31" s="1"/>
  <c r="AZ122" i="31"/>
  <c r="AW122" i="31"/>
  <c r="AV122" i="31"/>
  <c r="AU122" i="31"/>
  <c r="AS122" i="31"/>
  <c r="AG122" i="31"/>
  <c r="K122" i="31"/>
  <c r="L122" i="31" s="1"/>
  <c r="B122" i="31"/>
  <c r="T128" i="31" s="1"/>
  <c r="AZ121" i="31"/>
  <c r="AW121" i="31"/>
  <c r="AV121" i="31"/>
  <c r="AU121" i="31"/>
  <c r="AS121" i="31"/>
  <c r="AG121" i="31"/>
  <c r="L121" i="31"/>
  <c r="K121" i="31"/>
  <c r="B121" i="31"/>
  <c r="K129" i="31" s="1"/>
  <c r="L129" i="31" s="1"/>
  <c r="R129" i="31" s="1"/>
  <c r="AW116" i="31"/>
  <c r="AV116" i="31"/>
  <c r="AS116" i="31"/>
  <c r="AG116" i="31"/>
  <c r="AW115" i="31"/>
  <c r="AS115" i="31"/>
  <c r="AG115" i="31"/>
  <c r="K115" i="31"/>
  <c r="AW114" i="31"/>
  <c r="AV114" i="31"/>
  <c r="AS114" i="31"/>
  <c r="AG114" i="31"/>
  <c r="K114" i="31"/>
  <c r="L114" i="31" s="1"/>
  <c r="AW113" i="31"/>
  <c r="AV113" i="31"/>
  <c r="AS113" i="31"/>
  <c r="AG113" i="31"/>
  <c r="AW112" i="31"/>
  <c r="AV112" i="31"/>
  <c r="AS112" i="31"/>
  <c r="AG112" i="31"/>
  <c r="AW111" i="31"/>
  <c r="AS111" i="31"/>
  <c r="AG111" i="31"/>
  <c r="K111" i="31"/>
  <c r="AW110" i="31"/>
  <c r="AU110" i="31"/>
  <c r="AS110" i="31"/>
  <c r="AG110" i="31"/>
  <c r="AW109" i="31"/>
  <c r="AV109" i="31"/>
  <c r="AS109" i="31"/>
  <c r="AG109" i="31"/>
  <c r="AW108" i="31"/>
  <c r="AU108" i="31"/>
  <c r="AS108" i="31"/>
  <c r="AG108" i="31"/>
  <c r="K108" i="31"/>
  <c r="AW107" i="31"/>
  <c r="AV107" i="31"/>
  <c r="AU107" i="31"/>
  <c r="AS107" i="31"/>
  <c r="AG107" i="31"/>
  <c r="B107" i="31"/>
  <c r="AV111" i="31" s="1"/>
  <c r="AW106" i="31"/>
  <c r="AV106" i="31"/>
  <c r="AS106" i="31"/>
  <c r="AG106" i="31"/>
  <c r="B106" i="31"/>
  <c r="AW105" i="31"/>
  <c r="AV105" i="31"/>
  <c r="AS105" i="31"/>
  <c r="AG105" i="31"/>
  <c r="K105" i="31"/>
  <c r="B105" i="31"/>
  <c r="AU111" i="31" s="1"/>
  <c r="AM100" i="31"/>
  <c r="AL100" i="31"/>
  <c r="T100" i="31"/>
  <c r="AM99" i="31"/>
  <c r="AK99" i="31"/>
  <c r="AM98" i="31"/>
  <c r="AM97" i="31"/>
  <c r="AM96" i="31"/>
  <c r="AL96" i="31"/>
  <c r="T96" i="31"/>
  <c r="AM95" i="31"/>
  <c r="AL95" i="31"/>
  <c r="AK95" i="31"/>
  <c r="T95" i="31"/>
  <c r="AM94" i="31"/>
  <c r="AM93" i="31"/>
  <c r="AL93" i="31"/>
  <c r="AM92" i="31"/>
  <c r="AL92" i="31"/>
  <c r="AM91" i="31"/>
  <c r="AL91" i="31"/>
  <c r="T91" i="31"/>
  <c r="B91" i="31"/>
  <c r="AL98" i="31" s="1"/>
  <c r="AM90" i="31"/>
  <c r="AL90" i="31"/>
  <c r="T90" i="31"/>
  <c r="B90" i="31"/>
  <c r="T99" i="31" s="1"/>
  <c r="AM89" i="31"/>
  <c r="AL89" i="31"/>
  <c r="B89" i="31"/>
  <c r="AK94" i="31" s="1"/>
  <c r="AT84" i="31"/>
  <c r="AP84" i="31"/>
  <c r="AA84" i="31"/>
  <c r="T84" i="31"/>
  <c r="AT83" i="31"/>
  <c r="AR83" i="31"/>
  <c r="AP83" i="31"/>
  <c r="AA83" i="31"/>
  <c r="AT82" i="31"/>
  <c r="AP82" i="31"/>
  <c r="AA82" i="31"/>
  <c r="AT81" i="31"/>
  <c r="AP81" i="31"/>
  <c r="AA81" i="31"/>
  <c r="T81" i="31"/>
  <c r="AT80" i="31"/>
  <c r="AR80" i="31"/>
  <c r="AP80" i="31"/>
  <c r="AA80" i="31"/>
  <c r="K80" i="31"/>
  <c r="L80" i="31" s="1"/>
  <c r="E80" i="31"/>
  <c r="H79" i="31" s="1"/>
  <c r="AT79" i="31"/>
  <c r="AP79" i="31"/>
  <c r="AA79" i="31"/>
  <c r="I79" i="31"/>
  <c r="J79" i="31" s="1"/>
  <c r="AT78" i="31"/>
  <c r="AP78" i="31"/>
  <c r="AA78" i="31"/>
  <c r="T78" i="31"/>
  <c r="AT77" i="31"/>
  <c r="AR77" i="31"/>
  <c r="AP77" i="31"/>
  <c r="AA77" i="31"/>
  <c r="T77" i="31"/>
  <c r="K77" i="31"/>
  <c r="L77" i="31" s="1"/>
  <c r="AT76" i="31"/>
  <c r="AP76" i="31"/>
  <c r="AA76" i="31"/>
  <c r="AT75" i="31"/>
  <c r="AP75" i="31"/>
  <c r="AA75" i="31"/>
  <c r="T75" i="31"/>
  <c r="B75" i="31"/>
  <c r="AS76" i="31" s="1"/>
  <c r="AT74" i="31"/>
  <c r="AS74" i="31"/>
  <c r="AR74" i="31"/>
  <c r="AP74" i="31"/>
  <c r="AA74" i="31"/>
  <c r="K74" i="31"/>
  <c r="L74" i="31" s="1"/>
  <c r="B74" i="31"/>
  <c r="T83" i="31" s="1"/>
  <c r="AT73" i="31"/>
  <c r="AP73" i="31"/>
  <c r="AA73" i="31"/>
  <c r="B73" i="31"/>
  <c r="AR79" i="31" s="1"/>
  <c r="AT69" i="31"/>
  <c r="AP69" i="31"/>
  <c r="AA69" i="31"/>
  <c r="T69" i="31"/>
  <c r="D69" i="31"/>
  <c r="AT68" i="31"/>
  <c r="AR68" i="31"/>
  <c r="AP68" i="31"/>
  <c r="AA68" i="31"/>
  <c r="K68" i="31"/>
  <c r="L68" i="31" s="1"/>
  <c r="AT67" i="31"/>
  <c r="AP67" i="31"/>
  <c r="AA67" i="31"/>
  <c r="R67" i="31"/>
  <c r="L67" i="31"/>
  <c r="AT66" i="31"/>
  <c r="AP66" i="31"/>
  <c r="AA66" i="31"/>
  <c r="D66" i="31"/>
  <c r="AT65" i="31"/>
  <c r="AR65" i="31"/>
  <c r="AP65" i="31"/>
  <c r="AA65" i="31"/>
  <c r="K65" i="31"/>
  <c r="L65" i="31" s="1"/>
  <c r="E65" i="31"/>
  <c r="H64" i="31" s="1"/>
  <c r="I64" i="31" s="1"/>
  <c r="J64" i="31" s="1"/>
  <c r="AT64" i="31"/>
  <c r="AP64" i="31"/>
  <c r="AA64" i="31"/>
  <c r="K64" i="31"/>
  <c r="L64" i="31" s="1"/>
  <c r="AT63" i="31"/>
  <c r="AP63" i="31"/>
  <c r="AA63" i="31"/>
  <c r="AT62" i="31"/>
  <c r="AP62" i="31"/>
  <c r="AA62" i="31"/>
  <c r="K62" i="31"/>
  <c r="L62" i="31" s="1"/>
  <c r="AT61" i="31"/>
  <c r="AP61" i="31"/>
  <c r="AA61" i="31"/>
  <c r="K61" i="31"/>
  <c r="L61" i="31" s="1"/>
  <c r="AT60" i="31"/>
  <c r="AP60" i="31"/>
  <c r="AA60" i="31"/>
  <c r="K60" i="31"/>
  <c r="L60" i="31" s="1"/>
  <c r="B60" i="31"/>
  <c r="AT59" i="31"/>
  <c r="AR59" i="31"/>
  <c r="AP59" i="31"/>
  <c r="AA59" i="31"/>
  <c r="K59" i="31"/>
  <c r="L59" i="31" s="1"/>
  <c r="B59" i="31"/>
  <c r="AT58" i="31"/>
  <c r="AR58" i="31"/>
  <c r="AP58" i="31"/>
  <c r="AA58" i="31"/>
  <c r="K58" i="31"/>
  <c r="L58" i="31" s="1"/>
  <c r="R58" i="31" s="1"/>
  <c r="B58" i="31"/>
  <c r="K67" i="31" s="1"/>
  <c r="D54" i="31"/>
  <c r="D70" i="31" s="1"/>
  <c r="D85" i="31" s="1"/>
  <c r="D101" i="31" s="1"/>
  <c r="D117" i="31" s="1"/>
  <c r="D133" i="31" s="1"/>
  <c r="D148" i="31" s="1"/>
  <c r="AT53" i="31"/>
  <c r="AP53" i="31"/>
  <c r="AG53" i="31"/>
  <c r="AA53" i="31"/>
  <c r="H53" i="31"/>
  <c r="I53" i="31" s="1"/>
  <c r="J53" i="31" s="1"/>
  <c r="D53" i="31"/>
  <c r="E54" i="31" s="1"/>
  <c r="AT52" i="31"/>
  <c r="AP52" i="31"/>
  <c r="AG52" i="31"/>
  <c r="AA52" i="31"/>
  <c r="K52" i="31"/>
  <c r="L52" i="31" s="1"/>
  <c r="R52" i="31" s="1"/>
  <c r="E52" i="31"/>
  <c r="H51" i="31" s="1"/>
  <c r="I51" i="31" s="1"/>
  <c r="J51" i="31" s="1"/>
  <c r="D52" i="31"/>
  <c r="D68" i="31" s="1"/>
  <c r="AT51" i="31"/>
  <c r="AP51" i="31"/>
  <c r="AG51" i="31"/>
  <c r="AA51" i="31"/>
  <c r="E51" i="31"/>
  <c r="H50" i="31" s="1"/>
  <c r="I50" i="31" s="1"/>
  <c r="J50" i="31" s="1"/>
  <c r="D51" i="31"/>
  <c r="D67" i="31" s="1"/>
  <c r="D82" i="31" s="1"/>
  <c r="AT50" i="31"/>
  <c r="AP50" i="31"/>
  <c r="AG50" i="31"/>
  <c r="AA50" i="31"/>
  <c r="T50" i="31"/>
  <c r="K50" i="31"/>
  <c r="L50" i="31" s="1"/>
  <c r="D50" i="31"/>
  <c r="AT49" i="31"/>
  <c r="AR49" i="31"/>
  <c r="AP49" i="31"/>
  <c r="AG49" i="31"/>
  <c r="AA49" i="31"/>
  <c r="H49" i="31"/>
  <c r="I49" i="31" s="1"/>
  <c r="J49" i="31" s="1"/>
  <c r="D49" i="31"/>
  <c r="E50" i="31" s="1"/>
  <c r="AT48" i="31"/>
  <c r="AP48" i="31"/>
  <c r="AG48" i="31"/>
  <c r="AA48" i="31"/>
  <c r="R48" i="31"/>
  <c r="L48" i="31"/>
  <c r="K48" i="31"/>
  <c r="D48" i="31"/>
  <c r="D64" i="31" s="1"/>
  <c r="D79" i="31" s="1"/>
  <c r="D95" i="31" s="1"/>
  <c r="AT47" i="31"/>
  <c r="AP47" i="31"/>
  <c r="AG47" i="31"/>
  <c r="AA47" i="31"/>
  <c r="T47" i="31"/>
  <c r="E47" i="31"/>
  <c r="D47" i="31"/>
  <c r="AT46" i="31"/>
  <c r="AR46" i="31"/>
  <c r="AP46" i="31"/>
  <c r="AG46" i="31"/>
  <c r="AA46" i="31"/>
  <c r="K46" i="31"/>
  <c r="L46" i="31" s="1"/>
  <c r="I46" i="31"/>
  <c r="J46" i="31" s="1"/>
  <c r="H46" i="31"/>
  <c r="E46" i="31"/>
  <c r="H45" i="31" s="1"/>
  <c r="I45" i="31" s="1"/>
  <c r="J45" i="31" s="1"/>
  <c r="D46" i="31"/>
  <c r="D62" i="31" s="1"/>
  <c r="AT45" i="31"/>
  <c r="AP45" i="31"/>
  <c r="AG45" i="31"/>
  <c r="AA45" i="31"/>
  <c r="E45" i="31"/>
  <c r="H44" i="31" s="1"/>
  <c r="D45" i="31"/>
  <c r="D61" i="31" s="1"/>
  <c r="D76" i="31" s="1"/>
  <c r="D92" i="31" s="1"/>
  <c r="AT44" i="31"/>
  <c r="AS44" i="31"/>
  <c r="AP44" i="31"/>
  <c r="AG44" i="31"/>
  <c r="AA44" i="31"/>
  <c r="I44" i="31"/>
  <c r="J44" i="31" s="1"/>
  <c r="E44" i="31"/>
  <c r="H43" i="31" s="1"/>
  <c r="I43" i="31" s="1"/>
  <c r="J43" i="31" s="1"/>
  <c r="D44" i="31"/>
  <c r="D60" i="31" s="1"/>
  <c r="B44" i="31"/>
  <c r="AT43" i="31"/>
  <c r="AP43" i="31"/>
  <c r="AG43" i="31"/>
  <c r="AA43" i="31"/>
  <c r="R43" i="31"/>
  <c r="L43" i="31"/>
  <c r="K43" i="31"/>
  <c r="D43" i="31"/>
  <c r="D59" i="31" s="1"/>
  <c r="B43" i="31"/>
  <c r="T52" i="31" s="1"/>
  <c r="AT42" i="31"/>
  <c r="AR42" i="31"/>
  <c r="AP42" i="31"/>
  <c r="AG42" i="31"/>
  <c r="AA42" i="31"/>
  <c r="T42" i="31"/>
  <c r="K42" i="31"/>
  <c r="L42" i="31" s="1"/>
  <c r="D42" i="31"/>
  <c r="B42" i="31"/>
  <c r="E38" i="31"/>
  <c r="H37" i="31" s="1"/>
  <c r="I37" i="31" s="1"/>
  <c r="J37" i="31" s="1"/>
  <c r="AT37" i="31"/>
  <c r="AS37" i="31"/>
  <c r="AP37" i="31"/>
  <c r="AA37" i="31"/>
  <c r="L37" i="31"/>
  <c r="K37" i="31"/>
  <c r="E37" i="31"/>
  <c r="AT36" i="31"/>
  <c r="AS36" i="31"/>
  <c r="AR36" i="31"/>
  <c r="AP36" i="31"/>
  <c r="AA36" i="31"/>
  <c r="T36" i="31"/>
  <c r="R36" i="31"/>
  <c r="K36" i="31"/>
  <c r="L36" i="31" s="1"/>
  <c r="H36" i="31"/>
  <c r="I36" i="31" s="1"/>
  <c r="J36" i="31" s="1"/>
  <c r="E36" i="31"/>
  <c r="H35" i="31" s="1"/>
  <c r="I35" i="31" s="1"/>
  <c r="J35" i="31" s="1"/>
  <c r="AT35" i="31"/>
  <c r="AS35" i="31"/>
  <c r="AR35" i="31"/>
  <c r="AP35" i="31"/>
  <c r="AA35" i="31"/>
  <c r="T35" i="31"/>
  <c r="K35" i="31"/>
  <c r="L35" i="31" s="1"/>
  <c r="E35" i="31"/>
  <c r="H34" i="31" s="1"/>
  <c r="AT34" i="31"/>
  <c r="AS34" i="31"/>
  <c r="AR34" i="31"/>
  <c r="AP34" i="31"/>
  <c r="AA34" i="31"/>
  <c r="T34" i="31"/>
  <c r="K34" i="31"/>
  <c r="L34" i="31" s="1"/>
  <c r="I34" i="31"/>
  <c r="J34" i="31" s="1"/>
  <c r="E34" i="31"/>
  <c r="H33" i="31" s="1"/>
  <c r="I33" i="31" s="1"/>
  <c r="J33" i="31" s="1"/>
  <c r="AT33" i="31"/>
  <c r="AR33" i="31"/>
  <c r="AP33" i="31"/>
  <c r="AA33" i="31"/>
  <c r="K33" i="31"/>
  <c r="L33" i="31" s="1"/>
  <c r="R33" i="31" s="1"/>
  <c r="E33" i="31"/>
  <c r="AT32" i="31"/>
  <c r="AS32" i="31"/>
  <c r="AR32" i="31"/>
  <c r="AP32" i="31"/>
  <c r="AA32" i="31"/>
  <c r="K32" i="31"/>
  <c r="L32" i="31" s="1"/>
  <c r="R32" i="31" s="1"/>
  <c r="H32" i="31"/>
  <c r="I32" i="31" s="1"/>
  <c r="J32" i="31" s="1"/>
  <c r="E32" i="31"/>
  <c r="H31" i="31" s="1"/>
  <c r="I31" i="31" s="1"/>
  <c r="J31" i="31" s="1"/>
  <c r="AT31" i="31"/>
  <c r="AS31" i="31"/>
  <c r="AR31" i="31"/>
  <c r="AP31" i="31"/>
  <c r="AA31" i="31"/>
  <c r="T31" i="31"/>
  <c r="K31" i="31"/>
  <c r="L31" i="31" s="1"/>
  <c r="E31" i="31"/>
  <c r="H30" i="31" s="1"/>
  <c r="I30" i="31" s="1"/>
  <c r="AT30" i="31"/>
  <c r="AS30" i="31"/>
  <c r="AR30" i="31"/>
  <c r="AP30" i="31"/>
  <c r="AA30" i="31"/>
  <c r="T30" i="31"/>
  <c r="L30" i="31"/>
  <c r="K30" i="31"/>
  <c r="J30" i="31"/>
  <c r="E30" i="31"/>
  <c r="H29" i="31" s="1"/>
  <c r="I29" i="31" s="1"/>
  <c r="J29" i="31" s="1"/>
  <c r="AT29" i="31"/>
  <c r="AS29" i="31"/>
  <c r="AR29" i="31"/>
  <c r="AP29" i="31"/>
  <c r="AA29" i="31"/>
  <c r="R29" i="31"/>
  <c r="L29" i="31"/>
  <c r="K29" i="31"/>
  <c r="E29" i="31"/>
  <c r="H28" i="31" s="1"/>
  <c r="I28" i="31" s="1"/>
  <c r="J28" i="31" s="1"/>
  <c r="AT28" i="31"/>
  <c r="AS28" i="31"/>
  <c r="AR28" i="31"/>
  <c r="AP28" i="31"/>
  <c r="AA28" i="31"/>
  <c r="T28" i="31"/>
  <c r="K28" i="31"/>
  <c r="L28" i="31" s="1"/>
  <c r="E28" i="31"/>
  <c r="H27" i="31" s="1"/>
  <c r="B28" i="31"/>
  <c r="AS33" i="31" s="1"/>
  <c r="AT27" i="31"/>
  <c r="AS27" i="31"/>
  <c r="AR27" i="31"/>
  <c r="AP27" i="31"/>
  <c r="AA27" i="31"/>
  <c r="I27" i="31"/>
  <c r="J27" i="31" s="1"/>
  <c r="E27" i="31"/>
  <c r="B27" i="31"/>
  <c r="T27" i="31" s="1"/>
  <c r="AT26" i="31"/>
  <c r="AS26" i="31"/>
  <c r="AP26" i="31"/>
  <c r="AA26" i="31"/>
  <c r="T26" i="31"/>
  <c r="L26" i="31"/>
  <c r="K26" i="31"/>
  <c r="H26" i="31"/>
  <c r="I26" i="31" s="1"/>
  <c r="J26" i="31" s="1"/>
  <c r="B26" i="31"/>
  <c r="AR37" i="31" s="1"/>
  <c r="AW147" i="19"/>
  <c r="AU147" i="19"/>
  <c r="AS147" i="19"/>
  <c r="AG147" i="19"/>
  <c r="T147" i="19"/>
  <c r="AW146" i="19"/>
  <c r="AV146" i="19"/>
  <c r="AS146" i="19"/>
  <c r="AG146" i="19"/>
  <c r="K146" i="19"/>
  <c r="L146" i="19" s="1"/>
  <c r="AW145" i="19"/>
  <c r="AS145" i="19"/>
  <c r="AG145" i="19"/>
  <c r="T145" i="19"/>
  <c r="AW144" i="19"/>
  <c r="AU144" i="19"/>
  <c r="AS144" i="19"/>
  <c r="AG144" i="19"/>
  <c r="T144" i="19"/>
  <c r="AW143" i="19"/>
  <c r="AV143" i="19"/>
  <c r="AU143" i="19"/>
  <c r="AS143" i="19"/>
  <c r="AG143" i="19"/>
  <c r="T143" i="19"/>
  <c r="AW142" i="19"/>
  <c r="AV142" i="19"/>
  <c r="AS142" i="19"/>
  <c r="AG142" i="19"/>
  <c r="T142" i="19"/>
  <c r="K142" i="19"/>
  <c r="L142" i="19" s="1"/>
  <c r="AW141" i="19"/>
  <c r="AS141" i="19"/>
  <c r="AG141" i="19"/>
  <c r="T141" i="19"/>
  <c r="AW140" i="19"/>
  <c r="AV140" i="19"/>
  <c r="AU140" i="19"/>
  <c r="AS140" i="19"/>
  <c r="AG140" i="19"/>
  <c r="T140" i="19"/>
  <c r="AW139" i="19"/>
  <c r="AV139" i="19"/>
  <c r="AS139" i="19"/>
  <c r="AG139" i="19"/>
  <c r="T139" i="19"/>
  <c r="K139" i="19"/>
  <c r="L139" i="19" s="1"/>
  <c r="AW138" i="19"/>
  <c r="AS138" i="19"/>
  <c r="AG138" i="19"/>
  <c r="T138" i="19"/>
  <c r="B138" i="19"/>
  <c r="AV145" i="19" s="1"/>
  <c r="AW137" i="19"/>
  <c r="AV137" i="19"/>
  <c r="AU137" i="19"/>
  <c r="AS137" i="19"/>
  <c r="AG137" i="19"/>
  <c r="T137" i="19"/>
  <c r="B137" i="19"/>
  <c r="T146" i="19" s="1"/>
  <c r="AW136" i="19"/>
  <c r="AV136" i="19"/>
  <c r="AS136" i="19"/>
  <c r="AG136" i="19"/>
  <c r="T136" i="19"/>
  <c r="B136" i="19"/>
  <c r="K145" i="19" s="1"/>
  <c r="L145" i="19" s="1"/>
  <c r="AZ132" i="19"/>
  <c r="AW132" i="19"/>
  <c r="AU132" i="19"/>
  <c r="AS132" i="19"/>
  <c r="AG132" i="19"/>
  <c r="K132" i="19"/>
  <c r="L132" i="19" s="1"/>
  <c r="R132" i="19" s="1"/>
  <c r="AZ131" i="19"/>
  <c r="AW131" i="19"/>
  <c r="AS131" i="19"/>
  <c r="AG131" i="19"/>
  <c r="T131" i="19"/>
  <c r="AZ130" i="19"/>
  <c r="AW130" i="19"/>
  <c r="AS130" i="19"/>
  <c r="AG130" i="19"/>
  <c r="AZ129" i="19"/>
  <c r="AW129" i="19"/>
  <c r="AS129" i="19"/>
  <c r="AG129" i="19"/>
  <c r="AZ128" i="19"/>
  <c r="AW128" i="19"/>
  <c r="AV128" i="19"/>
  <c r="AS128" i="19"/>
  <c r="AG128" i="19"/>
  <c r="T128" i="19"/>
  <c r="AZ127" i="19"/>
  <c r="AW127" i="19"/>
  <c r="AS127" i="19"/>
  <c r="AG127" i="19"/>
  <c r="T127" i="19"/>
  <c r="K127" i="19"/>
  <c r="L127" i="19" s="1"/>
  <c r="AZ126" i="19"/>
  <c r="AW126" i="19"/>
  <c r="AV126" i="19"/>
  <c r="AS126" i="19"/>
  <c r="AG126" i="19"/>
  <c r="T126" i="19"/>
  <c r="AZ125" i="19"/>
  <c r="AW125" i="19"/>
  <c r="AS125" i="19"/>
  <c r="AG125" i="19"/>
  <c r="T125" i="19"/>
  <c r="AZ124" i="19"/>
  <c r="AW124" i="19"/>
  <c r="AU124" i="19"/>
  <c r="AS124" i="19"/>
  <c r="AG124" i="19"/>
  <c r="T124" i="19"/>
  <c r="AZ123" i="19"/>
  <c r="AW123" i="19"/>
  <c r="AV123" i="19"/>
  <c r="AS123" i="19"/>
  <c r="AG123" i="19"/>
  <c r="T123" i="19"/>
  <c r="B123" i="19"/>
  <c r="AV125" i="19" s="1"/>
  <c r="AZ122" i="19"/>
  <c r="AW122" i="19"/>
  <c r="AS122" i="19"/>
  <c r="AG122" i="19"/>
  <c r="T122" i="19"/>
  <c r="B122" i="19"/>
  <c r="T130" i="19" s="1"/>
  <c r="AZ121" i="19"/>
  <c r="AW121" i="19"/>
  <c r="AV121" i="19"/>
  <c r="AS121" i="19"/>
  <c r="AG121" i="19"/>
  <c r="T121" i="19"/>
  <c r="B121" i="19"/>
  <c r="AU123" i="19" s="1"/>
  <c r="AW116" i="19"/>
  <c r="AS116" i="19"/>
  <c r="AG116" i="19"/>
  <c r="AW115" i="19"/>
  <c r="AU115" i="19"/>
  <c r="AS115" i="19"/>
  <c r="AG115" i="19"/>
  <c r="AW114" i="19"/>
  <c r="AS114" i="19"/>
  <c r="AG114" i="19"/>
  <c r="K114" i="19"/>
  <c r="L114" i="19" s="1"/>
  <c r="AW113" i="19"/>
  <c r="AS113" i="19"/>
  <c r="AG113" i="19"/>
  <c r="AW112" i="19"/>
  <c r="AU112" i="19"/>
  <c r="AS112" i="19"/>
  <c r="AG112" i="19"/>
  <c r="K112" i="19"/>
  <c r="AW111" i="19"/>
  <c r="AU111" i="19"/>
  <c r="AS111" i="19"/>
  <c r="AG111" i="19"/>
  <c r="AW110" i="19"/>
  <c r="AS110" i="19"/>
  <c r="AG110" i="19"/>
  <c r="AW109" i="19"/>
  <c r="AS109" i="19"/>
  <c r="AG109" i="19"/>
  <c r="K109" i="19"/>
  <c r="L109" i="19" s="1"/>
  <c r="AW108" i="19"/>
  <c r="AU108" i="19"/>
  <c r="AS108" i="19"/>
  <c r="AG108" i="19"/>
  <c r="K108" i="19"/>
  <c r="AW107" i="19"/>
  <c r="AS107" i="19"/>
  <c r="AG107" i="19"/>
  <c r="B107" i="19"/>
  <c r="AW106" i="19"/>
  <c r="AU106" i="19"/>
  <c r="AS106" i="19"/>
  <c r="AG106" i="19"/>
  <c r="K106" i="19"/>
  <c r="L106" i="19" s="1"/>
  <c r="B106" i="19"/>
  <c r="AW105" i="19"/>
  <c r="AS105" i="19"/>
  <c r="AG105" i="19"/>
  <c r="K105" i="19"/>
  <c r="B105" i="19"/>
  <c r="AU114" i="19" s="1"/>
  <c r="AM100" i="19"/>
  <c r="AK100" i="19"/>
  <c r="AM99" i="19"/>
  <c r="AL99" i="19"/>
  <c r="K99" i="19"/>
  <c r="L99" i="19" s="1"/>
  <c r="AM98" i="19"/>
  <c r="AM97" i="19"/>
  <c r="K97" i="19"/>
  <c r="L97" i="19" s="1"/>
  <c r="AM96" i="19"/>
  <c r="T96" i="19"/>
  <c r="AM95" i="19"/>
  <c r="AK95" i="19"/>
  <c r="T95" i="19"/>
  <c r="AM94" i="19"/>
  <c r="AL94" i="19"/>
  <c r="T94" i="19"/>
  <c r="AM93" i="19"/>
  <c r="T93" i="19"/>
  <c r="AM92" i="19"/>
  <c r="AL92" i="19"/>
  <c r="K92" i="19"/>
  <c r="L92" i="19" s="1"/>
  <c r="AM91" i="19"/>
  <c r="T91" i="19"/>
  <c r="B91" i="19"/>
  <c r="AL93" i="19" s="1"/>
  <c r="AM90" i="19"/>
  <c r="AL90" i="19"/>
  <c r="T90" i="19"/>
  <c r="B90" i="19"/>
  <c r="T99" i="19" s="1"/>
  <c r="AM89" i="19"/>
  <c r="AL89" i="19"/>
  <c r="B89" i="19"/>
  <c r="AT84" i="19"/>
  <c r="AS84" i="19"/>
  <c r="AP84" i="19"/>
  <c r="AA84" i="19"/>
  <c r="T84" i="19"/>
  <c r="AT83" i="19"/>
  <c r="AS83" i="19"/>
  <c r="AR83" i="19"/>
  <c r="AP83" i="19"/>
  <c r="AA83" i="19"/>
  <c r="AT82" i="19"/>
  <c r="AP82" i="19"/>
  <c r="AA82" i="19"/>
  <c r="AT81" i="19"/>
  <c r="AS81" i="19"/>
  <c r="AP81" i="19"/>
  <c r="AA81" i="19"/>
  <c r="T81" i="19"/>
  <c r="AT80" i="19"/>
  <c r="AS80" i="19"/>
  <c r="AR80" i="19"/>
  <c r="AP80" i="19"/>
  <c r="AA80" i="19"/>
  <c r="AT79" i="19"/>
  <c r="AS79" i="19"/>
  <c r="AP79" i="19"/>
  <c r="AA79" i="19"/>
  <c r="AT78" i="19"/>
  <c r="AS78" i="19"/>
  <c r="AP78" i="19"/>
  <c r="AA78" i="19"/>
  <c r="AT77" i="19"/>
  <c r="AS77" i="19"/>
  <c r="AP77" i="19"/>
  <c r="AA77" i="19"/>
  <c r="T77" i="19"/>
  <c r="AT76" i="19"/>
  <c r="AS76" i="19"/>
  <c r="AP76" i="19"/>
  <c r="AA76" i="19"/>
  <c r="AT75" i="19"/>
  <c r="AS75" i="19"/>
  <c r="AP75" i="19"/>
  <c r="AA75" i="19"/>
  <c r="B75" i="19"/>
  <c r="AS82" i="19" s="1"/>
  <c r="AT74" i="19"/>
  <c r="AS74" i="19"/>
  <c r="AR74" i="19"/>
  <c r="AP74" i="19"/>
  <c r="AA74" i="19"/>
  <c r="B74" i="19"/>
  <c r="T83" i="19" s="1"/>
  <c r="AT73" i="19"/>
  <c r="AS73" i="19"/>
  <c r="AP73" i="19"/>
  <c r="AA73" i="19"/>
  <c r="B73" i="19"/>
  <c r="AR79" i="19" s="1"/>
  <c r="AT69" i="19"/>
  <c r="AR69" i="19"/>
  <c r="AP69" i="19"/>
  <c r="AA69" i="19"/>
  <c r="AT68" i="19"/>
  <c r="AS68" i="19"/>
  <c r="AP68" i="19"/>
  <c r="AA68" i="19"/>
  <c r="K68" i="19"/>
  <c r="L68" i="19" s="1"/>
  <c r="AT67" i="19"/>
  <c r="AP67" i="19"/>
  <c r="AA67" i="19"/>
  <c r="T67" i="19"/>
  <c r="AT66" i="19"/>
  <c r="AR66" i="19"/>
  <c r="AP66" i="19"/>
  <c r="AA66" i="19"/>
  <c r="T66" i="19"/>
  <c r="E66" i="19"/>
  <c r="H65" i="19" s="1"/>
  <c r="I65" i="19" s="1"/>
  <c r="J65" i="19" s="1"/>
  <c r="AT65" i="19"/>
  <c r="AS65" i="19"/>
  <c r="AP65" i="19"/>
  <c r="AA65" i="19"/>
  <c r="D65" i="19"/>
  <c r="D80" i="19" s="1"/>
  <c r="AT64" i="19"/>
  <c r="AS64" i="19"/>
  <c r="AP64" i="19"/>
  <c r="AA64" i="19"/>
  <c r="K64" i="19"/>
  <c r="L64" i="19" s="1"/>
  <c r="AT63" i="19"/>
  <c r="AP63" i="19"/>
  <c r="AA63" i="19"/>
  <c r="T63" i="19"/>
  <c r="D63" i="19"/>
  <c r="AT62" i="19"/>
  <c r="AR62" i="19"/>
  <c r="AP62" i="19"/>
  <c r="AA62" i="19"/>
  <c r="T62" i="19"/>
  <c r="D62" i="19"/>
  <c r="AT61" i="19"/>
  <c r="AS61" i="19"/>
  <c r="AP61" i="19"/>
  <c r="AA61" i="19"/>
  <c r="K61" i="19"/>
  <c r="L61" i="19" s="1"/>
  <c r="AT60" i="19"/>
  <c r="AP60" i="19"/>
  <c r="AA60" i="19"/>
  <c r="T60" i="19"/>
  <c r="K60" i="19"/>
  <c r="L60" i="19" s="1"/>
  <c r="D60" i="19"/>
  <c r="B60" i="19"/>
  <c r="AS67" i="19" s="1"/>
  <c r="AT59" i="19"/>
  <c r="AS59" i="19"/>
  <c r="AR59" i="19"/>
  <c r="AP59" i="19"/>
  <c r="AA59" i="19"/>
  <c r="T59" i="19"/>
  <c r="D59" i="19"/>
  <c r="B59" i="19"/>
  <c r="T68" i="19" s="1"/>
  <c r="AT58" i="19"/>
  <c r="AR58" i="19"/>
  <c r="AP58" i="19"/>
  <c r="AA58" i="19"/>
  <c r="T58" i="19"/>
  <c r="B58" i="19"/>
  <c r="K67" i="19" s="1"/>
  <c r="L67" i="19" s="1"/>
  <c r="D54" i="19"/>
  <c r="D70" i="19" s="1"/>
  <c r="D85" i="19" s="1"/>
  <c r="D101" i="19" s="1"/>
  <c r="D117" i="19" s="1"/>
  <c r="D133" i="19" s="1"/>
  <c r="D148" i="19" s="1"/>
  <c r="AT53" i="19"/>
  <c r="AS53" i="19"/>
  <c r="AP53" i="19"/>
  <c r="AG53" i="19"/>
  <c r="AA53" i="19"/>
  <c r="T53" i="19"/>
  <c r="K53" i="19"/>
  <c r="L53" i="19" s="1"/>
  <c r="E53" i="19"/>
  <c r="H52" i="19" s="1"/>
  <c r="I52" i="19" s="1"/>
  <c r="J52" i="19" s="1"/>
  <c r="D53" i="19"/>
  <c r="E54" i="19" s="1"/>
  <c r="H53" i="19" s="1"/>
  <c r="I53" i="19" s="1"/>
  <c r="J53" i="19" s="1"/>
  <c r="AT52" i="19"/>
  <c r="AR52" i="19"/>
  <c r="AP52" i="19"/>
  <c r="AG52" i="19"/>
  <c r="AA52" i="19"/>
  <c r="L52" i="19"/>
  <c r="D52" i="19"/>
  <c r="D68" i="19" s="1"/>
  <c r="D83" i="19" s="1"/>
  <c r="AT51" i="19"/>
  <c r="AR51" i="19"/>
  <c r="AP51" i="19"/>
  <c r="AG51" i="19"/>
  <c r="AA51" i="19"/>
  <c r="T51" i="19"/>
  <c r="D51" i="19"/>
  <c r="AT50" i="19"/>
  <c r="AS50" i="19"/>
  <c r="AR50" i="19"/>
  <c r="AP50" i="19"/>
  <c r="AG50" i="19"/>
  <c r="AA50" i="19"/>
  <c r="D50" i="19"/>
  <c r="D66" i="19" s="1"/>
  <c r="AT49" i="19"/>
  <c r="AS49" i="19"/>
  <c r="AP49" i="19"/>
  <c r="AG49" i="19"/>
  <c r="AA49" i="19"/>
  <c r="T49" i="19"/>
  <c r="K49" i="19"/>
  <c r="L49" i="19" s="1"/>
  <c r="D49" i="19"/>
  <c r="E50" i="19" s="1"/>
  <c r="H49" i="19" s="1"/>
  <c r="I49" i="19" s="1"/>
  <c r="J49" i="19" s="1"/>
  <c r="AT48" i="19"/>
  <c r="AR48" i="19"/>
  <c r="AP48" i="19"/>
  <c r="AG48" i="19"/>
  <c r="AA48" i="19"/>
  <c r="D48" i="19"/>
  <c r="D64" i="19" s="1"/>
  <c r="AT47" i="19"/>
  <c r="AP47" i="19"/>
  <c r="AG47" i="19"/>
  <c r="AA47" i="19"/>
  <c r="E47" i="19"/>
  <c r="H46" i="19" s="1"/>
  <c r="I46" i="19" s="1"/>
  <c r="J46" i="19" s="1"/>
  <c r="D47" i="19"/>
  <c r="E48" i="19" s="1"/>
  <c r="H47" i="19" s="1"/>
  <c r="I47" i="19" s="1"/>
  <c r="J47" i="19" s="1"/>
  <c r="AT46" i="19"/>
  <c r="AS46" i="19"/>
  <c r="AP46" i="19"/>
  <c r="AG46" i="19"/>
  <c r="AA46" i="19"/>
  <c r="E46" i="19"/>
  <c r="H45" i="19" s="1"/>
  <c r="I45" i="19" s="1"/>
  <c r="J45" i="19" s="1"/>
  <c r="D46" i="19"/>
  <c r="AT45" i="19"/>
  <c r="AS45" i="19"/>
  <c r="AP45" i="19"/>
  <c r="AG45" i="19"/>
  <c r="AA45" i="19"/>
  <c r="K45" i="19"/>
  <c r="L45" i="19" s="1"/>
  <c r="R45" i="19" s="1"/>
  <c r="E45" i="19"/>
  <c r="H44" i="19" s="1"/>
  <c r="I44" i="19" s="1"/>
  <c r="J44" i="19" s="1"/>
  <c r="D45" i="19"/>
  <c r="D61" i="19" s="1"/>
  <c r="AT44" i="19"/>
  <c r="AP44" i="19"/>
  <c r="AG44" i="19"/>
  <c r="AA44" i="19"/>
  <c r="D44" i="19"/>
  <c r="B44" i="19"/>
  <c r="AS47" i="19" s="1"/>
  <c r="AT43" i="19"/>
  <c r="AS43" i="19"/>
  <c r="AR43" i="19"/>
  <c r="AP43" i="19"/>
  <c r="AG43" i="19"/>
  <c r="AA43" i="19"/>
  <c r="J43" i="19"/>
  <c r="H43" i="19"/>
  <c r="I43" i="19" s="1"/>
  <c r="D43" i="19"/>
  <c r="E44" i="19" s="1"/>
  <c r="B43" i="19"/>
  <c r="T48" i="19" s="1"/>
  <c r="AT42" i="19"/>
  <c r="AS42" i="19"/>
  <c r="AR42" i="19"/>
  <c r="AP42" i="19"/>
  <c r="AG42" i="19"/>
  <c r="AA42" i="19"/>
  <c r="K42" i="19"/>
  <c r="L42" i="19" s="1"/>
  <c r="D42" i="19"/>
  <c r="D58" i="19" s="1"/>
  <c r="B42" i="19"/>
  <c r="K52" i="19" s="1"/>
  <c r="E38" i="19"/>
  <c r="AT37" i="19"/>
  <c r="AS37" i="19"/>
  <c r="AP37" i="19"/>
  <c r="AA37" i="19"/>
  <c r="T37" i="19"/>
  <c r="H37" i="19"/>
  <c r="I37" i="19" s="1"/>
  <c r="J37" i="19" s="1"/>
  <c r="E37" i="19"/>
  <c r="AT36" i="19"/>
  <c r="AP36" i="19"/>
  <c r="AA36" i="19"/>
  <c r="K36" i="19"/>
  <c r="L36" i="19" s="1"/>
  <c r="I36" i="19"/>
  <c r="J36" i="19" s="1"/>
  <c r="H36" i="19"/>
  <c r="E36" i="19"/>
  <c r="AT35" i="19"/>
  <c r="AS35" i="19"/>
  <c r="AP35" i="19"/>
  <c r="AA35" i="19"/>
  <c r="K35" i="19"/>
  <c r="L35" i="19" s="1"/>
  <c r="H35" i="19"/>
  <c r="I35" i="19" s="1"/>
  <c r="J35" i="19" s="1"/>
  <c r="E35" i="19"/>
  <c r="AT34" i="19"/>
  <c r="AP34" i="19"/>
  <c r="AA34" i="19"/>
  <c r="H34" i="19"/>
  <c r="I34" i="19" s="1"/>
  <c r="J34" i="19" s="1"/>
  <c r="E34" i="19"/>
  <c r="H33" i="19" s="1"/>
  <c r="AT33" i="19"/>
  <c r="AR33" i="19"/>
  <c r="AP33" i="19"/>
  <c r="AA33" i="19"/>
  <c r="I33" i="19"/>
  <c r="J33" i="19" s="1"/>
  <c r="E33" i="19"/>
  <c r="H32" i="19" s="1"/>
  <c r="I32" i="19" s="1"/>
  <c r="J32" i="19" s="1"/>
  <c r="AT32" i="19"/>
  <c r="AR32" i="19"/>
  <c r="AP32" i="19"/>
  <c r="AA32" i="19"/>
  <c r="K32" i="19"/>
  <c r="L32" i="19" s="1"/>
  <c r="R32" i="19" s="1"/>
  <c r="E32" i="19"/>
  <c r="AT31" i="19"/>
  <c r="AS31" i="19"/>
  <c r="AP31" i="19"/>
  <c r="AA31" i="19"/>
  <c r="K31" i="19"/>
  <c r="L31" i="19" s="1"/>
  <c r="H31" i="19"/>
  <c r="I31" i="19" s="1"/>
  <c r="J31" i="19" s="1"/>
  <c r="E31" i="19"/>
  <c r="AT30" i="19"/>
  <c r="AS30" i="19"/>
  <c r="AP30" i="19"/>
  <c r="AA30" i="19"/>
  <c r="I30" i="19"/>
  <c r="J30" i="19" s="1"/>
  <c r="H30" i="19"/>
  <c r="E30" i="19"/>
  <c r="AT29" i="19"/>
  <c r="AS29" i="19"/>
  <c r="AP29" i="19"/>
  <c r="AA29" i="19"/>
  <c r="J29" i="19"/>
  <c r="H29" i="19"/>
  <c r="I29" i="19" s="1"/>
  <c r="E29" i="19"/>
  <c r="AT28" i="19"/>
  <c r="AS28" i="19"/>
  <c r="AP28" i="19"/>
  <c r="AA28" i="19"/>
  <c r="H28" i="19"/>
  <c r="I28" i="19" s="1"/>
  <c r="J28" i="19" s="1"/>
  <c r="E28" i="19"/>
  <c r="B28" i="19"/>
  <c r="AS27" i="19" s="1"/>
  <c r="AT27" i="19"/>
  <c r="AP27" i="19"/>
  <c r="AA27" i="19"/>
  <c r="J27" i="19"/>
  <c r="H27" i="19"/>
  <c r="I27" i="19" s="1"/>
  <c r="E27" i="19"/>
  <c r="B27" i="19"/>
  <c r="T33" i="19" s="1"/>
  <c r="AT26" i="19"/>
  <c r="AS26" i="19"/>
  <c r="AP26" i="19"/>
  <c r="AA26" i="19"/>
  <c r="T26" i="19"/>
  <c r="K26" i="19"/>
  <c r="L26" i="19" s="1"/>
  <c r="H26" i="19"/>
  <c r="I26" i="19" s="1"/>
  <c r="J26" i="19" s="1"/>
  <c r="B26" i="19"/>
  <c r="AR28" i="19" s="1"/>
  <c r="AW147" i="18"/>
  <c r="AS147" i="18"/>
  <c r="AG147" i="18"/>
  <c r="AW146" i="18"/>
  <c r="AS146" i="18"/>
  <c r="AG146" i="18"/>
  <c r="AW145" i="18"/>
  <c r="AS145" i="18"/>
  <c r="AG145" i="18"/>
  <c r="AW144" i="18"/>
  <c r="AS144" i="18"/>
  <c r="AG144" i="18"/>
  <c r="K144" i="18"/>
  <c r="AW143" i="18"/>
  <c r="AS143" i="18"/>
  <c r="AG143" i="18"/>
  <c r="AW142" i="18"/>
  <c r="AU142" i="18"/>
  <c r="AS142" i="18"/>
  <c r="AG142" i="18"/>
  <c r="AW141" i="18"/>
  <c r="AU141" i="18"/>
  <c r="AS141" i="18"/>
  <c r="AG141" i="18"/>
  <c r="K141" i="18"/>
  <c r="AW140" i="18"/>
  <c r="AS140" i="18"/>
  <c r="AG140" i="18"/>
  <c r="AW139" i="18"/>
  <c r="AU139" i="18"/>
  <c r="AS139" i="18"/>
  <c r="AG139" i="18"/>
  <c r="AW138" i="18"/>
  <c r="AS138" i="18"/>
  <c r="AG138" i="18"/>
  <c r="K138" i="18"/>
  <c r="B138" i="18"/>
  <c r="AW137" i="18"/>
  <c r="AU137" i="18"/>
  <c r="AS137" i="18"/>
  <c r="AG137" i="18"/>
  <c r="K137" i="18"/>
  <c r="B137" i="18"/>
  <c r="AW136" i="18"/>
  <c r="AU136" i="18"/>
  <c r="AS136" i="18"/>
  <c r="AG136" i="18"/>
  <c r="K136" i="18"/>
  <c r="B136" i="18"/>
  <c r="K142" i="18" s="1"/>
  <c r="AZ132" i="18"/>
  <c r="AW132" i="18"/>
  <c r="AV132" i="18"/>
  <c r="AS132" i="18"/>
  <c r="AG132" i="18"/>
  <c r="K132" i="18"/>
  <c r="L132" i="18" s="1"/>
  <c r="AZ131" i="18"/>
  <c r="AW131" i="18"/>
  <c r="AS131" i="18"/>
  <c r="AG131" i="18"/>
  <c r="T131" i="18"/>
  <c r="K131" i="18"/>
  <c r="L131" i="18" s="1"/>
  <c r="R131" i="18" s="1"/>
  <c r="AZ130" i="18"/>
  <c r="AW130" i="18"/>
  <c r="AU130" i="18"/>
  <c r="AS130" i="18"/>
  <c r="AG130" i="18"/>
  <c r="K130" i="18"/>
  <c r="AZ129" i="18"/>
  <c r="AW129" i="18"/>
  <c r="AS129" i="18"/>
  <c r="AG129" i="18"/>
  <c r="L129" i="18"/>
  <c r="AZ128" i="18"/>
  <c r="AW128" i="18"/>
  <c r="AV128" i="18"/>
  <c r="AU128" i="18"/>
  <c r="AS128" i="18"/>
  <c r="AG128" i="18"/>
  <c r="AZ127" i="18"/>
  <c r="AW127" i="18"/>
  <c r="AU127" i="18"/>
  <c r="AS127" i="18"/>
  <c r="AG127" i="18"/>
  <c r="AZ126" i="18"/>
  <c r="AW126" i="18"/>
  <c r="AU126" i="18"/>
  <c r="AS126" i="18"/>
  <c r="AG126" i="18"/>
  <c r="AZ125" i="18"/>
  <c r="AW125" i="18"/>
  <c r="AV125" i="18"/>
  <c r="AS125" i="18"/>
  <c r="AG125" i="18"/>
  <c r="K125" i="18"/>
  <c r="AZ124" i="18"/>
  <c r="AW124" i="18"/>
  <c r="AS124" i="18"/>
  <c r="AG124" i="18"/>
  <c r="AZ123" i="18"/>
  <c r="AW123" i="18"/>
  <c r="AU123" i="18"/>
  <c r="AS123" i="18"/>
  <c r="AG123" i="18"/>
  <c r="K123" i="18"/>
  <c r="L123" i="18" s="1"/>
  <c r="B123" i="18"/>
  <c r="AV127" i="18" s="1"/>
  <c r="AZ122" i="18"/>
  <c r="AW122" i="18"/>
  <c r="AS122" i="18"/>
  <c r="AG122" i="18"/>
  <c r="K122" i="18"/>
  <c r="B122" i="18"/>
  <c r="T129" i="18" s="1"/>
  <c r="AZ121" i="18"/>
  <c r="AW121" i="18"/>
  <c r="AU121" i="18"/>
  <c r="AS121" i="18"/>
  <c r="AG121" i="18"/>
  <c r="K121" i="18"/>
  <c r="L121" i="18" s="1"/>
  <c r="B121" i="18"/>
  <c r="K129" i="18" s="1"/>
  <c r="AW116" i="18"/>
  <c r="AS116" i="18"/>
  <c r="AG116" i="18"/>
  <c r="AW115" i="18"/>
  <c r="AV115" i="18"/>
  <c r="AS115" i="18"/>
  <c r="AG115" i="18"/>
  <c r="T115" i="18"/>
  <c r="K115" i="18"/>
  <c r="L115" i="18" s="1"/>
  <c r="AW114" i="18"/>
  <c r="AV114" i="18"/>
  <c r="AU114" i="18"/>
  <c r="AS114" i="18"/>
  <c r="AG114" i="18"/>
  <c r="AW113" i="18"/>
  <c r="AS113" i="18"/>
  <c r="AG113" i="18"/>
  <c r="AW112" i="18"/>
  <c r="AV112" i="18"/>
  <c r="AS112" i="18"/>
  <c r="AG112" i="18"/>
  <c r="T112" i="18"/>
  <c r="AW111" i="18"/>
  <c r="AS111" i="18"/>
  <c r="AG111" i="18"/>
  <c r="K111" i="18"/>
  <c r="L111" i="18" s="1"/>
  <c r="R111" i="18" s="1"/>
  <c r="AW110" i="18"/>
  <c r="AS110" i="18"/>
  <c r="AG110" i="18"/>
  <c r="T110" i="18"/>
  <c r="K110" i="18"/>
  <c r="L110" i="18" s="1"/>
  <c r="AW109" i="18"/>
  <c r="AV109" i="18"/>
  <c r="AU109" i="18"/>
  <c r="AS109" i="18"/>
  <c r="AG109" i="18"/>
  <c r="AW108" i="18"/>
  <c r="AS108" i="18"/>
  <c r="AG108" i="18"/>
  <c r="K108" i="18"/>
  <c r="L108" i="18" s="1"/>
  <c r="R108" i="18" s="1"/>
  <c r="AW107" i="18"/>
  <c r="AS107" i="18"/>
  <c r="AG107" i="18"/>
  <c r="T107" i="18"/>
  <c r="K107" i="18"/>
  <c r="L107" i="18" s="1"/>
  <c r="B107" i="18"/>
  <c r="AV111" i="18" s="1"/>
  <c r="AW106" i="18"/>
  <c r="AV106" i="18"/>
  <c r="AS106" i="18"/>
  <c r="AG106" i="18"/>
  <c r="T106" i="18"/>
  <c r="B106" i="18"/>
  <c r="T109" i="18" s="1"/>
  <c r="AW105" i="18"/>
  <c r="AV105" i="18"/>
  <c r="AU105" i="18"/>
  <c r="AS105" i="18"/>
  <c r="AG105" i="18"/>
  <c r="B105" i="18"/>
  <c r="AU111" i="18" s="1"/>
  <c r="AM100" i="18"/>
  <c r="AL100" i="18"/>
  <c r="AK100" i="18"/>
  <c r="AM99" i="18"/>
  <c r="AK99" i="18"/>
  <c r="AM98" i="18"/>
  <c r="AL98" i="18"/>
  <c r="AK98" i="18"/>
  <c r="K98" i="18"/>
  <c r="L98" i="18" s="1"/>
  <c r="AM97" i="18"/>
  <c r="AL97" i="18"/>
  <c r="AM96" i="18"/>
  <c r="K96" i="18"/>
  <c r="L96" i="18" s="1"/>
  <c r="AM95" i="18"/>
  <c r="AL95" i="18"/>
  <c r="AK95" i="18"/>
  <c r="AM94" i="18"/>
  <c r="AK94" i="18"/>
  <c r="AM93" i="18"/>
  <c r="AL93" i="18"/>
  <c r="K93" i="18"/>
  <c r="L93" i="18" s="1"/>
  <c r="AM92" i="18"/>
  <c r="AL92" i="18"/>
  <c r="AM91" i="18"/>
  <c r="T91" i="18"/>
  <c r="K91" i="18"/>
  <c r="B91" i="18"/>
  <c r="AL96" i="18" s="1"/>
  <c r="AM90" i="18"/>
  <c r="AL90" i="18"/>
  <c r="AK90" i="18"/>
  <c r="B90" i="18"/>
  <c r="T96" i="18" s="1"/>
  <c r="AM89" i="18"/>
  <c r="AL89" i="18"/>
  <c r="AK89" i="18"/>
  <c r="K89" i="18"/>
  <c r="L89" i="18" s="1"/>
  <c r="B89" i="18"/>
  <c r="AK93" i="18" s="1"/>
  <c r="AT84" i="18"/>
  <c r="AP84" i="18"/>
  <c r="AA84" i="18"/>
  <c r="T84" i="18"/>
  <c r="AT83" i="18"/>
  <c r="AS83" i="18"/>
  <c r="AR83" i="18"/>
  <c r="AP83" i="18"/>
  <c r="AA83" i="18"/>
  <c r="T83" i="18"/>
  <c r="AT82" i="18"/>
  <c r="AS82" i="18"/>
  <c r="AP82" i="18"/>
  <c r="AA82" i="18"/>
  <c r="AT81" i="18"/>
  <c r="AP81" i="18"/>
  <c r="AA81" i="18"/>
  <c r="T81" i="18"/>
  <c r="AT80" i="18"/>
  <c r="AS80" i="18"/>
  <c r="AR80" i="18"/>
  <c r="AP80" i="18"/>
  <c r="AA80" i="18"/>
  <c r="T80" i="18"/>
  <c r="D80" i="18"/>
  <c r="AT79" i="18"/>
  <c r="AS79" i="18"/>
  <c r="AR79" i="18"/>
  <c r="AP79" i="18"/>
  <c r="AA79" i="18"/>
  <c r="L79" i="18"/>
  <c r="K79" i="18"/>
  <c r="AT78" i="18"/>
  <c r="AS78" i="18"/>
  <c r="AP78" i="18"/>
  <c r="AA78" i="18"/>
  <c r="T78" i="18"/>
  <c r="AT77" i="18"/>
  <c r="AS77" i="18"/>
  <c r="AR77" i="18"/>
  <c r="AP77" i="18"/>
  <c r="AA77" i="18"/>
  <c r="T77" i="18"/>
  <c r="AT76" i="18"/>
  <c r="AS76" i="18"/>
  <c r="AR76" i="18"/>
  <c r="AP76" i="18"/>
  <c r="AA76" i="18"/>
  <c r="L76" i="18"/>
  <c r="R76" i="18" s="1"/>
  <c r="K76" i="18"/>
  <c r="AT75" i="18"/>
  <c r="AS75" i="18"/>
  <c r="AP75" i="18"/>
  <c r="AA75" i="18"/>
  <c r="T75" i="18"/>
  <c r="B75" i="18"/>
  <c r="AS84" i="18" s="1"/>
  <c r="AT74" i="18"/>
  <c r="AS74" i="18"/>
  <c r="AR74" i="18"/>
  <c r="AP74" i="18"/>
  <c r="AA74" i="18"/>
  <c r="T74" i="18"/>
  <c r="B74" i="18"/>
  <c r="T79" i="18" s="1"/>
  <c r="AT73" i="18"/>
  <c r="AS73" i="18"/>
  <c r="AP73" i="18"/>
  <c r="AA73" i="18"/>
  <c r="T73" i="18"/>
  <c r="B73" i="18"/>
  <c r="AR82" i="18" s="1"/>
  <c r="D70" i="18"/>
  <c r="D85" i="18" s="1"/>
  <c r="D101" i="18" s="1"/>
  <c r="D117" i="18" s="1"/>
  <c r="D133" i="18" s="1"/>
  <c r="D148" i="18" s="1"/>
  <c r="AT69" i="18"/>
  <c r="AP69" i="18"/>
  <c r="AA69" i="18"/>
  <c r="D69" i="18"/>
  <c r="AT68" i="18"/>
  <c r="AR68" i="18"/>
  <c r="AP68" i="18"/>
  <c r="AA68" i="18"/>
  <c r="L68" i="18"/>
  <c r="K68" i="18"/>
  <c r="D68" i="18"/>
  <c r="AT67" i="18"/>
  <c r="AR67" i="18"/>
  <c r="AP67" i="18"/>
  <c r="AA67" i="18"/>
  <c r="K67" i="18"/>
  <c r="AT66" i="18"/>
  <c r="AP66" i="18"/>
  <c r="AA66" i="18"/>
  <c r="D66" i="18"/>
  <c r="AT65" i="18"/>
  <c r="AR65" i="18"/>
  <c r="AP65" i="18"/>
  <c r="AA65" i="18"/>
  <c r="K65" i="18"/>
  <c r="L65" i="18" s="1"/>
  <c r="E65" i="18"/>
  <c r="H64" i="18" s="1"/>
  <c r="I64" i="18" s="1"/>
  <c r="AT64" i="18"/>
  <c r="AR64" i="18"/>
  <c r="AP64" i="18"/>
  <c r="AA64" i="18"/>
  <c r="J64" i="18"/>
  <c r="D64" i="18"/>
  <c r="D79" i="18" s="1"/>
  <c r="D95" i="18" s="1"/>
  <c r="AT63" i="18"/>
  <c r="AP63" i="18"/>
  <c r="AA63" i="18"/>
  <c r="K63" i="18"/>
  <c r="AT62" i="18"/>
  <c r="AP62" i="18"/>
  <c r="AA62" i="18"/>
  <c r="K62" i="18"/>
  <c r="L62" i="18" s="1"/>
  <c r="AT61" i="18"/>
  <c r="AR61" i="18"/>
  <c r="AP61" i="18"/>
  <c r="AA61" i="18"/>
  <c r="AT60" i="18"/>
  <c r="AP60" i="18"/>
  <c r="AA60" i="18"/>
  <c r="K60" i="18"/>
  <c r="B60" i="18"/>
  <c r="AT59" i="18"/>
  <c r="AR59" i="18"/>
  <c r="AP59" i="18"/>
  <c r="AA59" i="18"/>
  <c r="K59" i="18"/>
  <c r="B59" i="18"/>
  <c r="AT58" i="18"/>
  <c r="AR58" i="18"/>
  <c r="AP58" i="18"/>
  <c r="AA58" i="18"/>
  <c r="K58" i="18"/>
  <c r="L58" i="18" s="1"/>
  <c r="B58" i="18"/>
  <c r="K69" i="18" s="1"/>
  <c r="L69" i="18" s="1"/>
  <c r="D54" i="18"/>
  <c r="AT53" i="18"/>
  <c r="AS53" i="18"/>
  <c r="AR53" i="18"/>
  <c r="AP53" i="18"/>
  <c r="AG53" i="18"/>
  <c r="AA53" i="18"/>
  <c r="H53" i="18"/>
  <c r="I53" i="18" s="1"/>
  <c r="J53" i="18" s="1"/>
  <c r="D53" i="18"/>
  <c r="E54" i="18" s="1"/>
  <c r="AT52" i="18"/>
  <c r="AP52" i="18"/>
  <c r="AG52" i="18"/>
  <c r="AA52" i="18"/>
  <c r="K52" i="18"/>
  <c r="L52" i="18" s="1"/>
  <c r="D52" i="18"/>
  <c r="E53" i="18" s="1"/>
  <c r="H52" i="18" s="1"/>
  <c r="I52" i="18" s="1"/>
  <c r="J52" i="18" s="1"/>
  <c r="AT51" i="18"/>
  <c r="AP51" i="18"/>
  <c r="AG51" i="18"/>
  <c r="AA51" i="18"/>
  <c r="E51" i="18"/>
  <c r="H50" i="18" s="1"/>
  <c r="I50" i="18" s="1"/>
  <c r="J50" i="18" s="1"/>
  <c r="D51" i="18"/>
  <c r="AT50" i="18"/>
  <c r="AS50" i="18"/>
  <c r="AP50" i="18"/>
  <c r="AG50" i="18"/>
  <c r="AA50" i="18"/>
  <c r="K50" i="18"/>
  <c r="L50" i="18" s="1"/>
  <c r="E50" i="18"/>
  <c r="H49" i="18" s="1"/>
  <c r="I49" i="18" s="1"/>
  <c r="J49" i="18" s="1"/>
  <c r="D50" i="18"/>
  <c r="AT49" i="18"/>
  <c r="AS49" i="18"/>
  <c r="AP49" i="18"/>
  <c r="AG49" i="18"/>
  <c r="AA49" i="18"/>
  <c r="T49" i="18"/>
  <c r="D49" i="18"/>
  <c r="D65" i="18" s="1"/>
  <c r="E66" i="18" s="1"/>
  <c r="H65" i="18" s="1"/>
  <c r="I65" i="18" s="1"/>
  <c r="J65" i="18" s="1"/>
  <c r="AT48" i="18"/>
  <c r="AS48" i="18"/>
  <c r="AR48" i="18"/>
  <c r="AP48" i="18"/>
  <c r="AG48" i="18"/>
  <c r="AA48" i="18"/>
  <c r="E48" i="18"/>
  <c r="H47" i="18" s="1"/>
  <c r="I47" i="18" s="1"/>
  <c r="J47" i="18" s="1"/>
  <c r="D48" i="18"/>
  <c r="E49" i="18" s="1"/>
  <c r="H48" i="18" s="1"/>
  <c r="I48" i="18" s="1"/>
  <c r="J48" i="18" s="1"/>
  <c r="AT47" i="18"/>
  <c r="AS47" i="18"/>
  <c r="AP47" i="18"/>
  <c r="AG47" i="18"/>
  <c r="AA47" i="18"/>
  <c r="K47" i="18"/>
  <c r="L47" i="18" s="1"/>
  <c r="R47" i="18" s="1"/>
  <c r="D47" i="18"/>
  <c r="D63" i="18" s="1"/>
  <c r="AT46" i="18"/>
  <c r="AP46" i="18"/>
  <c r="AG46" i="18"/>
  <c r="AA46" i="18"/>
  <c r="D46" i="18"/>
  <c r="AT45" i="18"/>
  <c r="AR45" i="18"/>
  <c r="AP45" i="18"/>
  <c r="AG45" i="18"/>
  <c r="AA45" i="18"/>
  <c r="L45" i="18"/>
  <c r="K45" i="18"/>
  <c r="D45" i="18"/>
  <c r="AT44" i="18"/>
  <c r="AS44" i="18"/>
  <c r="AP44" i="18"/>
  <c r="AG44" i="18"/>
  <c r="AA44" i="18"/>
  <c r="T44" i="18"/>
  <c r="D44" i="18"/>
  <c r="D60" i="18" s="1"/>
  <c r="B44" i="18"/>
  <c r="AS52" i="18" s="1"/>
  <c r="AT43" i="18"/>
  <c r="AS43" i="18"/>
  <c r="AR43" i="18"/>
  <c r="AP43" i="18"/>
  <c r="AG43" i="18"/>
  <c r="AA43" i="18"/>
  <c r="H43" i="18"/>
  <c r="I43" i="18" s="1"/>
  <c r="J43" i="18" s="1"/>
  <c r="E43" i="18"/>
  <c r="H42" i="18" s="1"/>
  <c r="I42" i="18" s="1"/>
  <c r="D43" i="18"/>
  <c r="E44" i="18" s="1"/>
  <c r="B43" i="18"/>
  <c r="T48" i="18" s="1"/>
  <c r="AT42" i="18"/>
  <c r="AS42" i="18"/>
  <c r="AR42" i="18"/>
  <c r="AP42" i="18"/>
  <c r="AG42" i="18"/>
  <c r="AA42" i="18"/>
  <c r="J42" i="18"/>
  <c r="D42" i="18"/>
  <c r="D58" i="18" s="1"/>
  <c r="B42" i="18"/>
  <c r="AR47" i="18" s="1"/>
  <c r="E38" i="18"/>
  <c r="AT37" i="18"/>
  <c r="AP37" i="18"/>
  <c r="AA37" i="18"/>
  <c r="I37" i="18"/>
  <c r="J37" i="18" s="1"/>
  <c r="H37" i="18"/>
  <c r="E37" i="18"/>
  <c r="H36" i="18" s="1"/>
  <c r="I36" i="18" s="1"/>
  <c r="AT36" i="18"/>
  <c r="AP36" i="18"/>
  <c r="AA36" i="18"/>
  <c r="T36" i="18"/>
  <c r="K36" i="18"/>
  <c r="L36" i="18" s="1"/>
  <c r="J36" i="18"/>
  <c r="E36" i="18"/>
  <c r="AT35" i="18"/>
  <c r="AS35" i="18"/>
  <c r="AP35" i="18"/>
  <c r="AA35" i="18"/>
  <c r="H35" i="18"/>
  <c r="I35" i="18" s="1"/>
  <c r="J35" i="18" s="1"/>
  <c r="E35" i="18"/>
  <c r="H34" i="18" s="1"/>
  <c r="I34" i="18" s="1"/>
  <c r="J34" i="18" s="1"/>
  <c r="AT34" i="18"/>
  <c r="AP34" i="18"/>
  <c r="AA34" i="18"/>
  <c r="T34" i="18"/>
  <c r="E34" i="18"/>
  <c r="AT33" i="18"/>
  <c r="AS33" i="18"/>
  <c r="AP33" i="18"/>
  <c r="AA33" i="18"/>
  <c r="T33" i="18"/>
  <c r="H33" i="18"/>
  <c r="I33" i="18" s="1"/>
  <c r="J33" i="18" s="1"/>
  <c r="E33" i="18"/>
  <c r="H32" i="18" s="1"/>
  <c r="I32" i="18" s="1"/>
  <c r="J32" i="18" s="1"/>
  <c r="AT32" i="18"/>
  <c r="AS32" i="18"/>
  <c r="AP32" i="18"/>
  <c r="AA32" i="18"/>
  <c r="T32" i="18"/>
  <c r="E32" i="18"/>
  <c r="AT31" i="18"/>
  <c r="AS31" i="18"/>
  <c r="AP31" i="18"/>
  <c r="AA31" i="18"/>
  <c r="H31" i="18"/>
  <c r="I31" i="18" s="1"/>
  <c r="J31" i="18" s="1"/>
  <c r="E31" i="18"/>
  <c r="H30" i="18" s="1"/>
  <c r="I30" i="18" s="1"/>
  <c r="J30" i="18" s="1"/>
  <c r="AT30" i="18"/>
  <c r="AP30" i="18"/>
  <c r="AA30" i="18"/>
  <c r="T30" i="18"/>
  <c r="E30" i="18"/>
  <c r="AT29" i="18"/>
  <c r="AS29" i="18"/>
  <c r="AP29" i="18"/>
  <c r="AA29" i="18"/>
  <c r="H29" i="18"/>
  <c r="I29" i="18" s="1"/>
  <c r="J29" i="18" s="1"/>
  <c r="E29" i="18"/>
  <c r="H28" i="18" s="1"/>
  <c r="I28" i="18" s="1"/>
  <c r="J28" i="18" s="1"/>
  <c r="AT28" i="18"/>
  <c r="AP28" i="18"/>
  <c r="AA28" i="18"/>
  <c r="E28" i="18"/>
  <c r="H27" i="18" s="1"/>
  <c r="I27" i="18" s="1"/>
  <c r="J27" i="18" s="1"/>
  <c r="B28" i="18"/>
  <c r="AS34" i="18" s="1"/>
  <c r="AT27" i="18"/>
  <c r="AS27" i="18"/>
  <c r="AP27" i="18"/>
  <c r="AA27" i="18"/>
  <c r="T27" i="18"/>
  <c r="E27" i="18"/>
  <c r="B27" i="18"/>
  <c r="T29" i="18" s="1"/>
  <c r="AT26" i="18"/>
  <c r="AS26" i="18"/>
  <c r="AP26" i="18"/>
  <c r="AA26" i="18"/>
  <c r="I26" i="18"/>
  <c r="J26" i="18" s="1"/>
  <c r="H26" i="18"/>
  <c r="B26" i="18"/>
  <c r="AW147" i="17"/>
  <c r="AU147" i="17"/>
  <c r="AS147" i="17"/>
  <c r="AG147" i="17"/>
  <c r="AW146" i="17"/>
  <c r="AS146" i="17"/>
  <c r="AG146" i="17"/>
  <c r="AW145" i="17"/>
  <c r="AU145" i="17"/>
  <c r="AS145" i="17"/>
  <c r="AG145" i="17"/>
  <c r="K145" i="17"/>
  <c r="L145" i="17" s="1"/>
  <c r="AW144" i="17"/>
  <c r="AU144" i="17"/>
  <c r="AS144" i="17"/>
  <c r="AG144" i="17"/>
  <c r="AW143" i="17"/>
  <c r="AS143" i="17"/>
  <c r="AG143" i="17"/>
  <c r="L143" i="17"/>
  <c r="AW142" i="17"/>
  <c r="AV142" i="17"/>
  <c r="AS142" i="17"/>
  <c r="AG142" i="17"/>
  <c r="AW141" i="17"/>
  <c r="AU141" i="17"/>
  <c r="AS141" i="17"/>
  <c r="AG141" i="17"/>
  <c r="K141" i="17"/>
  <c r="AW140" i="17"/>
  <c r="AS140" i="17"/>
  <c r="AG140" i="17"/>
  <c r="T140" i="17"/>
  <c r="AW139" i="17"/>
  <c r="AV139" i="17"/>
  <c r="AS139" i="17"/>
  <c r="AG139" i="17"/>
  <c r="AW138" i="17"/>
  <c r="AU138" i="17"/>
  <c r="AS138" i="17"/>
  <c r="AG138" i="17"/>
  <c r="K138" i="17"/>
  <c r="B138" i="17"/>
  <c r="AV141" i="17" s="1"/>
  <c r="AW137" i="17"/>
  <c r="AS137" i="17"/>
  <c r="AG137" i="17"/>
  <c r="L137" i="17"/>
  <c r="K137" i="17"/>
  <c r="B137" i="17"/>
  <c r="AW136" i="17"/>
  <c r="AU136" i="17"/>
  <c r="AS136" i="17"/>
  <c r="AG136" i="17"/>
  <c r="K136" i="17"/>
  <c r="B136" i="17"/>
  <c r="K143" i="17" s="1"/>
  <c r="AZ132" i="17"/>
  <c r="AW132" i="17"/>
  <c r="AS132" i="17"/>
  <c r="AG132" i="17"/>
  <c r="AZ131" i="17"/>
  <c r="AW131" i="17"/>
  <c r="AS131" i="17"/>
  <c r="AG131" i="17"/>
  <c r="AZ130" i="17"/>
  <c r="AW130" i="17"/>
  <c r="AS130" i="17"/>
  <c r="AG130" i="17"/>
  <c r="AZ129" i="17"/>
  <c r="AW129" i="17"/>
  <c r="AS129" i="17"/>
  <c r="AG129" i="17"/>
  <c r="K129" i="17"/>
  <c r="L129" i="17" s="1"/>
  <c r="AZ128" i="17"/>
  <c r="AW128" i="17"/>
  <c r="AS128" i="17"/>
  <c r="AG128" i="17"/>
  <c r="AZ127" i="17"/>
  <c r="AW127" i="17"/>
  <c r="AS127" i="17"/>
  <c r="AG127" i="17"/>
  <c r="AZ126" i="17"/>
  <c r="AW126" i="17"/>
  <c r="AS126" i="17"/>
  <c r="AG126" i="17"/>
  <c r="K126" i="17"/>
  <c r="L126" i="17" s="1"/>
  <c r="AZ125" i="17"/>
  <c r="AW125" i="17"/>
  <c r="AS125" i="17"/>
  <c r="AG125" i="17"/>
  <c r="K125" i="17"/>
  <c r="L125" i="17" s="1"/>
  <c r="AZ124" i="17"/>
  <c r="AW124" i="17"/>
  <c r="AS124" i="17"/>
  <c r="AG124" i="17"/>
  <c r="AZ123" i="17"/>
  <c r="AW123" i="17"/>
  <c r="AS123" i="17"/>
  <c r="AG123" i="17"/>
  <c r="B123" i="17"/>
  <c r="AZ122" i="17"/>
  <c r="AW122" i="17"/>
  <c r="AU122" i="17"/>
  <c r="AS122" i="17"/>
  <c r="AG122" i="17"/>
  <c r="B122" i="17"/>
  <c r="T128" i="17" s="1"/>
  <c r="AZ121" i="17"/>
  <c r="AW121" i="17"/>
  <c r="AU121" i="17"/>
  <c r="AS121" i="17"/>
  <c r="AG121" i="17"/>
  <c r="B121" i="17"/>
  <c r="AU123" i="17" s="1"/>
  <c r="AW116" i="17"/>
  <c r="AU116" i="17"/>
  <c r="AS116" i="17"/>
  <c r="AG116" i="17"/>
  <c r="AW115" i="17"/>
  <c r="AS115" i="17"/>
  <c r="AG115" i="17"/>
  <c r="K115" i="17"/>
  <c r="L115" i="17" s="1"/>
  <c r="AW114" i="17"/>
  <c r="AS114" i="17"/>
  <c r="AG114" i="17"/>
  <c r="T114" i="17"/>
  <c r="AW113" i="17"/>
  <c r="AU113" i="17"/>
  <c r="AS113" i="17"/>
  <c r="AG113" i="17"/>
  <c r="T113" i="17"/>
  <c r="AW112" i="17"/>
  <c r="AU112" i="17"/>
  <c r="AS112" i="17"/>
  <c r="AG112" i="17"/>
  <c r="K112" i="17"/>
  <c r="L112" i="17" s="1"/>
  <c r="AW111" i="17"/>
  <c r="AS111" i="17"/>
  <c r="AG111" i="17"/>
  <c r="AW110" i="17"/>
  <c r="AS110" i="17"/>
  <c r="AG110" i="17"/>
  <c r="AW109" i="17"/>
  <c r="AS109" i="17"/>
  <c r="AG109" i="17"/>
  <c r="L109" i="17"/>
  <c r="K109" i="17"/>
  <c r="AW108" i="17"/>
  <c r="AS108" i="17"/>
  <c r="AG108" i="17"/>
  <c r="AW107" i="17"/>
  <c r="AS107" i="17"/>
  <c r="AG107" i="17"/>
  <c r="B107" i="17"/>
  <c r="AW106" i="17"/>
  <c r="AU106" i="17"/>
  <c r="AS106" i="17"/>
  <c r="AG106" i="17"/>
  <c r="K106" i="17"/>
  <c r="L106" i="17" s="1"/>
  <c r="B106" i="17"/>
  <c r="T116" i="17" s="1"/>
  <c r="AW105" i="17"/>
  <c r="AS105" i="17"/>
  <c r="AG105" i="17"/>
  <c r="T105" i="17"/>
  <c r="O105" i="17"/>
  <c r="K105" i="17"/>
  <c r="L105" i="17" s="1"/>
  <c r="B105" i="17"/>
  <c r="K111" i="17" s="1"/>
  <c r="L111" i="17" s="1"/>
  <c r="AM100" i="17"/>
  <c r="AK100" i="17"/>
  <c r="AM99" i="17"/>
  <c r="AL99" i="17"/>
  <c r="T99" i="17"/>
  <c r="K99" i="17"/>
  <c r="L99" i="17" s="1"/>
  <c r="AM98" i="17"/>
  <c r="T98" i="17"/>
  <c r="AM97" i="17"/>
  <c r="T97" i="17"/>
  <c r="AM96" i="17"/>
  <c r="AK96" i="17"/>
  <c r="T96" i="17"/>
  <c r="AM95" i="17"/>
  <c r="AK95" i="17"/>
  <c r="AM94" i="17"/>
  <c r="AL94" i="17"/>
  <c r="T94" i="17"/>
  <c r="K94" i="17"/>
  <c r="L94" i="17" s="1"/>
  <c r="AM93" i="17"/>
  <c r="T93" i="17"/>
  <c r="AM92" i="17"/>
  <c r="T92" i="17"/>
  <c r="AM91" i="17"/>
  <c r="AK91" i="17"/>
  <c r="T91" i="17"/>
  <c r="B91" i="17"/>
  <c r="AM90" i="17"/>
  <c r="T90" i="17"/>
  <c r="K90" i="17"/>
  <c r="L90" i="17" s="1"/>
  <c r="B90" i="17"/>
  <c r="T100" i="17" s="1"/>
  <c r="AM89" i="17"/>
  <c r="AK89" i="17"/>
  <c r="O89" i="17"/>
  <c r="L89" i="17"/>
  <c r="R89" i="17" s="1"/>
  <c r="K89" i="17"/>
  <c r="B89" i="17"/>
  <c r="AK99" i="17" s="1"/>
  <c r="AT84" i="17"/>
  <c r="AR84" i="17"/>
  <c r="AP84" i="17"/>
  <c r="AA84" i="17"/>
  <c r="AT83" i="17"/>
  <c r="AS83" i="17"/>
  <c r="AR83" i="17"/>
  <c r="AP83" i="17"/>
  <c r="AA83" i="17"/>
  <c r="K83" i="17"/>
  <c r="AT82" i="17"/>
  <c r="AS82" i="17"/>
  <c r="AR82" i="17"/>
  <c r="AP82" i="17"/>
  <c r="AA82" i="17"/>
  <c r="K82" i="17"/>
  <c r="AT81" i="17"/>
  <c r="AR81" i="17"/>
  <c r="AP81" i="17"/>
  <c r="AA81" i="17"/>
  <c r="AT80" i="17"/>
  <c r="AS80" i="17"/>
  <c r="AR80" i="17"/>
  <c r="AP80" i="17"/>
  <c r="AA80" i="17"/>
  <c r="K80" i="17"/>
  <c r="AT79" i="17"/>
  <c r="AR79" i="17"/>
  <c r="AP79" i="17"/>
  <c r="AA79" i="17"/>
  <c r="AT78" i="17"/>
  <c r="AR78" i="17"/>
  <c r="AP78" i="17"/>
  <c r="AA78" i="17"/>
  <c r="K78" i="17"/>
  <c r="AT77" i="17"/>
  <c r="AS77" i="17"/>
  <c r="AR77" i="17"/>
  <c r="AP77" i="17"/>
  <c r="AA77" i="17"/>
  <c r="K77" i="17"/>
  <c r="AT76" i="17"/>
  <c r="AR76" i="17"/>
  <c r="AP76" i="17"/>
  <c r="AA76" i="17"/>
  <c r="AT75" i="17"/>
  <c r="AS75" i="17"/>
  <c r="AR75" i="17"/>
  <c r="AP75" i="17"/>
  <c r="AA75" i="17"/>
  <c r="K75" i="17"/>
  <c r="B75" i="17"/>
  <c r="AS79" i="17" s="1"/>
  <c r="AT74" i="17"/>
  <c r="AS74" i="17"/>
  <c r="AR74" i="17"/>
  <c r="AP74" i="17"/>
  <c r="AA74" i="17"/>
  <c r="K74" i="17"/>
  <c r="B74" i="17"/>
  <c r="AT73" i="17"/>
  <c r="AS73" i="17"/>
  <c r="AR73" i="17"/>
  <c r="AP73" i="17"/>
  <c r="AA73" i="17"/>
  <c r="K73" i="17"/>
  <c r="B73" i="17"/>
  <c r="K84" i="17" s="1"/>
  <c r="L84" i="17" s="1"/>
  <c r="AT69" i="17"/>
  <c r="AS69" i="17"/>
  <c r="AR69" i="17"/>
  <c r="AP69" i="17"/>
  <c r="AA69" i="17"/>
  <c r="D69" i="17"/>
  <c r="E70" i="17" s="1"/>
  <c r="H69" i="17" s="1"/>
  <c r="I69" i="17" s="1"/>
  <c r="J69" i="17" s="1"/>
  <c r="AT68" i="17"/>
  <c r="AS68" i="17"/>
  <c r="AP68" i="17"/>
  <c r="AA68" i="17"/>
  <c r="K68" i="17"/>
  <c r="L68" i="17" s="1"/>
  <c r="AT67" i="17"/>
  <c r="AP67" i="17"/>
  <c r="AA67" i="17"/>
  <c r="T67" i="17"/>
  <c r="K67" i="17"/>
  <c r="L67" i="17" s="1"/>
  <c r="AT66" i="17"/>
  <c r="AS66" i="17"/>
  <c r="AR66" i="17"/>
  <c r="AP66" i="17"/>
  <c r="AA66" i="17"/>
  <c r="E66" i="17"/>
  <c r="H65" i="17" s="1"/>
  <c r="I65" i="17" s="1"/>
  <c r="J65" i="17" s="1"/>
  <c r="AT65" i="17"/>
  <c r="AS65" i="17"/>
  <c r="AP65" i="17"/>
  <c r="AA65" i="17"/>
  <c r="AT64" i="17"/>
  <c r="AP64" i="17"/>
  <c r="AA64" i="17"/>
  <c r="T64" i="17"/>
  <c r="AT63" i="17"/>
  <c r="AR63" i="17"/>
  <c r="AP63" i="17"/>
  <c r="AA63" i="17"/>
  <c r="T63" i="17"/>
  <c r="D63" i="17"/>
  <c r="AT62" i="17"/>
  <c r="AR62" i="17"/>
  <c r="AP62" i="17"/>
  <c r="AA62" i="17"/>
  <c r="AT61" i="17"/>
  <c r="AP61" i="17"/>
  <c r="AA61" i="17"/>
  <c r="T61" i="17"/>
  <c r="AT60" i="17"/>
  <c r="AR60" i="17"/>
  <c r="AP60" i="17"/>
  <c r="AA60" i="17"/>
  <c r="T60" i="17"/>
  <c r="D60" i="17"/>
  <c r="B60" i="17"/>
  <c r="AS64" i="17" s="1"/>
  <c r="AT59" i="17"/>
  <c r="AS59" i="17"/>
  <c r="AP59" i="17"/>
  <c r="AA59" i="17"/>
  <c r="L59" i="17"/>
  <c r="R59" i="17" s="1"/>
  <c r="K59" i="17"/>
  <c r="B59" i="17"/>
  <c r="T69" i="17" s="1"/>
  <c r="AT58" i="17"/>
  <c r="AP58" i="17"/>
  <c r="AA58" i="17"/>
  <c r="T58" i="17"/>
  <c r="K58" i="17"/>
  <c r="L58" i="17" s="1"/>
  <c r="B58" i="17"/>
  <c r="AR68" i="17" s="1"/>
  <c r="E54" i="17"/>
  <c r="H53" i="17" s="1"/>
  <c r="I53" i="17" s="1"/>
  <c r="J53" i="17" s="1"/>
  <c r="D54" i="17"/>
  <c r="D70" i="17" s="1"/>
  <c r="D85" i="17" s="1"/>
  <c r="D101" i="17" s="1"/>
  <c r="D117" i="17" s="1"/>
  <c r="D133" i="17" s="1"/>
  <c r="D148" i="17" s="1"/>
  <c r="AT53" i="17"/>
  <c r="AS53" i="17"/>
  <c r="AP53" i="17"/>
  <c r="AG53" i="17"/>
  <c r="AA53" i="17"/>
  <c r="L53" i="17"/>
  <c r="K53" i="17"/>
  <c r="E53" i="17"/>
  <c r="H52" i="17" s="1"/>
  <c r="I52" i="17" s="1"/>
  <c r="J52" i="17" s="1"/>
  <c r="D53" i="17"/>
  <c r="AT52" i="17"/>
  <c r="AP52" i="17"/>
  <c r="AG52" i="17"/>
  <c r="AA52" i="17"/>
  <c r="T52" i="17"/>
  <c r="K52" i="17"/>
  <c r="L52" i="17" s="1"/>
  <c r="D52" i="17"/>
  <c r="D68" i="17" s="1"/>
  <c r="AT51" i="17"/>
  <c r="AS51" i="17"/>
  <c r="AR51" i="17"/>
  <c r="AP51" i="17"/>
  <c r="AG51" i="17"/>
  <c r="AA51" i="17"/>
  <c r="K51" i="17"/>
  <c r="L51" i="17" s="1"/>
  <c r="E51" i="17"/>
  <c r="H50" i="17" s="1"/>
  <c r="I50" i="17" s="1"/>
  <c r="J50" i="17" s="1"/>
  <c r="D51" i="17"/>
  <c r="AT50" i="17"/>
  <c r="AP50" i="17"/>
  <c r="AG50" i="17"/>
  <c r="AA50" i="17"/>
  <c r="T50" i="17"/>
  <c r="E50" i="17"/>
  <c r="H49" i="17" s="1"/>
  <c r="I49" i="17" s="1"/>
  <c r="J49" i="17" s="1"/>
  <c r="D50" i="17"/>
  <c r="D66" i="17" s="1"/>
  <c r="AT49" i="17"/>
  <c r="AS49" i="17"/>
  <c r="AP49" i="17"/>
  <c r="AG49" i="17"/>
  <c r="AA49" i="17"/>
  <c r="T49" i="17"/>
  <c r="D49" i="17"/>
  <c r="D65" i="17" s="1"/>
  <c r="D80" i="17" s="1"/>
  <c r="AT48" i="17"/>
  <c r="AS48" i="17"/>
  <c r="AR48" i="17"/>
  <c r="AP48" i="17"/>
  <c r="AG48" i="17"/>
  <c r="AA48" i="17"/>
  <c r="T48" i="17"/>
  <c r="K48" i="17"/>
  <c r="L48" i="17" s="1"/>
  <c r="D48" i="17"/>
  <c r="AT47" i="17"/>
  <c r="AS47" i="17"/>
  <c r="AP47" i="17"/>
  <c r="AG47" i="17"/>
  <c r="AA47" i="17"/>
  <c r="L47" i="17"/>
  <c r="D47" i="17"/>
  <c r="E48" i="17" s="1"/>
  <c r="H47" i="17" s="1"/>
  <c r="I47" i="17" s="1"/>
  <c r="J47" i="17" s="1"/>
  <c r="AT46" i="17"/>
  <c r="AS46" i="17"/>
  <c r="AP46" i="17"/>
  <c r="AG46" i="17"/>
  <c r="AA46" i="17"/>
  <c r="T46" i="17"/>
  <c r="E46" i="17"/>
  <c r="H45" i="17" s="1"/>
  <c r="I45" i="17" s="1"/>
  <c r="J45" i="17" s="1"/>
  <c r="D46" i="17"/>
  <c r="D62" i="17" s="1"/>
  <c r="D77" i="17" s="1"/>
  <c r="AT45" i="17"/>
  <c r="AS45" i="17"/>
  <c r="AP45" i="17"/>
  <c r="AG45" i="17"/>
  <c r="AA45" i="17"/>
  <c r="T45" i="17"/>
  <c r="K45" i="17"/>
  <c r="L45" i="17" s="1"/>
  <c r="R45" i="17" s="1"/>
  <c r="D45" i="17"/>
  <c r="D61" i="17" s="1"/>
  <c r="AT44" i="17"/>
  <c r="AP44" i="17"/>
  <c r="AG44" i="17"/>
  <c r="AA44" i="17"/>
  <c r="T44" i="17"/>
  <c r="D44" i="17"/>
  <c r="E45" i="17" s="1"/>
  <c r="H44" i="17" s="1"/>
  <c r="I44" i="17" s="1"/>
  <c r="J44" i="17" s="1"/>
  <c r="B44" i="17"/>
  <c r="AS50" i="17" s="1"/>
  <c r="AT43" i="17"/>
  <c r="AS43" i="17"/>
  <c r="AR43" i="17"/>
  <c r="AP43" i="17"/>
  <c r="AG43" i="17"/>
  <c r="AA43" i="17"/>
  <c r="T43" i="17"/>
  <c r="K43" i="17"/>
  <c r="L43" i="17" s="1"/>
  <c r="D43" i="17"/>
  <c r="B43" i="17"/>
  <c r="T51" i="17" s="1"/>
  <c r="AT42" i="17"/>
  <c r="AS42" i="17"/>
  <c r="AP42" i="17"/>
  <c r="AG42" i="17"/>
  <c r="AA42" i="17"/>
  <c r="T42" i="17"/>
  <c r="D42" i="17"/>
  <c r="D58" i="17" s="1"/>
  <c r="B42" i="17"/>
  <c r="K47" i="17" s="1"/>
  <c r="E38" i="17"/>
  <c r="AT37" i="17"/>
  <c r="AS37" i="17"/>
  <c r="AP37" i="17"/>
  <c r="AA37" i="17"/>
  <c r="K37" i="17"/>
  <c r="L37" i="17" s="1"/>
  <c r="H37" i="17"/>
  <c r="I37" i="17" s="1"/>
  <c r="J37" i="17" s="1"/>
  <c r="E37" i="17"/>
  <c r="H36" i="17" s="1"/>
  <c r="I36" i="17" s="1"/>
  <c r="J36" i="17" s="1"/>
  <c r="AT36" i="17"/>
  <c r="AS36" i="17"/>
  <c r="AP36" i="17"/>
  <c r="AA36" i="17"/>
  <c r="K36" i="17"/>
  <c r="E36" i="17"/>
  <c r="H35" i="17" s="1"/>
  <c r="I35" i="17" s="1"/>
  <c r="J35" i="17" s="1"/>
  <c r="AT35" i="17"/>
  <c r="AP35" i="17"/>
  <c r="AA35" i="17"/>
  <c r="E35" i="17"/>
  <c r="AT34" i="17"/>
  <c r="AS34" i="17"/>
  <c r="AP34" i="17"/>
  <c r="AA34" i="17"/>
  <c r="H34" i="17"/>
  <c r="I34" i="17" s="1"/>
  <c r="J34" i="17" s="1"/>
  <c r="E34" i="17"/>
  <c r="AT33" i="17"/>
  <c r="AR33" i="17"/>
  <c r="AP33" i="17"/>
  <c r="AA33" i="17"/>
  <c r="I33" i="17"/>
  <c r="J33" i="17" s="1"/>
  <c r="H33" i="17"/>
  <c r="E33" i="17"/>
  <c r="H32" i="17" s="1"/>
  <c r="AT32" i="17"/>
  <c r="AP32" i="17"/>
  <c r="AA32" i="17"/>
  <c r="K32" i="17"/>
  <c r="L32" i="17" s="1"/>
  <c r="I32" i="17"/>
  <c r="J32" i="17" s="1"/>
  <c r="E32" i="17"/>
  <c r="AT31" i="17"/>
  <c r="AP31" i="17"/>
  <c r="AA31" i="17"/>
  <c r="J31" i="17"/>
  <c r="I31" i="17"/>
  <c r="H31" i="17"/>
  <c r="E31" i="17"/>
  <c r="AT30" i="17"/>
  <c r="AS30" i="17"/>
  <c r="AP30" i="17"/>
  <c r="AA30" i="17"/>
  <c r="I30" i="17"/>
  <c r="J30" i="17" s="1"/>
  <c r="H30" i="17"/>
  <c r="E30" i="17"/>
  <c r="AT29" i="17"/>
  <c r="AS29" i="17"/>
  <c r="AP29" i="17"/>
  <c r="AA29" i="17"/>
  <c r="K29" i="17"/>
  <c r="J29" i="17"/>
  <c r="H29" i="17"/>
  <c r="I29" i="17" s="1"/>
  <c r="E29" i="17"/>
  <c r="AT28" i="17"/>
  <c r="AR28" i="17"/>
  <c r="AP28" i="17"/>
  <c r="AA28" i="17"/>
  <c r="J28" i="17"/>
  <c r="I28" i="17"/>
  <c r="H28" i="17"/>
  <c r="E28" i="17"/>
  <c r="H27" i="17" s="1"/>
  <c r="I27" i="17" s="1"/>
  <c r="J27" i="17" s="1"/>
  <c r="B28" i="17"/>
  <c r="AS32" i="17" s="1"/>
  <c r="AT27" i="17"/>
  <c r="AS27" i="17"/>
  <c r="AP27" i="17"/>
  <c r="AA27" i="17"/>
  <c r="E27" i="17"/>
  <c r="B27" i="17"/>
  <c r="T35" i="17" s="1"/>
  <c r="AT26" i="17"/>
  <c r="AS26" i="17"/>
  <c r="AP26" i="17"/>
  <c r="AA26" i="17"/>
  <c r="K26" i="17"/>
  <c r="L26" i="17" s="1"/>
  <c r="I26" i="17"/>
  <c r="J26" i="17" s="1"/>
  <c r="H26" i="17"/>
  <c r="B26" i="17"/>
  <c r="AR36" i="17" s="1"/>
  <c r="AW147" i="16"/>
  <c r="AS147" i="16"/>
  <c r="AG147" i="16"/>
  <c r="T147" i="16"/>
  <c r="AW146" i="16"/>
  <c r="AU146" i="16"/>
  <c r="AS146" i="16"/>
  <c r="AG146" i="16"/>
  <c r="T146" i="16"/>
  <c r="AW145" i="16"/>
  <c r="AV145" i="16"/>
  <c r="AS145" i="16"/>
  <c r="AG145" i="16"/>
  <c r="AW144" i="16"/>
  <c r="AS144" i="16"/>
  <c r="AG144" i="16"/>
  <c r="T144" i="16"/>
  <c r="AW143" i="16"/>
  <c r="AU143" i="16"/>
  <c r="AS143" i="16"/>
  <c r="AG143" i="16"/>
  <c r="T143" i="16"/>
  <c r="AW142" i="16"/>
  <c r="AU142" i="16"/>
  <c r="AS142" i="16"/>
  <c r="AG142" i="16"/>
  <c r="K142" i="16"/>
  <c r="L142" i="16" s="1"/>
  <c r="AW141" i="16"/>
  <c r="AS141" i="16"/>
  <c r="AG141" i="16"/>
  <c r="AW140" i="16"/>
  <c r="AV140" i="16"/>
  <c r="AS140" i="16"/>
  <c r="AG140" i="16"/>
  <c r="K140" i="16"/>
  <c r="L140" i="16" s="1"/>
  <c r="AW139" i="16"/>
  <c r="AU139" i="16"/>
  <c r="AS139" i="16"/>
  <c r="AG139" i="16"/>
  <c r="K139" i="16"/>
  <c r="L139" i="16" s="1"/>
  <c r="AW138" i="16"/>
  <c r="AS138" i="16"/>
  <c r="AG138" i="16"/>
  <c r="B138" i="16"/>
  <c r="AV141" i="16" s="1"/>
  <c r="AW137" i="16"/>
  <c r="AU137" i="16"/>
  <c r="AS137" i="16"/>
  <c r="AG137" i="16"/>
  <c r="T137" i="16"/>
  <c r="K137" i="16"/>
  <c r="L137" i="16" s="1"/>
  <c r="B137" i="16"/>
  <c r="T142" i="16" s="1"/>
  <c r="AW136" i="16"/>
  <c r="AV136" i="16"/>
  <c r="AS136" i="16"/>
  <c r="AG136" i="16"/>
  <c r="L136" i="16"/>
  <c r="K136" i="16"/>
  <c r="B136" i="16"/>
  <c r="AU145" i="16" s="1"/>
  <c r="AZ132" i="16"/>
  <c r="AW132" i="16"/>
  <c r="AV132" i="16"/>
  <c r="AU132" i="16"/>
  <c r="AS132" i="16"/>
  <c r="AG132" i="16"/>
  <c r="AZ131" i="16"/>
  <c r="AW131" i="16"/>
  <c r="AS131" i="16"/>
  <c r="AG131" i="16"/>
  <c r="K131" i="16"/>
  <c r="L131" i="16" s="1"/>
  <c r="AZ130" i="16"/>
  <c r="AW130" i="16"/>
  <c r="AS130" i="16"/>
  <c r="AG130" i="16"/>
  <c r="T130" i="16"/>
  <c r="AZ129" i="16"/>
  <c r="AW129" i="16"/>
  <c r="AS129" i="16"/>
  <c r="AG129" i="16"/>
  <c r="AZ128" i="16"/>
  <c r="AW128" i="16"/>
  <c r="AU128" i="16"/>
  <c r="AS128" i="16"/>
  <c r="AG128" i="16"/>
  <c r="T128" i="16"/>
  <c r="AZ127" i="16"/>
  <c r="AW127" i="16"/>
  <c r="AS127" i="16"/>
  <c r="AG127" i="16"/>
  <c r="AZ126" i="16"/>
  <c r="AW126" i="16"/>
  <c r="AS126" i="16"/>
  <c r="AG126" i="16"/>
  <c r="T126" i="16"/>
  <c r="AZ125" i="16"/>
  <c r="AW125" i="16"/>
  <c r="AV125" i="16"/>
  <c r="AS125" i="16"/>
  <c r="AG125" i="16"/>
  <c r="T125" i="16"/>
  <c r="AZ124" i="16"/>
  <c r="AW124" i="16"/>
  <c r="AS124" i="16"/>
  <c r="AG124" i="16"/>
  <c r="T124" i="16"/>
  <c r="AZ123" i="16"/>
  <c r="AW123" i="16"/>
  <c r="AV123" i="16"/>
  <c r="AS123" i="16"/>
  <c r="AG123" i="16"/>
  <c r="B123" i="16"/>
  <c r="AV129" i="16" s="1"/>
  <c r="AZ122" i="16"/>
  <c r="AW122" i="16"/>
  <c r="AV122" i="16"/>
  <c r="AS122" i="16"/>
  <c r="AG122" i="16"/>
  <c r="B122" i="16"/>
  <c r="T132" i="16" s="1"/>
  <c r="AZ121" i="16"/>
  <c r="AW121" i="16"/>
  <c r="AV121" i="16"/>
  <c r="AS121" i="16"/>
  <c r="AG121" i="16"/>
  <c r="K121" i="16"/>
  <c r="L121" i="16" s="1"/>
  <c r="B121" i="16"/>
  <c r="K123" i="16" s="1"/>
  <c r="L123" i="16" s="1"/>
  <c r="AW116" i="16"/>
  <c r="AS116" i="16"/>
  <c r="AG116" i="16"/>
  <c r="AW115" i="16"/>
  <c r="AS115" i="16"/>
  <c r="AG115" i="16"/>
  <c r="K115" i="16"/>
  <c r="AW114" i="16"/>
  <c r="AU114" i="16"/>
  <c r="AS114" i="16"/>
  <c r="AG114" i="16"/>
  <c r="K114" i="16"/>
  <c r="AW113" i="16"/>
  <c r="AS113" i="16"/>
  <c r="AG113" i="16"/>
  <c r="K113" i="16"/>
  <c r="AW112" i="16"/>
  <c r="AS112" i="16"/>
  <c r="AG112" i="16"/>
  <c r="K112" i="16"/>
  <c r="AW111" i="16"/>
  <c r="AU111" i="16"/>
  <c r="AS111" i="16"/>
  <c r="AG111" i="16"/>
  <c r="K111" i="16"/>
  <c r="L111" i="16" s="1"/>
  <c r="AW110" i="16"/>
  <c r="AU110" i="16"/>
  <c r="AS110" i="16"/>
  <c r="AG110" i="16"/>
  <c r="K110" i="16"/>
  <c r="AW109" i="16"/>
  <c r="AU109" i="16"/>
  <c r="AS109" i="16"/>
  <c r="AG109" i="16"/>
  <c r="L109" i="16"/>
  <c r="K109" i="16"/>
  <c r="AW108" i="16"/>
  <c r="AU108" i="16"/>
  <c r="AS108" i="16"/>
  <c r="AG108" i="16"/>
  <c r="K108" i="16"/>
  <c r="AW107" i="16"/>
  <c r="AU107" i="16"/>
  <c r="AS107" i="16"/>
  <c r="AG107" i="16"/>
  <c r="K107" i="16"/>
  <c r="B107" i="16"/>
  <c r="AW106" i="16"/>
  <c r="AU106" i="16"/>
  <c r="AS106" i="16"/>
  <c r="AG106" i="16"/>
  <c r="K106" i="16"/>
  <c r="L106" i="16" s="1"/>
  <c r="B106" i="16"/>
  <c r="T105" i="16" s="1"/>
  <c r="AW105" i="16"/>
  <c r="AU105" i="16"/>
  <c r="AS105" i="16"/>
  <c r="AG105" i="16"/>
  <c r="K105" i="16"/>
  <c r="L105" i="16" s="1"/>
  <c r="B105" i="16"/>
  <c r="AM100" i="16"/>
  <c r="E100" i="16"/>
  <c r="H99" i="16" s="1"/>
  <c r="I99" i="16" s="1"/>
  <c r="J99" i="16" s="1"/>
  <c r="AM99" i="16"/>
  <c r="AM98" i="16"/>
  <c r="AM97" i="16"/>
  <c r="T97" i="16"/>
  <c r="K97" i="16"/>
  <c r="L97" i="16" s="1"/>
  <c r="AM96" i="16"/>
  <c r="AK96" i="16"/>
  <c r="T96" i="16"/>
  <c r="AM95" i="16"/>
  <c r="AK95" i="16"/>
  <c r="AM94" i="16"/>
  <c r="AM93" i="16"/>
  <c r="AM92" i="16"/>
  <c r="T92" i="16"/>
  <c r="AM91" i="16"/>
  <c r="T91" i="16"/>
  <c r="B91" i="16"/>
  <c r="AM90" i="16"/>
  <c r="T90" i="16"/>
  <c r="D90" i="16"/>
  <c r="B90" i="16"/>
  <c r="T99" i="16" s="1"/>
  <c r="AM89" i="16"/>
  <c r="B89" i="16"/>
  <c r="K99" i="16" s="1"/>
  <c r="L99" i="16" s="1"/>
  <c r="AT84" i="16"/>
  <c r="AR84" i="16"/>
  <c r="AP84" i="16"/>
  <c r="AA84" i="16"/>
  <c r="T84" i="16"/>
  <c r="E84" i="16"/>
  <c r="AT83" i="16"/>
  <c r="AP83" i="16"/>
  <c r="AA83" i="16"/>
  <c r="H83" i="16"/>
  <c r="I83" i="16" s="1"/>
  <c r="J83" i="16" s="1"/>
  <c r="AT82" i="16"/>
  <c r="AP82" i="16"/>
  <c r="AA82" i="16"/>
  <c r="T82" i="16"/>
  <c r="AT81" i="16"/>
  <c r="AP81" i="16"/>
  <c r="AA81" i="16"/>
  <c r="T81" i="16"/>
  <c r="AT80" i="16"/>
  <c r="AR80" i="16"/>
  <c r="AP80" i="16"/>
  <c r="AA80" i="16"/>
  <c r="AT79" i="16"/>
  <c r="AS79" i="16"/>
  <c r="AP79" i="16"/>
  <c r="AA79" i="16"/>
  <c r="AT78" i="16"/>
  <c r="AP78" i="16"/>
  <c r="AA78" i="16"/>
  <c r="AT77" i="16"/>
  <c r="AS77" i="16"/>
  <c r="AP77" i="16"/>
  <c r="AA77" i="16"/>
  <c r="T77" i="16"/>
  <c r="AT76" i="16"/>
  <c r="AS76" i="16"/>
  <c r="AP76" i="16"/>
  <c r="AA76" i="16"/>
  <c r="AT75" i="16"/>
  <c r="AP75" i="16"/>
  <c r="AA75" i="16"/>
  <c r="D75" i="16"/>
  <c r="B75" i="16"/>
  <c r="AS82" i="16" s="1"/>
  <c r="AT74" i="16"/>
  <c r="AP74" i="16"/>
  <c r="AA74" i="16"/>
  <c r="B74" i="16"/>
  <c r="T83" i="16" s="1"/>
  <c r="AT73" i="16"/>
  <c r="AP73" i="16"/>
  <c r="AA73" i="16"/>
  <c r="T73" i="16"/>
  <c r="B73" i="16"/>
  <c r="AT69" i="16"/>
  <c r="AS69" i="16"/>
  <c r="AR69" i="16"/>
  <c r="AP69" i="16"/>
  <c r="AA69" i="16"/>
  <c r="T69" i="16"/>
  <c r="E69" i="16"/>
  <c r="H68" i="16" s="1"/>
  <c r="I68" i="16" s="1"/>
  <c r="J68" i="16" s="1"/>
  <c r="AT68" i="16"/>
  <c r="AS68" i="16"/>
  <c r="AP68" i="16"/>
  <c r="AA68" i="16"/>
  <c r="T68" i="16"/>
  <c r="K68" i="16"/>
  <c r="L68" i="16" s="1"/>
  <c r="AT67" i="16"/>
  <c r="AP67" i="16"/>
  <c r="AA67" i="16"/>
  <c r="T67" i="16"/>
  <c r="AT66" i="16"/>
  <c r="AS66" i="16"/>
  <c r="AR66" i="16"/>
  <c r="AP66" i="16"/>
  <c r="AA66" i="16"/>
  <c r="T66" i="16"/>
  <c r="AT65" i="16"/>
  <c r="AS65" i="16"/>
  <c r="AP65" i="16"/>
  <c r="AA65" i="16"/>
  <c r="T65" i="16"/>
  <c r="D65" i="16"/>
  <c r="AT64" i="16"/>
  <c r="AS64" i="16"/>
  <c r="AP64" i="16"/>
  <c r="AA64" i="16"/>
  <c r="T64" i="16"/>
  <c r="K64" i="16"/>
  <c r="L64" i="16" s="1"/>
  <c r="AT63" i="16"/>
  <c r="AS63" i="16"/>
  <c r="AR63" i="16"/>
  <c r="AP63" i="16"/>
  <c r="AA63" i="16"/>
  <c r="T63" i="16"/>
  <c r="D63" i="16"/>
  <c r="E64" i="16" s="1"/>
  <c r="H63" i="16" s="1"/>
  <c r="I63" i="16" s="1"/>
  <c r="J63" i="16" s="1"/>
  <c r="AT62" i="16"/>
  <c r="AS62" i="16"/>
  <c r="AP62" i="16"/>
  <c r="AA62" i="16"/>
  <c r="T62" i="16"/>
  <c r="D62" i="16"/>
  <c r="AT61" i="16"/>
  <c r="AS61" i="16"/>
  <c r="AP61" i="16"/>
  <c r="AA61" i="16"/>
  <c r="T61" i="16"/>
  <c r="K61" i="16"/>
  <c r="L61" i="16" s="1"/>
  <c r="AT60" i="16"/>
  <c r="AS60" i="16"/>
  <c r="AR60" i="16"/>
  <c r="AP60" i="16"/>
  <c r="AA60" i="16"/>
  <c r="T60" i="16"/>
  <c r="B60" i="16"/>
  <c r="AS67" i="16" s="1"/>
  <c r="AT59" i="16"/>
  <c r="AS59" i="16"/>
  <c r="AR59" i="16"/>
  <c r="AP59" i="16"/>
  <c r="AA59" i="16"/>
  <c r="T59" i="16"/>
  <c r="D59" i="16"/>
  <c r="D74" i="16" s="1"/>
  <c r="E75" i="16" s="1"/>
  <c r="H74" i="16" s="1"/>
  <c r="I74" i="16" s="1"/>
  <c r="J74" i="16" s="1"/>
  <c r="B59" i="16"/>
  <c r="AT58" i="16"/>
  <c r="AS58" i="16"/>
  <c r="AP58" i="16"/>
  <c r="AA58" i="16"/>
  <c r="T58" i="16"/>
  <c r="B58" i="16"/>
  <c r="K67" i="16" s="1"/>
  <c r="L67" i="16" s="1"/>
  <c r="E54" i="16"/>
  <c r="H53" i="16" s="1"/>
  <c r="I53" i="16" s="1"/>
  <c r="J53" i="16" s="1"/>
  <c r="D54" i="16"/>
  <c r="D70" i="16" s="1"/>
  <c r="D85" i="16" s="1"/>
  <c r="D101" i="16" s="1"/>
  <c r="D117" i="16" s="1"/>
  <c r="D133" i="16" s="1"/>
  <c r="D148" i="16" s="1"/>
  <c r="AT53" i="16"/>
  <c r="AS53" i="16"/>
  <c r="AR53" i="16"/>
  <c r="AP53" i="16"/>
  <c r="AG53" i="16"/>
  <c r="AA53" i="16"/>
  <c r="T53" i="16"/>
  <c r="K53" i="16"/>
  <c r="L53" i="16" s="1"/>
  <c r="D53" i="16"/>
  <c r="D69" i="16" s="1"/>
  <c r="AT52" i="16"/>
  <c r="AR52" i="16"/>
  <c r="AP52" i="16"/>
  <c r="AG52" i="16"/>
  <c r="AA52" i="16"/>
  <c r="T52" i="16"/>
  <c r="D52" i="16"/>
  <c r="D68" i="16" s="1"/>
  <c r="D83" i="16" s="1"/>
  <c r="D99" i="16" s="1"/>
  <c r="D115" i="16" s="1"/>
  <c r="AT51" i="16"/>
  <c r="AS51" i="16"/>
  <c r="AR51" i="16"/>
  <c r="AP51" i="16"/>
  <c r="AG51" i="16"/>
  <c r="AA51" i="16"/>
  <c r="T51" i="16"/>
  <c r="K51" i="16"/>
  <c r="L51" i="16" s="1"/>
  <c r="D51" i="16"/>
  <c r="AT50" i="16"/>
  <c r="AS50" i="16"/>
  <c r="AR50" i="16"/>
  <c r="AP50" i="16"/>
  <c r="AG50" i="16"/>
  <c r="AA50" i="16"/>
  <c r="L50" i="16"/>
  <c r="K50" i="16"/>
  <c r="D50" i="16"/>
  <c r="D66" i="16" s="1"/>
  <c r="AT49" i="16"/>
  <c r="AR49" i="16"/>
  <c r="AP49" i="16"/>
  <c r="AG49" i="16"/>
  <c r="AA49" i="16"/>
  <c r="T49" i="16"/>
  <c r="K49" i="16"/>
  <c r="L49" i="16" s="1"/>
  <c r="E49" i="16"/>
  <c r="H48" i="16" s="1"/>
  <c r="I48" i="16" s="1"/>
  <c r="J48" i="16" s="1"/>
  <c r="D49" i="16"/>
  <c r="E50" i="16" s="1"/>
  <c r="H49" i="16" s="1"/>
  <c r="I49" i="16" s="1"/>
  <c r="J49" i="16" s="1"/>
  <c r="AT48" i="16"/>
  <c r="AR48" i="16"/>
  <c r="AP48" i="16"/>
  <c r="AG48" i="16"/>
  <c r="AA48" i="16"/>
  <c r="K48" i="16"/>
  <c r="L48" i="16" s="1"/>
  <c r="R48" i="16" s="1"/>
  <c r="E48" i="16"/>
  <c r="H47" i="16" s="1"/>
  <c r="I47" i="16" s="1"/>
  <c r="D48" i="16"/>
  <c r="D64" i="16" s="1"/>
  <c r="AT47" i="16"/>
  <c r="AR47" i="16"/>
  <c r="AP47" i="16"/>
  <c r="AG47" i="16"/>
  <c r="AA47" i="16"/>
  <c r="K47" i="16"/>
  <c r="L47" i="16" s="1"/>
  <c r="J47" i="16"/>
  <c r="E47" i="16"/>
  <c r="D47" i="16"/>
  <c r="AT46" i="16"/>
  <c r="AS46" i="16"/>
  <c r="AR46" i="16"/>
  <c r="AP46" i="16"/>
  <c r="AG46" i="16"/>
  <c r="AA46" i="16"/>
  <c r="K46" i="16"/>
  <c r="L46" i="16" s="1"/>
  <c r="R46" i="16" s="1"/>
  <c r="H46" i="16"/>
  <c r="I46" i="16" s="1"/>
  <c r="J46" i="16" s="1"/>
  <c r="E46" i="16"/>
  <c r="H45" i="16" s="1"/>
  <c r="I45" i="16" s="1"/>
  <c r="J45" i="16" s="1"/>
  <c r="D46" i="16"/>
  <c r="AT45" i="16"/>
  <c r="AR45" i="16"/>
  <c r="AP45" i="16"/>
  <c r="AG45" i="16"/>
  <c r="AA45" i="16"/>
  <c r="R45" i="16"/>
  <c r="K45" i="16"/>
  <c r="L45" i="16" s="1"/>
  <c r="D45" i="16"/>
  <c r="D61" i="16" s="1"/>
  <c r="AT44" i="16"/>
  <c r="AP44" i="16"/>
  <c r="AG44" i="16"/>
  <c r="AA44" i="16"/>
  <c r="K44" i="16"/>
  <c r="L44" i="16" s="1"/>
  <c r="E44" i="16"/>
  <c r="D44" i="16"/>
  <c r="D60" i="16" s="1"/>
  <c r="E61" i="16" s="1"/>
  <c r="H60" i="16" s="1"/>
  <c r="I60" i="16" s="1"/>
  <c r="J60" i="16" s="1"/>
  <c r="B44" i="16"/>
  <c r="AS47" i="16" s="1"/>
  <c r="AT43" i="16"/>
  <c r="AR43" i="16"/>
  <c r="AP43" i="16"/>
  <c r="AG43" i="16"/>
  <c r="AA43" i="16"/>
  <c r="K43" i="16"/>
  <c r="L43" i="16" s="1"/>
  <c r="R43" i="16" s="1"/>
  <c r="H43" i="16"/>
  <c r="I43" i="16" s="1"/>
  <c r="J43" i="16" s="1"/>
  <c r="E43" i="16"/>
  <c r="D43" i="16"/>
  <c r="B43" i="16"/>
  <c r="T48" i="16" s="1"/>
  <c r="AT42" i="16"/>
  <c r="AS42" i="16"/>
  <c r="AR42" i="16"/>
  <c r="AP42" i="16"/>
  <c r="AG42" i="16"/>
  <c r="AA42" i="16"/>
  <c r="T42" i="16"/>
  <c r="K42" i="16"/>
  <c r="L42" i="16" s="1"/>
  <c r="H42" i="16"/>
  <c r="I42" i="16" s="1"/>
  <c r="J42" i="16" s="1"/>
  <c r="D42" i="16"/>
  <c r="D58" i="16" s="1"/>
  <c r="B42" i="16"/>
  <c r="K52" i="16" s="1"/>
  <c r="L52" i="16" s="1"/>
  <c r="E38" i="16"/>
  <c r="AT37" i="16"/>
  <c r="AS37" i="16"/>
  <c r="AP37" i="16"/>
  <c r="AA37" i="16"/>
  <c r="K37" i="16"/>
  <c r="I37" i="16"/>
  <c r="J37" i="16" s="1"/>
  <c r="H37" i="16"/>
  <c r="E37" i="16"/>
  <c r="AT36" i="16"/>
  <c r="AR36" i="16"/>
  <c r="AP36" i="16"/>
  <c r="AA36" i="16"/>
  <c r="K36" i="16"/>
  <c r="H36" i="16"/>
  <c r="I36" i="16" s="1"/>
  <c r="J36" i="16" s="1"/>
  <c r="E36" i="16"/>
  <c r="H35" i="16" s="1"/>
  <c r="I35" i="16" s="1"/>
  <c r="J35" i="16" s="1"/>
  <c r="AT35" i="16"/>
  <c r="AS35" i="16"/>
  <c r="AP35" i="16"/>
  <c r="AA35" i="16"/>
  <c r="K35" i="16"/>
  <c r="E35" i="16"/>
  <c r="AT34" i="16"/>
  <c r="AS34" i="16"/>
  <c r="AP34" i="16"/>
  <c r="AA34" i="16"/>
  <c r="H34" i="16"/>
  <c r="I34" i="16" s="1"/>
  <c r="J34" i="16" s="1"/>
  <c r="E34" i="16"/>
  <c r="H33" i="16" s="1"/>
  <c r="AT33" i="16"/>
  <c r="AR33" i="16"/>
  <c r="AP33" i="16"/>
  <c r="AA33" i="16"/>
  <c r="I33" i="16"/>
  <c r="J33" i="16" s="1"/>
  <c r="E33" i="16"/>
  <c r="H32" i="16" s="1"/>
  <c r="I32" i="16" s="1"/>
  <c r="J32" i="16" s="1"/>
  <c r="AT32" i="16"/>
  <c r="AS32" i="16"/>
  <c r="AR32" i="16"/>
  <c r="AP32" i="16"/>
  <c r="AA32" i="16"/>
  <c r="K32" i="16"/>
  <c r="L32" i="16" s="1"/>
  <c r="E32" i="16"/>
  <c r="H31" i="16" s="1"/>
  <c r="I31" i="16" s="1"/>
  <c r="J31" i="16" s="1"/>
  <c r="AT31" i="16"/>
  <c r="AS31" i="16"/>
  <c r="AP31" i="16"/>
  <c r="AA31" i="16"/>
  <c r="K31" i="16"/>
  <c r="E31" i="16"/>
  <c r="AT30" i="16"/>
  <c r="AS30" i="16"/>
  <c r="AR30" i="16"/>
  <c r="AP30" i="16"/>
  <c r="AA30" i="16"/>
  <c r="I30" i="16"/>
  <c r="J30" i="16" s="1"/>
  <c r="H30" i="16"/>
  <c r="E30" i="16"/>
  <c r="H29" i="16" s="1"/>
  <c r="I29" i="16" s="1"/>
  <c r="J29" i="16" s="1"/>
  <c r="AT29" i="16"/>
  <c r="AS29" i="16"/>
  <c r="AR29" i="16"/>
  <c r="AP29" i="16"/>
  <c r="AA29" i="16"/>
  <c r="K29" i="16"/>
  <c r="E29" i="16"/>
  <c r="AT28" i="16"/>
  <c r="AS28" i="16"/>
  <c r="AP28" i="16"/>
  <c r="AA28" i="16"/>
  <c r="K28" i="16"/>
  <c r="H28" i="16"/>
  <c r="I28" i="16" s="1"/>
  <c r="J28" i="16" s="1"/>
  <c r="E28" i="16"/>
  <c r="B28" i="16"/>
  <c r="AS27" i="16" s="1"/>
  <c r="AT27" i="16"/>
  <c r="AR27" i="16"/>
  <c r="AP27" i="16"/>
  <c r="AA27" i="16"/>
  <c r="K27" i="16"/>
  <c r="J27" i="16"/>
  <c r="I27" i="16"/>
  <c r="H27" i="16"/>
  <c r="E27" i="16"/>
  <c r="B27" i="16"/>
  <c r="AT26" i="16"/>
  <c r="AS26" i="16"/>
  <c r="AP26" i="16"/>
  <c r="AA26" i="16"/>
  <c r="K26" i="16"/>
  <c r="H26" i="16"/>
  <c r="I26" i="16" s="1"/>
  <c r="J26" i="16" s="1"/>
  <c r="B26" i="16"/>
  <c r="AR28" i="16" s="1"/>
  <c r="AW147" i="14"/>
  <c r="AV147" i="14"/>
  <c r="AS147" i="14"/>
  <c r="AG147" i="14"/>
  <c r="T147" i="14"/>
  <c r="AW146" i="14"/>
  <c r="AU146" i="14"/>
  <c r="AS146" i="14"/>
  <c r="AG146" i="14"/>
  <c r="AW145" i="14"/>
  <c r="AS145" i="14"/>
  <c r="AG145" i="14"/>
  <c r="AW144" i="14"/>
  <c r="AV144" i="14"/>
  <c r="AS144" i="14"/>
  <c r="AG144" i="14"/>
  <c r="T144" i="14"/>
  <c r="AW143" i="14"/>
  <c r="AS143" i="14"/>
  <c r="AG143" i="14"/>
  <c r="AW142" i="14"/>
  <c r="AV142" i="14"/>
  <c r="AS142" i="14"/>
  <c r="AG142" i="14"/>
  <c r="T142" i="14"/>
  <c r="AW141" i="14"/>
  <c r="AV141" i="14"/>
  <c r="AU141" i="14"/>
  <c r="AS141" i="14"/>
  <c r="AG141" i="14"/>
  <c r="AW140" i="14"/>
  <c r="AV140" i="14"/>
  <c r="AS140" i="14"/>
  <c r="AG140" i="14"/>
  <c r="T140" i="14"/>
  <c r="AW139" i="14"/>
  <c r="AV139" i="14"/>
  <c r="AS139" i="14"/>
  <c r="AG139" i="14"/>
  <c r="T139" i="14"/>
  <c r="K139" i="14"/>
  <c r="L139" i="14" s="1"/>
  <c r="AW138" i="14"/>
  <c r="AV138" i="14"/>
  <c r="AS138" i="14"/>
  <c r="AG138" i="14"/>
  <c r="B138" i="14"/>
  <c r="AV146" i="14" s="1"/>
  <c r="AW137" i="14"/>
  <c r="AV137" i="14"/>
  <c r="AU137" i="14"/>
  <c r="AS137" i="14"/>
  <c r="AG137" i="14"/>
  <c r="B137" i="14"/>
  <c r="T145" i="14" s="1"/>
  <c r="AW136" i="14"/>
  <c r="AV136" i="14"/>
  <c r="AS136" i="14"/>
  <c r="AG136" i="14"/>
  <c r="T136" i="14"/>
  <c r="B136" i="14"/>
  <c r="AZ132" i="14"/>
  <c r="AW132" i="14"/>
  <c r="AV132" i="14"/>
  <c r="AS132" i="14"/>
  <c r="AG132" i="14"/>
  <c r="AZ131" i="14"/>
  <c r="AW131" i="14"/>
  <c r="AV131" i="14"/>
  <c r="AS131" i="14"/>
  <c r="AG131" i="14"/>
  <c r="AZ130" i="14"/>
  <c r="AW130" i="14"/>
  <c r="AU130" i="14"/>
  <c r="AS130" i="14"/>
  <c r="AG130" i="14"/>
  <c r="AZ129" i="14"/>
  <c r="AW129" i="14"/>
  <c r="AS129" i="14"/>
  <c r="AG129" i="14"/>
  <c r="K129" i="14"/>
  <c r="L129" i="14" s="1"/>
  <c r="AZ128" i="14"/>
  <c r="AW128" i="14"/>
  <c r="AS128" i="14"/>
  <c r="AG128" i="14"/>
  <c r="T128" i="14"/>
  <c r="AZ127" i="14"/>
  <c r="AW127" i="14"/>
  <c r="AS127" i="14"/>
  <c r="AG127" i="14"/>
  <c r="T127" i="14"/>
  <c r="AZ126" i="14"/>
  <c r="AW126" i="14"/>
  <c r="AS126" i="14"/>
  <c r="AG126" i="14"/>
  <c r="T126" i="14"/>
  <c r="AZ125" i="14"/>
  <c r="AW125" i="14"/>
  <c r="AS125" i="14"/>
  <c r="AG125" i="14"/>
  <c r="AZ124" i="14"/>
  <c r="AW124" i="14"/>
  <c r="AV124" i="14"/>
  <c r="AS124" i="14"/>
  <c r="AG124" i="14"/>
  <c r="T124" i="14"/>
  <c r="K124" i="14"/>
  <c r="L124" i="14" s="1"/>
  <c r="AZ123" i="14"/>
  <c r="AW123" i="14"/>
  <c r="AV123" i="14"/>
  <c r="AS123" i="14"/>
  <c r="AG123" i="14"/>
  <c r="T123" i="14"/>
  <c r="K123" i="14"/>
  <c r="L123" i="14" s="1"/>
  <c r="B123" i="14"/>
  <c r="AV122" i="14" s="1"/>
  <c r="AZ122" i="14"/>
  <c r="AW122" i="14"/>
  <c r="AU122" i="14"/>
  <c r="AS122" i="14"/>
  <c r="AG122" i="14"/>
  <c r="T122" i="14"/>
  <c r="B122" i="14"/>
  <c r="T125" i="14" s="1"/>
  <c r="AZ121" i="14"/>
  <c r="AW121" i="14"/>
  <c r="AV121" i="14"/>
  <c r="AS121" i="14"/>
  <c r="AG121" i="14"/>
  <c r="T121" i="14"/>
  <c r="B121" i="14"/>
  <c r="K127" i="14" s="1"/>
  <c r="L127" i="14" s="1"/>
  <c r="AW116" i="14"/>
  <c r="AU116" i="14"/>
  <c r="AS116" i="14"/>
  <c r="AG116" i="14"/>
  <c r="AW115" i="14"/>
  <c r="AV115" i="14"/>
  <c r="AS115" i="14"/>
  <c r="AG115" i="14"/>
  <c r="AW114" i="14"/>
  <c r="AV114" i="14"/>
  <c r="AS114" i="14"/>
  <c r="AG114" i="14"/>
  <c r="AW113" i="14"/>
  <c r="AU113" i="14"/>
  <c r="AS113" i="14"/>
  <c r="AG113" i="14"/>
  <c r="AW112" i="14"/>
  <c r="AV112" i="14"/>
  <c r="AS112" i="14"/>
  <c r="AG112" i="14"/>
  <c r="AW111" i="14"/>
  <c r="AV111" i="14"/>
  <c r="AS111" i="14"/>
  <c r="AG111" i="14"/>
  <c r="K111" i="14"/>
  <c r="AW110" i="14"/>
  <c r="AS110" i="14"/>
  <c r="AG110" i="14"/>
  <c r="AW109" i="14"/>
  <c r="AU109" i="14"/>
  <c r="AS109" i="14"/>
  <c r="AG109" i="14"/>
  <c r="AW108" i="14"/>
  <c r="AV108" i="14"/>
  <c r="AS108" i="14"/>
  <c r="AG108" i="14"/>
  <c r="K108" i="14"/>
  <c r="AW107" i="14"/>
  <c r="AS107" i="14"/>
  <c r="AG107" i="14"/>
  <c r="B107" i="14"/>
  <c r="AV110" i="14" s="1"/>
  <c r="AW106" i="14"/>
  <c r="AV106" i="14"/>
  <c r="AS106" i="14"/>
  <c r="AG106" i="14"/>
  <c r="B106" i="14"/>
  <c r="AW105" i="14"/>
  <c r="AV105" i="14"/>
  <c r="AS105" i="14"/>
  <c r="AG105" i="14"/>
  <c r="K105" i="14"/>
  <c r="B105" i="14"/>
  <c r="AM100" i="14"/>
  <c r="T100" i="14"/>
  <c r="AM99" i="14"/>
  <c r="AM98" i="14"/>
  <c r="T98" i="14"/>
  <c r="AM97" i="14"/>
  <c r="T97" i="14"/>
  <c r="AM96" i="14"/>
  <c r="AM95" i="14"/>
  <c r="T95" i="14"/>
  <c r="AM94" i="14"/>
  <c r="T94" i="14"/>
  <c r="AM93" i="14"/>
  <c r="T93" i="14"/>
  <c r="K93" i="14"/>
  <c r="L93" i="14" s="1"/>
  <c r="AM92" i="14"/>
  <c r="T92" i="14"/>
  <c r="AM91" i="14"/>
  <c r="AL91" i="14"/>
  <c r="B91" i="14"/>
  <c r="AM90" i="14"/>
  <c r="T90" i="14"/>
  <c r="B90" i="14"/>
  <c r="T96" i="14" s="1"/>
  <c r="AM89" i="14"/>
  <c r="AL89" i="14"/>
  <c r="B89" i="14"/>
  <c r="K90" i="14" s="1"/>
  <c r="L90" i="14" s="1"/>
  <c r="AT84" i="14"/>
  <c r="AR84" i="14"/>
  <c r="AP84" i="14"/>
  <c r="AA84" i="14"/>
  <c r="AT83" i="14"/>
  <c r="AP83" i="14"/>
  <c r="AA83" i="14"/>
  <c r="AT82" i="14"/>
  <c r="AS82" i="14"/>
  <c r="AP82" i="14"/>
  <c r="AA82" i="14"/>
  <c r="T82" i="14"/>
  <c r="K82" i="14"/>
  <c r="L82" i="14" s="1"/>
  <c r="AT81" i="14"/>
  <c r="AP81" i="14"/>
  <c r="AA81" i="14"/>
  <c r="K81" i="14"/>
  <c r="L81" i="14" s="1"/>
  <c r="AT80" i="14"/>
  <c r="AP80" i="14"/>
  <c r="AA80" i="14"/>
  <c r="T80" i="14"/>
  <c r="AT79" i="14"/>
  <c r="AS79" i="14"/>
  <c r="AP79" i="14"/>
  <c r="AA79" i="14"/>
  <c r="R79" i="14"/>
  <c r="K79" i="14"/>
  <c r="L79" i="14" s="1"/>
  <c r="AT78" i="14"/>
  <c r="AS78" i="14"/>
  <c r="AP78" i="14"/>
  <c r="AA78" i="14"/>
  <c r="AT77" i="14"/>
  <c r="AS77" i="14"/>
  <c r="AP77" i="14"/>
  <c r="AA77" i="14"/>
  <c r="AT76" i="14"/>
  <c r="AS76" i="14"/>
  <c r="AP76" i="14"/>
  <c r="AA76" i="14"/>
  <c r="K76" i="14"/>
  <c r="L76" i="14" s="1"/>
  <c r="AT75" i="14"/>
  <c r="AS75" i="14"/>
  <c r="AP75" i="14"/>
  <c r="AA75" i="14"/>
  <c r="B75" i="14"/>
  <c r="AT74" i="14"/>
  <c r="AP74" i="14"/>
  <c r="AA74" i="14"/>
  <c r="T74" i="14"/>
  <c r="B74" i="14"/>
  <c r="T83" i="14" s="1"/>
  <c r="AT73" i="14"/>
  <c r="AS73" i="14"/>
  <c r="AP73" i="14"/>
  <c r="AA73" i="14"/>
  <c r="T73" i="14"/>
  <c r="B73" i="14"/>
  <c r="K77" i="14" s="1"/>
  <c r="L77" i="14" s="1"/>
  <c r="D70" i="14"/>
  <c r="D85" i="14" s="1"/>
  <c r="D101" i="14" s="1"/>
  <c r="D117" i="14" s="1"/>
  <c r="D133" i="14" s="1"/>
  <c r="D148" i="14" s="1"/>
  <c r="AT69" i="14"/>
  <c r="AS69" i="14"/>
  <c r="AR69" i="14"/>
  <c r="AP69" i="14"/>
  <c r="AA69" i="14"/>
  <c r="K69" i="14"/>
  <c r="L69" i="14" s="1"/>
  <c r="E69" i="14"/>
  <c r="H68" i="14" s="1"/>
  <c r="AT68" i="14"/>
  <c r="AS68" i="14"/>
  <c r="AP68" i="14"/>
  <c r="AA68" i="14"/>
  <c r="I68" i="14"/>
  <c r="J68" i="14" s="1"/>
  <c r="AT67" i="14"/>
  <c r="AS67" i="14"/>
  <c r="AR67" i="14"/>
  <c r="AP67" i="14"/>
  <c r="AA67" i="14"/>
  <c r="T67" i="14"/>
  <c r="L67" i="14"/>
  <c r="K67" i="14"/>
  <c r="AT66" i="14"/>
  <c r="AS66" i="14"/>
  <c r="AR66" i="14"/>
  <c r="AP66" i="14"/>
  <c r="AA66" i="14"/>
  <c r="T66" i="14"/>
  <c r="E66" i="14"/>
  <c r="AT65" i="14"/>
  <c r="AS65" i="14"/>
  <c r="AR65" i="14"/>
  <c r="AP65" i="14"/>
  <c r="AA65" i="14"/>
  <c r="T65" i="14"/>
  <c r="H65" i="14"/>
  <c r="I65" i="14" s="1"/>
  <c r="J65" i="14" s="1"/>
  <c r="D65" i="14"/>
  <c r="D80" i="14" s="1"/>
  <c r="AT64" i="14"/>
  <c r="AS64" i="14"/>
  <c r="AR64" i="14"/>
  <c r="AP64" i="14"/>
  <c r="AA64" i="14"/>
  <c r="T64" i="14"/>
  <c r="K64" i="14"/>
  <c r="L64" i="14" s="1"/>
  <c r="D64" i="14"/>
  <c r="AT63" i="14"/>
  <c r="AS63" i="14"/>
  <c r="AR63" i="14"/>
  <c r="AP63" i="14"/>
  <c r="AA63" i="14"/>
  <c r="K63" i="14"/>
  <c r="L63" i="14" s="1"/>
  <c r="R63" i="14" s="1"/>
  <c r="I63" i="14"/>
  <c r="J63" i="14" s="1"/>
  <c r="AT62" i="14"/>
  <c r="AS62" i="14"/>
  <c r="AR62" i="14"/>
  <c r="AP62" i="14"/>
  <c r="AA62" i="14"/>
  <c r="AT61" i="14"/>
  <c r="AS61" i="14"/>
  <c r="AR61" i="14"/>
  <c r="AP61" i="14"/>
  <c r="AA61" i="14"/>
  <c r="T61" i="14"/>
  <c r="K61" i="14"/>
  <c r="L61" i="14" s="1"/>
  <c r="AT60" i="14"/>
  <c r="AS60" i="14"/>
  <c r="AR60" i="14"/>
  <c r="AP60" i="14"/>
  <c r="AA60" i="14"/>
  <c r="K60" i="14"/>
  <c r="L60" i="14" s="1"/>
  <c r="D60" i="14"/>
  <c r="B60" i="14"/>
  <c r="AT59" i="14"/>
  <c r="AS59" i="14"/>
  <c r="AR59" i="14"/>
  <c r="AP59" i="14"/>
  <c r="AA59" i="14"/>
  <c r="T59" i="14"/>
  <c r="D59" i="14"/>
  <c r="D74" i="14" s="1"/>
  <c r="B59" i="14"/>
  <c r="T69" i="14" s="1"/>
  <c r="AT58" i="14"/>
  <c r="AS58" i="14"/>
  <c r="AR58" i="14"/>
  <c r="AP58" i="14"/>
  <c r="AA58" i="14"/>
  <c r="T58" i="14"/>
  <c r="K58" i="14"/>
  <c r="L58" i="14" s="1"/>
  <c r="R58" i="14" s="1"/>
  <c r="B58" i="14"/>
  <c r="D54" i="14"/>
  <c r="AT53" i="14"/>
  <c r="AP53" i="14"/>
  <c r="AG53" i="14"/>
  <c r="AA53" i="14"/>
  <c r="E53" i="14"/>
  <c r="D53" i="14"/>
  <c r="AT52" i="14"/>
  <c r="AS52" i="14"/>
  <c r="AR52" i="14"/>
  <c r="AP52" i="14"/>
  <c r="AG52" i="14"/>
  <c r="AA52" i="14"/>
  <c r="K52" i="14"/>
  <c r="L52" i="14" s="1"/>
  <c r="I52" i="14"/>
  <c r="J52" i="14" s="1"/>
  <c r="H52" i="14"/>
  <c r="D52" i="14"/>
  <c r="D68" i="14" s="1"/>
  <c r="D83" i="14" s="1"/>
  <c r="AT51" i="14"/>
  <c r="AS51" i="14"/>
  <c r="AP51" i="14"/>
  <c r="AG51" i="14"/>
  <c r="AA51" i="14"/>
  <c r="K51" i="14"/>
  <c r="D51" i="14"/>
  <c r="D67" i="14" s="1"/>
  <c r="AT50" i="14"/>
  <c r="AS50" i="14"/>
  <c r="AP50" i="14"/>
  <c r="AG50" i="14"/>
  <c r="AA50" i="14"/>
  <c r="E50" i="14"/>
  <c r="H49" i="14" s="1"/>
  <c r="I49" i="14" s="1"/>
  <c r="J49" i="14" s="1"/>
  <c r="D50" i="14"/>
  <c r="D66" i="14" s="1"/>
  <c r="D81" i="14" s="1"/>
  <c r="AT49" i="14"/>
  <c r="AS49" i="14"/>
  <c r="AP49" i="14"/>
  <c r="AG49" i="14"/>
  <c r="AA49" i="14"/>
  <c r="K49" i="14"/>
  <c r="L49" i="14" s="1"/>
  <c r="E49" i="14"/>
  <c r="D49" i="14"/>
  <c r="AT48" i="14"/>
  <c r="AS48" i="14"/>
  <c r="AR48" i="14"/>
  <c r="AP48" i="14"/>
  <c r="AG48" i="14"/>
  <c r="AA48" i="14"/>
  <c r="H48" i="14"/>
  <c r="I48" i="14" s="1"/>
  <c r="J48" i="14" s="1"/>
  <c r="D48" i="14"/>
  <c r="AT47" i="14"/>
  <c r="AS47" i="14"/>
  <c r="AP47" i="14"/>
  <c r="AG47" i="14"/>
  <c r="AA47" i="14"/>
  <c r="K47" i="14"/>
  <c r="L47" i="14" s="1"/>
  <c r="E47" i="14"/>
  <c r="H46" i="14" s="1"/>
  <c r="I46" i="14" s="1"/>
  <c r="J46" i="14" s="1"/>
  <c r="D47" i="14"/>
  <c r="D63" i="14" s="1"/>
  <c r="E64" i="14" s="1"/>
  <c r="H63" i="14" s="1"/>
  <c r="AT46" i="14"/>
  <c r="AS46" i="14"/>
  <c r="AP46" i="14"/>
  <c r="AG46" i="14"/>
  <c r="AA46" i="14"/>
  <c r="D46" i="14"/>
  <c r="D62" i="14" s="1"/>
  <c r="AT45" i="14"/>
  <c r="AS45" i="14"/>
  <c r="AR45" i="14"/>
  <c r="AP45" i="14"/>
  <c r="AG45" i="14"/>
  <c r="AA45" i="14"/>
  <c r="K45" i="14"/>
  <c r="L45" i="14" s="1"/>
  <c r="D45" i="14"/>
  <c r="AT44" i="14"/>
  <c r="AS44" i="14"/>
  <c r="AP44" i="14"/>
  <c r="AG44" i="14"/>
  <c r="AA44" i="14"/>
  <c r="D44" i="14"/>
  <c r="E45" i="14" s="1"/>
  <c r="H44" i="14" s="1"/>
  <c r="I44" i="14" s="1"/>
  <c r="J44" i="14" s="1"/>
  <c r="B44" i="14"/>
  <c r="AS53" i="14" s="1"/>
  <c r="AT43" i="14"/>
  <c r="AS43" i="14"/>
  <c r="AR43" i="14"/>
  <c r="AP43" i="14"/>
  <c r="AG43" i="14"/>
  <c r="AA43" i="14"/>
  <c r="D43" i="14"/>
  <c r="E44" i="14" s="1"/>
  <c r="H43" i="14" s="1"/>
  <c r="I43" i="14" s="1"/>
  <c r="J43" i="14" s="1"/>
  <c r="B43" i="14"/>
  <c r="AT42" i="14"/>
  <c r="AS42" i="14"/>
  <c r="AR42" i="14"/>
  <c r="AP42" i="14"/>
  <c r="AG42" i="14"/>
  <c r="AA42" i="14"/>
  <c r="D42" i="14"/>
  <c r="D58" i="14" s="1"/>
  <c r="D73" i="14" s="1"/>
  <c r="B42" i="14"/>
  <c r="AR49" i="14" s="1"/>
  <c r="E38" i="14"/>
  <c r="AT37" i="14"/>
  <c r="AP37" i="14"/>
  <c r="AA37" i="14"/>
  <c r="K37" i="14"/>
  <c r="L37" i="14" s="1"/>
  <c r="H37" i="14"/>
  <c r="I37" i="14" s="1"/>
  <c r="J37" i="14" s="1"/>
  <c r="E37" i="14"/>
  <c r="AT36" i="14"/>
  <c r="AR36" i="14"/>
  <c r="AP36" i="14"/>
  <c r="AA36" i="14"/>
  <c r="T36" i="14"/>
  <c r="K36" i="14"/>
  <c r="L36" i="14" s="1"/>
  <c r="H36" i="14"/>
  <c r="I36" i="14" s="1"/>
  <c r="J36" i="14" s="1"/>
  <c r="E36" i="14"/>
  <c r="AT35" i="14"/>
  <c r="AS35" i="14"/>
  <c r="AR35" i="14"/>
  <c r="AP35" i="14"/>
  <c r="AA35" i="14"/>
  <c r="J35" i="14"/>
  <c r="H35" i="14"/>
  <c r="I35" i="14" s="1"/>
  <c r="E35" i="14"/>
  <c r="H34" i="14" s="1"/>
  <c r="I34" i="14" s="1"/>
  <c r="J34" i="14" s="1"/>
  <c r="AT34" i="14"/>
  <c r="AS34" i="14"/>
  <c r="AP34" i="14"/>
  <c r="AA34" i="14"/>
  <c r="L34" i="14"/>
  <c r="K34" i="14"/>
  <c r="E34" i="14"/>
  <c r="AT33" i="14"/>
  <c r="AR33" i="14"/>
  <c r="AP33" i="14"/>
  <c r="AA33" i="14"/>
  <c r="T33" i="14"/>
  <c r="I33" i="14"/>
  <c r="J33" i="14" s="1"/>
  <c r="H33" i="14"/>
  <c r="E33" i="14"/>
  <c r="AT32" i="14"/>
  <c r="AS32" i="14"/>
  <c r="AP32" i="14"/>
  <c r="AA32" i="14"/>
  <c r="K32" i="14"/>
  <c r="L32" i="14" s="1"/>
  <c r="H32" i="14"/>
  <c r="I32" i="14" s="1"/>
  <c r="J32" i="14" s="1"/>
  <c r="E32" i="14"/>
  <c r="AT31" i="14"/>
  <c r="AS31" i="14"/>
  <c r="AR31" i="14"/>
  <c r="AP31" i="14"/>
  <c r="AA31" i="14"/>
  <c r="J31" i="14"/>
  <c r="H31" i="14"/>
  <c r="I31" i="14" s="1"/>
  <c r="E31" i="14"/>
  <c r="H30" i="14" s="1"/>
  <c r="I30" i="14" s="1"/>
  <c r="J30" i="14" s="1"/>
  <c r="AT30" i="14"/>
  <c r="AS30" i="14"/>
  <c r="AP30" i="14"/>
  <c r="AA30" i="14"/>
  <c r="E30" i="14"/>
  <c r="AT29" i="14"/>
  <c r="AS29" i="14"/>
  <c r="AP29" i="14"/>
  <c r="AA29" i="14"/>
  <c r="H29" i="14"/>
  <c r="I29" i="14" s="1"/>
  <c r="J29" i="14" s="1"/>
  <c r="E29" i="14"/>
  <c r="H28" i="14" s="1"/>
  <c r="AT28" i="14"/>
  <c r="AR28" i="14"/>
  <c r="AP28" i="14"/>
  <c r="AA28" i="14"/>
  <c r="I28" i="14"/>
  <c r="J28" i="14" s="1"/>
  <c r="E28" i="14"/>
  <c r="H27" i="14" s="1"/>
  <c r="I27" i="14" s="1"/>
  <c r="J27" i="14" s="1"/>
  <c r="B28" i="14"/>
  <c r="AS37" i="14" s="1"/>
  <c r="AT27" i="14"/>
  <c r="AP27" i="14"/>
  <c r="AA27" i="14"/>
  <c r="E27" i="14"/>
  <c r="B27" i="14"/>
  <c r="T28" i="14" s="1"/>
  <c r="AT26" i="14"/>
  <c r="AS26" i="14"/>
  <c r="AP26" i="14"/>
  <c r="AA26" i="14"/>
  <c r="K26" i="14"/>
  <c r="L26" i="14" s="1"/>
  <c r="H26" i="14"/>
  <c r="I26" i="14" s="1"/>
  <c r="J26" i="14" s="1"/>
  <c r="B26" i="14"/>
  <c r="AR27" i="14" s="1"/>
  <c r="AW147" i="13"/>
  <c r="AV147" i="13"/>
  <c r="AU147" i="13"/>
  <c r="AS147" i="13"/>
  <c r="AG147" i="13"/>
  <c r="AW146" i="13"/>
  <c r="AS146" i="13"/>
  <c r="AG146" i="13"/>
  <c r="AW145" i="13"/>
  <c r="AU145" i="13"/>
  <c r="AS145" i="13"/>
  <c r="AG145" i="13"/>
  <c r="T145" i="13"/>
  <c r="AW144" i="13"/>
  <c r="AV144" i="13"/>
  <c r="AU144" i="13"/>
  <c r="AS144" i="13"/>
  <c r="AG144" i="13"/>
  <c r="AW143" i="13"/>
  <c r="AS143" i="13"/>
  <c r="AG143" i="13"/>
  <c r="AW142" i="13"/>
  <c r="AS142" i="13"/>
  <c r="AG142" i="13"/>
  <c r="T142" i="13"/>
  <c r="AW141" i="13"/>
  <c r="AU141" i="13"/>
  <c r="AS141" i="13"/>
  <c r="AG141" i="13"/>
  <c r="K141" i="13"/>
  <c r="L141" i="13" s="1"/>
  <c r="AW140" i="13"/>
  <c r="AV140" i="13"/>
  <c r="AS140" i="13"/>
  <c r="AG140" i="13"/>
  <c r="AW139" i="13"/>
  <c r="AS139" i="13"/>
  <c r="AG139" i="13"/>
  <c r="T139" i="13"/>
  <c r="AW138" i="13"/>
  <c r="AU138" i="13"/>
  <c r="AS138" i="13"/>
  <c r="AG138" i="13"/>
  <c r="K138" i="13"/>
  <c r="L138" i="13" s="1"/>
  <c r="B138" i="13"/>
  <c r="AV146" i="13" s="1"/>
  <c r="AW137" i="13"/>
  <c r="AS137" i="13"/>
  <c r="AG137" i="13"/>
  <c r="L137" i="13"/>
  <c r="R137" i="13" s="1"/>
  <c r="K137" i="13"/>
  <c r="B137" i="13"/>
  <c r="T141" i="13" s="1"/>
  <c r="AW136" i="13"/>
  <c r="AV136" i="13"/>
  <c r="AU136" i="13"/>
  <c r="AS136" i="13"/>
  <c r="AG136" i="13"/>
  <c r="T136" i="13"/>
  <c r="K136" i="13"/>
  <c r="L136" i="13" s="1"/>
  <c r="B136" i="13"/>
  <c r="K146" i="13" s="1"/>
  <c r="L146" i="13" s="1"/>
  <c r="R146" i="13" s="1"/>
  <c r="AZ132" i="13"/>
  <c r="AW132" i="13"/>
  <c r="AS132" i="13"/>
  <c r="AG132" i="13"/>
  <c r="AZ131" i="13"/>
  <c r="AW131" i="13"/>
  <c r="AS131" i="13"/>
  <c r="AG131" i="13"/>
  <c r="AZ130" i="13"/>
  <c r="AW130" i="13"/>
  <c r="AS130" i="13"/>
  <c r="AG130" i="13"/>
  <c r="AZ129" i="13"/>
  <c r="AW129" i="13"/>
  <c r="AS129" i="13"/>
  <c r="AG129" i="13"/>
  <c r="K129" i="13"/>
  <c r="AZ128" i="13"/>
  <c r="AW128" i="13"/>
  <c r="AS128" i="13"/>
  <c r="AG128" i="13"/>
  <c r="K128" i="13"/>
  <c r="AZ127" i="13"/>
  <c r="AW127" i="13"/>
  <c r="AS127" i="13"/>
  <c r="AG127" i="13"/>
  <c r="AZ126" i="13"/>
  <c r="AW126" i="13"/>
  <c r="AS126" i="13"/>
  <c r="AG126" i="13"/>
  <c r="AZ125" i="13"/>
  <c r="AW125" i="13"/>
  <c r="AS125" i="13"/>
  <c r="AG125" i="13"/>
  <c r="AZ124" i="13"/>
  <c r="AW124" i="13"/>
  <c r="AU124" i="13"/>
  <c r="AS124" i="13"/>
  <c r="AG124" i="13"/>
  <c r="AZ123" i="13"/>
  <c r="AW123" i="13"/>
  <c r="AS123" i="13"/>
  <c r="AG123" i="13"/>
  <c r="K123" i="13"/>
  <c r="B123" i="13"/>
  <c r="AV129" i="13" s="1"/>
  <c r="AZ122" i="13"/>
  <c r="AW122" i="13"/>
  <c r="AS122" i="13"/>
  <c r="AG122" i="13"/>
  <c r="B122" i="13"/>
  <c r="AZ121" i="13"/>
  <c r="AW121" i="13"/>
  <c r="AS121" i="13"/>
  <c r="AG121" i="13"/>
  <c r="B121" i="13"/>
  <c r="K122" i="13" s="1"/>
  <c r="AW116" i="13"/>
  <c r="AS116" i="13"/>
  <c r="AG116" i="13"/>
  <c r="T116" i="13"/>
  <c r="AW115" i="13"/>
  <c r="AU115" i="13"/>
  <c r="AS115" i="13"/>
  <c r="AG115" i="13"/>
  <c r="K115" i="13"/>
  <c r="L115" i="13" s="1"/>
  <c r="AW114" i="13"/>
  <c r="AV114" i="13"/>
  <c r="AU114" i="13"/>
  <c r="AS114" i="13"/>
  <c r="AG114" i="13"/>
  <c r="R114" i="13"/>
  <c r="AW113" i="13"/>
  <c r="AS113" i="13"/>
  <c r="AG113" i="13"/>
  <c r="T113" i="13"/>
  <c r="AW112" i="13"/>
  <c r="AV112" i="13"/>
  <c r="AU112" i="13"/>
  <c r="AS112" i="13"/>
  <c r="AG112" i="13"/>
  <c r="T112" i="13"/>
  <c r="AW111" i="13"/>
  <c r="AV111" i="13"/>
  <c r="AU111" i="13"/>
  <c r="AS111" i="13"/>
  <c r="AG111" i="13"/>
  <c r="L111" i="13"/>
  <c r="K111" i="13"/>
  <c r="AW110" i="13"/>
  <c r="AV110" i="13"/>
  <c r="AS110" i="13"/>
  <c r="AG110" i="13"/>
  <c r="K110" i="13"/>
  <c r="L110" i="13" s="1"/>
  <c r="AW109" i="13"/>
  <c r="AV109" i="13"/>
  <c r="AU109" i="13"/>
  <c r="AS109" i="13"/>
  <c r="AG109" i="13"/>
  <c r="T109" i="13"/>
  <c r="AW108" i="13"/>
  <c r="AV108" i="13"/>
  <c r="AU108" i="13"/>
  <c r="AS108" i="13"/>
  <c r="AG108" i="13"/>
  <c r="L108" i="13"/>
  <c r="K108" i="13"/>
  <c r="AW107" i="13"/>
  <c r="AV107" i="13"/>
  <c r="AU107" i="13"/>
  <c r="AS107" i="13"/>
  <c r="AG107" i="13"/>
  <c r="K107" i="13"/>
  <c r="L107" i="13" s="1"/>
  <c r="B107" i="13"/>
  <c r="AV116" i="13" s="1"/>
  <c r="AW106" i="13"/>
  <c r="AV106" i="13"/>
  <c r="AU106" i="13"/>
  <c r="AS106" i="13"/>
  <c r="AG106" i="13"/>
  <c r="T106" i="13"/>
  <c r="B106" i="13"/>
  <c r="T115" i="13" s="1"/>
  <c r="AW105" i="13"/>
  <c r="AV105" i="13"/>
  <c r="AU105" i="13"/>
  <c r="AS105" i="13"/>
  <c r="AG105" i="13"/>
  <c r="R105" i="13"/>
  <c r="O105" i="13"/>
  <c r="L105" i="13"/>
  <c r="K105" i="13"/>
  <c r="B105" i="13"/>
  <c r="K114" i="13" s="1"/>
  <c r="L114" i="13" s="1"/>
  <c r="AM100" i="13"/>
  <c r="AL100" i="13"/>
  <c r="K100" i="13"/>
  <c r="L100" i="13" s="1"/>
  <c r="AM99" i="13"/>
  <c r="AL99" i="13"/>
  <c r="AM98" i="13"/>
  <c r="AL98" i="13"/>
  <c r="AK98" i="13"/>
  <c r="T98" i="13"/>
  <c r="AM97" i="13"/>
  <c r="AL97" i="13"/>
  <c r="AK97" i="13"/>
  <c r="AM96" i="13"/>
  <c r="AL96" i="13"/>
  <c r="R96" i="13"/>
  <c r="K96" i="13"/>
  <c r="L96" i="13" s="1"/>
  <c r="AM95" i="13"/>
  <c r="AL95" i="13"/>
  <c r="K95" i="13"/>
  <c r="L95" i="13" s="1"/>
  <c r="AM94" i="13"/>
  <c r="AL94" i="13"/>
  <c r="T94" i="13"/>
  <c r="AM93" i="13"/>
  <c r="AK93" i="13"/>
  <c r="AM92" i="13"/>
  <c r="AL92" i="13"/>
  <c r="AK92" i="13"/>
  <c r="AM91" i="13"/>
  <c r="AL91" i="13"/>
  <c r="R91" i="13"/>
  <c r="K91" i="13"/>
  <c r="L91" i="13" s="1"/>
  <c r="B91" i="13"/>
  <c r="AL93" i="13" s="1"/>
  <c r="AM90" i="13"/>
  <c r="AL90" i="13"/>
  <c r="AK90" i="13"/>
  <c r="K90" i="13"/>
  <c r="L90" i="13" s="1"/>
  <c r="B90" i="13"/>
  <c r="T100" i="13" s="1"/>
  <c r="AM89" i="13"/>
  <c r="AL89" i="13"/>
  <c r="T89" i="13"/>
  <c r="K89" i="13"/>
  <c r="L89" i="13" s="1"/>
  <c r="O89" i="13" s="1"/>
  <c r="B89" i="13"/>
  <c r="AK99" i="13" s="1"/>
  <c r="AT84" i="13"/>
  <c r="AS84" i="13"/>
  <c r="AR84" i="13"/>
  <c r="AP84" i="13"/>
  <c r="AA84" i="13"/>
  <c r="AT83" i="13"/>
  <c r="AS83" i="13"/>
  <c r="AP83" i="13"/>
  <c r="AA83" i="13"/>
  <c r="D83" i="13"/>
  <c r="AT82" i="13"/>
  <c r="AP82" i="13"/>
  <c r="AA82" i="13"/>
  <c r="K82" i="13"/>
  <c r="AT81" i="13"/>
  <c r="AS81" i="13"/>
  <c r="AR81" i="13"/>
  <c r="AP81" i="13"/>
  <c r="AA81" i="13"/>
  <c r="AT80" i="13"/>
  <c r="AS80" i="13"/>
  <c r="AP80" i="13"/>
  <c r="AA80" i="13"/>
  <c r="AT79" i="13"/>
  <c r="AP79" i="13"/>
  <c r="AA79" i="13"/>
  <c r="T79" i="13"/>
  <c r="AT78" i="13"/>
  <c r="AR78" i="13"/>
  <c r="AP78" i="13"/>
  <c r="AA78" i="13"/>
  <c r="D78" i="13"/>
  <c r="E79" i="13" s="1"/>
  <c r="H78" i="13" s="1"/>
  <c r="I78" i="13" s="1"/>
  <c r="J78" i="13" s="1"/>
  <c r="AT77" i="13"/>
  <c r="AR77" i="13"/>
  <c r="AP77" i="13"/>
  <c r="AA77" i="13"/>
  <c r="AT76" i="13"/>
  <c r="AP76" i="13"/>
  <c r="AA76" i="13"/>
  <c r="T76" i="13"/>
  <c r="AT75" i="13"/>
  <c r="AR75" i="13"/>
  <c r="AP75" i="13"/>
  <c r="AA75" i="13"/>
  <c r="T75" i="13"/>
  <c r="B75" i="13"/>
  <c r="AS79" i="13" s="1"/>
  <c r="AT74" i="13"/>
  <c r="AS74" i="13"/>
  <c r="AP74" i="13"/>
  <c r="AA74" i="13"/>
  <c r="B74" i="13"/>
  <c r="T73" i="13" s="1"/>
  <c r="AT73" i="13"/>
  <c r="AP73" i="13"/>
  <c r="AA73" i="13"/>
  <c r="K73" i="13"/>
  <c r="L73" i="13" s="1"/>
  <c r="B73" i="13"/>
  <c r="AR79" i="13" s="1"/>
  <c r="AT69" i="13"/>
  <c r="AP69" i="13"/>
  <c r="AA69" i="13"/>
  <c r="T69" i="13"/>
  <c r="K69" i="13"/>
  <c r="L69" i="13" s="1"/>
  <c r="D69" i="13"/>
  <c r="AT68" i="13"/>
  <c r="AP68" i="13"/>
  <c r="AA68" i="13"/>
  <c r="T68" i="13"/>
  <c r="AT67" i="13"/>
  <c r="AP67" i="13"/>
  <c r="AA67" i="13"/>
  <c r="D67" i="13"/>
  <c r="AT66" i="13"/>
  <c r="AP66" i="13"/>
  <c r="AA66" i="13"/>
  <c r="T66" i="13"/>
  <c r="K66" i="13"/>
  <c r="L66" i="13" s="1"/>
  <c r="D66" i="13"/>
  <c r="AT65" i="13"/>
  <c r="AP65" i="13"/>
  <c r="AA65" i="13"/>
  <c r="T65" i="13"/>
  <c r="R65" i="13"/>
  <c r="K65" i="13"/>
  <c r="L65" i="13" s="1"/>
  <c r="AT64" i="13"/>
  <c r="AP64" i="13"/>
  <c r="AA64" i="13"/>
  <c r="AT63" i="13"/>
  <c r="AP63" i="13"/>
  <c r="AA63" i="13"/>
  <c r="T63" i="13"/>
  <c r="AT62" i="13"/>
  <c r="AR62" i="13"/>
  <c r="AP62" i="13"/>
  <c r="AA62" i="13"/>
  <c r="T62" i="13"/>
  <c r="K62" i="13"/>
  <c r="L62" i="13" s="1"/>
  <c r="AT61" i="13"/>
  <c r="AP61" i="13"/>
  <c r="AA61" i="13"/>
  <c r="AT60" i="13"/>
  <c r="AP60" i="13"/>
  <c r="AA60" i="13"/>
  <c r="T60" i="13"/>
  <c r="B60" i="13"/>
  <c r="AT59" i="13"/>
  <c r="AP59" i="13"/>
  <c r="AA59" i="13"/>
  <c r="T59" i="13"/>
  <c r="K59" i="13"/>
  <c r="L59" i="13" s="1"/>
  <c r="B59" i="13"/>
  <c r="T64" i="13" s="1"/>
  <c r="AT58" i="13"/>
  <c r="AP58" i="13"/>
  <c r="AA58" i="13"/>
  <c r="B58" i="13"/>
  <c r="E54" i="13"/>
  <c r="H53" i="13" s="1"/>
  <c r="I53" i="13" s="1"/>
  <c r="J53" i="13" s="1"/>
  <c r="D54" i="13"/>
  <c r="D70" i="13" s="1"/>
  <c r="D85" i="13" s="1"/>
  <c r="D101" i="13" s="1"/>
  <c r="D117" i="13" s="1"/>
  <c r="D133" i="13" s="1"/>
  <c r="D148" i="13" s="1"/>
  <c r="AT53" i="13"/>
  <c r="AP53" i="13"/>
  <c r="AG53" i="13"/>
  <c r="AA53" i="13"/>
  <c r="T53" i="13"/>
  <c r="D53" i="13"/>
  <c r="AT52" i="13"/>
  <c r="AS52" i="13"/>
  <c r="AR52" i="13"/>
  <c r="AP52" i="13"/>
  <c r="AG52" i="13"/>
  <c r="AA52" i="13"/>
  <c r="D52" i="13"/>
  <c r="D68" i="13" s="1"/>
  <c r="E69" i="13" s="1"/>
  <c r="H68" i="13" s="1"/>
  <c r="I68" i="13" s="1"/>
  <c r="J68" i="13" s="1"/>
  <c r="AT51" i="13"/>
  <c r="AP51" i="13"/>
  <c r="AG51" i="13"/>
  <c r="AA51" i="13"/>
  <c r="L51" i="13"/>
  <c r="K51" i="13"/>
  <c r="E51" i="13"/>
  <c r="H50" i="13" s="1"/>
  <c r="I50" i="13" s="1"/>
  <c r="D51" i="13"/>
  <c r="E52" i="13" s="1"/>
  <c r="H51" i="13" s="1"/>
  <c r="I51" i="13" s="1"/>
  <c r="J51" i="13" s="1"/>
  <c r="AT50" i="13"/>
  <c r="AS50" i="13"/>
  <c r="AP50" i="13"/>
  <c r="AG50" i="13"/>
  <c r="AA50" i="13"/>
  <c r="T50" i="13"/>
  <c r="J50" i="13"/>
  <c r="D50" i="13"/>
  <c r="AT49" i="13"/>
  <c r="AR49" i="13"/>
  <c r="AP49" i="13"/>
  <c r="AG49" i="13"/>
  <c r="AA49" i="13"/>
  <c r="R49" i="13"/>
  <c r="L49" i="13"/>
  <c r="K49" i="13"/>
  <c r="D49" i="13"/>
  <c r="D65" i="13" s="1"/>
  <c r="AT48" i="13"/>
  <c r="AS48" i="13"/>
  <c r="AP48" i="13"/>
  <c r="AG48" i="13"/>
  <c r="AA48" i="13"/>
  <c r="T48" i="13"/>
  <c r="D48" i="13"/>
  <c r="D64" i="13" s="1"/>
  <c r="AT47" i="13"/>
  <c r="AR47" i="13"/>
  <c r="AP47" i="13"/>
  <c r="AG47" i="13"/>
  <c r="AA47" i="13"/>
  <c r="L47" i="13"/>
  <c r="K47" i="13"/>
  <c r="D47" i="13"/>
  <c r="D63" i="13" s="1"/>
  <c r="E64" i="13" s="1"/>
  <c r="H63" i="13" s="1"/>
  <c r="I63" i="13" s="1"/>
  <c r="J63" i="13" s="1"/>
  <c r="AT46" i="13"/>
  <c r="AS46" i="13"/>
  <c r="AP46" i="13"/>
  <c r="AG46" i="13"/>
  <c r="AA46" i="13"/>
  <c r="T46" i="13"/>
  <c r="K46" i="13"/>
  <c r="L46" i="13" s="1"/>
  <c r="D46" i="13"/>
  <c r="AT45" i="13"/>
  <c r="AS45" i="13"/>
  <c r="AR45" i="13"/>
  <c r="AP45" i="13"/>
  <c r="AG45" i="13"/>
  <c r="AA45" i="13"/>
  <c r="L45" i="13"/>
  <c r="K45" i="13"/>
  <c r="D45" i="13"/>
  <c r="D61" i="13" s="1"/>
  <c r="AT44" i="13"/>
  <c r="AS44" i="13"/>
  <c r="AP44" i="13"/>
  <c r="AG44" i="13"/>
  <c r="AA44" i="13"/>
  <c r="T44" i="13"/>
  <c r="K44" i="13"/>
  <c r="L44" i="13" s="1"/>
  <c r="E44" i="13"/>
  <c r="H43" i="13" s="1"/>
  <c r="I43" i="13" s="1"/>
  <c r="J43" i="13" s="1"/>
  <c r="D44" i="13"/>
  <c r="B44" i="13"/>
  <c r="AS47" i="13" s="1"/>
  <c r="AT43" i="13"/>
  <c r="AS43" i="13"/>
  <c r="AR43" i="13"/>
  <c r="AP43" i="13"/>
  <c r="AG43" i="13"/>
  <c r="AA43" i="13"/>
  <c r="T43" i="13"/>
  <c r="K43" i="13"/>
  <c r="L43" i="13" s="1"/>
  <c r="R43" i="13" s="1"/>
  <c r="D43" i="13"/>
  <c r="D59" i="13" s="1"/>
  <c r="B43" i="13"/>
  <c r="T51" i="13" s="1"/>
  <c r="AT42" i="13"/>
  <c r="AS42" i="13"/>
  <c r="AR42" i="13"/>
  <c r="AP42" i="13"/>
  <c r="AG42" i="13"/>
  <c r="AA42" i="13"/>
  <c r="R42" i="13"/>
  <c r="O42" i="13"/>
  <c r="L42" i="13"/>
  <c r="K42" i="13"/>
  <c r="D42" i="13"/>
  <c r="D58" i="13" s="1"/>
  <c r="B42" i="13"/>
  <c r="AR50" i="13" s="1"/>
  <c r="E38" i="13"/>
  <c r="H37" i="13" s="1"/>
  <c r="I37" i="13" s="1"/>
  <c r="J37" i="13" s="1"/>
  <c r="AT37" i="13"/>
  <c r="AP37" i="13"/>
  <c r="AA37" i="13"/>
  <c r="E37" i="13"/>
  <c r="H36" i="13" s="1"/>
  <c r="I36" i="13" s="1"/>
  <c r="J36" i="13" s="1"/>
  <c r="AT36" i="13"/>
  <c r="AS36" i="13"/>
  <c r="AP36" i="13"/>
  <c r="AA36" i="13"/>
  <c r="E36" i="13"/>
  <c r="AT35" i="13"/>
  <c r="AP35" i="13"/>
  <c r="AA35" i="13"/>
  <c r="I35" i="13"/>
  <c r="J35" i="13" s="1"/>
  <c r="H35" i="13"/>
  <c r="E35" i="13"/>
  <c r="AT34" i="13"/>
  <c r="AS34" i="13"/>
  <c r="AP34" i="13"/>
  <c r="AA34" i="13"/>
  <c r="I34" i="13"/>
  <c r="J34" i="13" s="1"/>
  <c r="H34" i="13"/>
  <c r="E34" i="13"/>
  <c r="AT33" i="13"/>
  <c r="AS33" i="13"/>
  <c r="AP33" i="13"/>
  <c r="AA33" i="13"/>
  <c r="H33" i="13"/>
  <c r="I33" i="13" s="1"/>
  <c r="J33" i="13" s="1"/>
  <c r="E33" i="13"/>
  <c r="AT32" i="13"/>
  <c r="AP32" i="13"/>
  <c r="AA32" i="13"/>
  <c r="I32" i="13"/>
  <c r="J32" i="13" s="1"/>
  <c r="H32" i="13"/>
  <c r="E32" i="13"/>
  <c r="AT31" i="13"/>
  <c r="AP31" i="13"/>
  <c r="AA31" i="13"/>
  <c r="I31" i="13"/>
  <c r="J31" i="13" s="1"/>
  <c r="H31" i="13"/>
  <c r="E31" i="13"/>
  <c r="H30" i="13" s="1"/>
  <c r="AT30" i="13"/>
  <c r="AS30" i="13"/>
  <c r="AP30" i="13"/>
  <c r="AA30" i="13"/>
  <c r="J30" i="13"/>
  <c r="I30" i="13"/>
  <c r="E30" i="13"/>
  <c r="H29" i="13" s="1"/>
  <c r="AT29" i="13"/>
  <c r="AP29" i="13"/>
  <c r="AA29" i="13"/>
  <c r="I29" i="13"/>
  <c r="J29" i="13" s="1"/>
  <c r="E29" i="13"/>
  <c r="AT28" i="13"/>
  <c r="AP28" i="13"/>
  <c r="AA28" i="13"/>
  <c r="T28" i="13"/>
  <c r="J28" i="13"/>
  <c r="I28" i="13"/>
  <c r="H28" i="13"/>
  <c r="E28" i="13"/>
  <c r="B28" i="13"/>
  <c r="AS32" i="13" s="1"/>
  <c r="AT27" i="13"/>
  <c r="AP27" i="13"/>
  <c r="AA27" i="13"/>
  <c r="I27" i="13"/>
  <c r="J27" i="13" s="1"/>
  <c r="H27" i="13"/>
  <c r="E27" i="13"/>
  <c r="H26" i="13" s="1"/>
  <c r="I26" i="13" s="1"/>
  <c r="J26" i="13" s="1"/>
  <c r="B27" i="13"/>
  <c r="AT26" i="13"/>
  <c r="AP26" i="13"/>
  <c r="AA26" i="13"/>
  <c r="K26" i="13"/>
  <c r="L26" i="13" s="1"/>
  <c r="B26" i="13"/>
  <c r="AW147" i="12"/>
  <c r="AV147" i="12"/>
  <c r="AU147" i="12"/>
  <c r="AS147" i="12"/>
  <c r="AG147" i="12"/>
  <c r="AW146" i="12"/>
  <c r="AS146" i="12"/>
  <c r="AG146" i="12"/>
  <c r="K146" i="12"/>
  <c r="AW145" i="12"/>
  <c r="AV145" i="12"/>
  <c r="AS145" i="12"/>
  <c r="AG145" i="12"/>
  <c r="K145" i="12"/>
  <c r="L145" i="12" s="1"/>
  <c r="AW144" i="12"/>
  <c r="AV144" i="12"/>
  <c r="AU144" i="12"/>
  <c r="AS144" i="12"/>
  <c r="AG144" i="12"/>
  <c r="AW143" i="12"/>
  <c r="AS143" i="12"/>
  <c r="AG143" i="12"/>
  <c r="AW142" i="12"/>
  <c r="AU142" i="12"/>
  <c r="AS142" i="12"/>
  <c r="AG142" i="12"/>
  <c r="AW141" i="12"/>
  <c r="AV141" i="12"/>
  <c r="AU141" i="12"/>
  <c r="AS141" i="12"/>
  <c r="AG141" i="12"/>
  <c r="AW140" i="12"/>
  <c r="AV140" i="12"/>
  <c r="AS140" i="12"/>
  <c r="AG140" i="12"/>
  <c r="AW139" i="12"/>
  <c r="AU139" i="12"/>
  <c r="AS139" i="12"/>
  <c r="AG139" i="12"/>
  <c r="AW138" i="12"/>
  <c r="AV138" i="12"/>
  <c r="AU138" i="12"/>
  <c r="AS138" i="12"/>
  <c r="AG138" i="12"/>
  <c r="B138" i="12"/>
  <c r="AV146" i="12" s="1"/>
  <c r="AW137" i="12"/>
  <c r="AV137" i="12"/>
  <c r="AS137" i="12"/>
  <c r="AG137" i="12"/>
  <c r="B137" i="12"/>
  <c r="T146" i="12" s="1"/>
  <c r="AW136" i="12"/>
  <c r="AV136" i="12"/>
  <c r="AU136" i="12"/>
  <c r="AS136" i="12"/>
  <c r="AG136" i="12"/>
  <c r="R136" i="12"/>
  <c r="K136" i="12"/>
  <c r="L136" i="12" s="1"/>
  <c r="O136" i="12" s="1"/>
  <c r="B136" i="12"/>
  <c r="AU145" i="12" s="1"/>
  <c r="AZ132" i="12"/>
  <c r="AW132" i="12"/>
  <c r="AS132" i="12"/>
  <c r="AG132" i="12"/>
  <c r="K132" i="12"/>
  <c r="L132" i="12" s="1"/>
  <c r="AZ131" i="12"/>
  <c r="AW131" i="12"/>
  <c r="AS131" i="12"/>
  <c r="AG131" i="12"/>
  <c r="T131" i="12"/>
  <c r="K131" i="12"/>
  <c r="L131" i="12" s="1"/>
  <c r="R131" i="12" s="1"/>
  <c r="AZ130" i="12"/>
  <c r="AW130" i="12"/>
  <c r="AS130" i="12"/>
  <c r="AG130" i="12"/>
  <c r="T130" i="12"/>
  <c r="AZ129" i="12"/>
  <c r="AW129" i="12"/>
  <c r="AS129" i="12"/>
  <c r="AG129" i="12"/>
  <c r="AZ128" i="12"/>
  <c r="AW128" i="12"/>
  <c r="AV128" i="12"/>
  <c r="AU128" i="12"/>
  <c r="AS128" i="12"/>
  <c r="AG128" i="12"/>
  <c r="R128" i="12"/>
  <c r="L128" i="12"/>
  <c r="K128" i="12"/>
  <c r="AZ127" i="12"/>
  <c r="AW127" i="12"/>
  <c r="AU127" i="12"/>
  <c r="AS127" i="12"/>
  <c r="AG127" i="12"/>
  <c r="T127" i="12"/>
  <c r="AZ126" i="12"/>
  <c r="AW126" i="12"/>
  <c r="AV126" i="12"/>
  <c r="AS126" i="12"/>
  <c r="AG126" i="12"/>
  <c r="AZ125" i="12"/>
  <c r="AW125" i="12"/>
  <c r="AV125" i="12"/>
  <c r="AS125" i="12"/>
  <c r="AG125" i="12"/>
  <c r="AZ124" i="12"/>
  <c r="AW124" i="12"/>
  <c r="AV124" i="12"/>
  <c r="AU124" i="12"/>
  <c r="AS124" i="12"/>
  <c r="AG124" i="12"/>
  <c r="AZ123" i="12"/>
  <c r="AW123" i="12"/>
  <c r="AU123" i="12"/>
  <c r="AS123" i="12"/>
  <c r="AG123" i="12"/>
  <c r="T123" i="12"/>
  <c r="K123" i="12"/>
  <c r="L123" i="12" s="1"/>
  <c r="B123" i="12"/>
  <c r="AV129" i="12" s="1"/>
  <c r="AZ122" i="12"/>
  <c r="AW122" i="12"/>
  <c r="AV122" i="12"/>
  <c r="AU122" i="12"/>
  <c r="AS122" i="12"/>
  <c r="AG122" i="12"/>
  <c r="T122" i="12"/>
  <c r="L122" i="12"/>
  <c r="K122" i="12"/>
  <c r="B122" i="12"/>
  <c r="T132" i="12" s="1"/>
  <c r="AZ121" i="12"/>
  <c r="AW121" i="12"/>
  <c r="AV121" i="12"/>
  <c r="AU121" i="12"/>
  <c r="AS121" i="12"/>
  <c r="AG121" i="12"/>
  <c r="T121" i="12"/>
  <c r="L121" i="12"/>
  <c r="K121" i="12"/>
  <c r="B121" i="12"/>
  <c r="AU129" i="12" s="1"/>
  <c r="D117" i="12"/>
  <c r="D133" i="12" s="1"/>
  <c r="D148" i="12" s="1"/>
  <c r="AW116" i="12"/>
  <c r="AS116" i="12"/>
  <c r="AG116" i="12"/>
  <c r="L116" i="12"/>
  <c r="AW115" i="12"/>
  <c r="AV115" i="12"/>
  <c r="AS115" i="12"/>
  <c r="AG115" i="12"/>
  <c r="AW114" i="12"/>
  <c r="AU114" i="12"/>
  <c r="AS114" i="12"/>
  <c r="AG114" i="12"/>
  <c r="T114" i="12"/>
  <c r="AW113" i="12"/>
  <c r="AS113" i="12"/>
  <c r="AG113" i="12"/>
  <c r="AW112" i="12"/>
  <c r="AS112" i="12"/>
  <c r="AG112" i="12"/>
  <c r="AW111" i="12"/>
  <c r="AS111" i="12"/>
  <c r="AG111" i="12"/>
  <c r="T111" i="12"/>
  <c r="AW110" i="12"/>
  <c r="AU110" i="12"/>
  <c r="AS110" i="12"/>
  <c r="AG110" i="12"/>
  <c r="T110" i="12"/>
  <c r="K110" i="12"/>
  <c r="L110" i="12" s="1"/>
  <c r="AW109" i="12"/>
  <c r="AU109" i="12"/>
  <c r="AS109" i="12"/>
  <c r="AG109" i="12"/>
  <c r="R109" i="12"/>
  <c r="L109" i="12"/>
  <c r="K109" i="12"/>
  <c r="AW108" i="12"/>
  <c r="AS108" i="12"/>
  <c r="AG108" i="12"/>
  <c r="T108" i="12"/>
  <c r="AW107" i="12"/>
  <c r="AU107" i="12"/>
  <c r="AS107" i="12"/>
  <c r="AG107" i="12"/>
  <c r="T107" i="12"/>
  <c r="K107" i="12"/>
  <c r="L107" i="12" s="1"/>
  <c r="B107" i="12"/>
  <c r="AV112" i="12" s="1"/>
  <c r="AW106" i="12"/>
  <c r="AV106" i="12"/>
  <c r="AS106" i="12"/>
  <c r="AG106" i="12"/>
  <c r="L106" i="12"/>
  <c r="R106" i="12" s="1"/>
  <c r="K106" i="12"/>
  <c r="B106" i="12"/>
  <c r="T116" i="12" s="1"/>
  <c r="AW105" i="12"/>
  <c r="AU105" i="12"/>
  <c r="AS105" i="12"/>
  <c r="AG105" i="12"/>
  <c r="T105" i="12"/>
  <c r="B105" i="12"/>
  <c r="K116" i="12" s="1"/>
  <c r="AM100" i="12"/>
  <c r="AM99" i="12"/>
  <c r="K99" i="12"/>
  <c r="AM98" i="12"/>
  <c r="K98" i="12"/>
  <c r="AM97" i="12"/>
  <c r="AM96" i="12"/>
  <c r="AL96" i="12"/>
  <c r="AM95" i="12"/>
  <c r="AM94" i="12"/>
  <c r="AL94" i="12"/>
  <c r="K94" i="12"/>
  <c r="AM93" i="12"/>
  <c r="AL93" i="12"/>
  <c r="K93" i="12"/>
  <c r="AM92" i="12"/>
  <c r="AL92" i="12"/>
  <c r="AM91" i="12"/>
  <c r="AL91" i="12"/>
  <c r="AK91" i="12"/>
  <c r="B91" i="12"/>
  <c r="AM90" i="12"/>
  <c r="AL90" i="12"/>
  <c r="K90" i="12"/>
  <c r="B90" i="12"/>
  <c r="AM89" i="12"/>
  <c r="AL89" i="12"/>
  <c r="AK89" i="12"/>
  <c r="K89" i="12"/>
  <c r="B89" i="12"/>
  <c r="AK95" i="12" s="1"/>
  <c r="AT84" i="12"/>
  <c r="AR84" i="12"/>
  <c r="AP84" i="12"/>
  <c r="AA84" i="12"/>
  <c r="T84" i="12"/>
  <c r="AT83" i="12"/>
  <c r="AS83" i="12"/>
  <c r="AR83" i="12"/>
  <c r="AP83" i="12"/>
  <c r="AA83" i="12"/>
  <c r="AT82" i="12"/>
  <c r="AP82" i="12"/>
  <c r="AA82" i="12"/>
  <c r="T82" i="12"/>
  <c r="AT81" i="12"/>
  <c r="AR81" i="12"/>
  <c r="AP81" i="12"/>
  <c r="AA81" i="12"/>
  <c r="T81" i="12"/>
  <c r="AT80" i="12"/>
  <c r="AS80" i="12"/>
  <c r="AR80" i="12"/>
  <c r="AP80" i="12"/>
  <c r="AA80" i="12"/>
  <c r="T80" i="12"/>
  <c r="AT79" i="12"/>
  <c r="AP79" i="12"/>
  <c r="AA79" i="12"/>
  <c r="L79" i="12"/>
  <c r="R79" i="12" s="1"/>
  <c r="K79" i="12"/>
  <c r="AT78" i="12"/>
  <c r="AP78" i="12"/>
  <c r="AA78" i="12"/>
  <c r="T78" i="12"/>
  <c r="AT77" i="12"/>
  <c r="AR77" i="12"/>
  <c r="AP77" i="12"/>
  <c r="AA77" i="12"/>
  <c r="T77" i="12"/>
  <c r="AT76" i="12"/>
  <c r="AP76" i="12"/>
  <c r="AA76" i="12"/>
  <c r="K76" i="12"/>
  <c r="L76" i="12" s="1"/>
  <c r="R76" i="12" s="1"/>
  <c r="AT75" i="12"/>
  <c r="AP75" i="12"/>
  <c r="AA75" i="12"/>
  <c r="T75" i="12"/>
  <c r="B75" i="12"/>
  <c r="AS79" i="12" s="1"/>
  <c r="AT74" i="12"/>
  <c r="AS74" i="12"/>
  <c r="AR74" i="12"/>
  <c r="AP74" i="12"/>
  <c r="AA74" i="12"/>
  <c r="T74" i="12"/>
  <c r="B74" i="12"/>
  <c r="T83" i="12" s="1"/>
  <c r="AT73" i="12"/>
  <c r="AP73" i="12"/>
  <c r="AA73" i="12"/>
  <c r="T73" i="12"/>
  <c r="B73" i="12"/>
  <c r="K82" i="12" s="1"/>
  <c r="L82" i="12" s="1"/>
  <c r="AT69" i="12"/>
  <c r="AP69" i="12"/>
  <c r="AA69" i="12"/>
  <c r="T69" i="12"/>
  <c r="D69" i="12"/>
  <c r="AT68" i="12"/>
  <c r="AR68" i="12"/>
  <c r="AP68" i="12"/>
  <c r="AA68" i="12"/>
  <c r="K68" i="12"/>
  <c r="L68" i="12" s="1"/>
  <c r="AT67" i="12"/>
  <c r="AR67" i="12"/>
  <c r="AP67" i="12"/>
  <c r="AA67" i="12"/>
  <c r="AT66" i="12"/>
  <c r="AP66" i="12"/>
  <c r="AA66" i="12"/>
  <c r="T66" i="12"/>
  <c r="D66" i="12"/>
  <c r="AT65" i="12"/>
  <c r="AR65" i="12"/>
  <c r="AP65" i="12"/>
  <c r="AA65" i="12"/>
  <c r="K65" i="12"/>
  <c r="L65" i="12" s="1"/>
  <c r="I65" i="12"/>
  <c r="J65" i="12" s="1"/>
  <c r="AT64" i="12"/>
  <c r="AR64" i="12"/>
  <c r="AP64" i="12"/>
  <c r="AA64" i="12"/>
  <c r="T64" i="12"/>
  <c r="AT63" i="12"/>
  <c r="AR63" i="12"/>
  <c r="AP63" i="12"/>
  <c r="AA63" i="12"/>
  <c r="K63" i="12"/>
  <c r="L63" i="12" s="1"/>
  <c r="AT62" i="12"/>
  <c r="AP62" i="12"/>
  <c r="AA62" i="12"/>
  <c r="T62" i="12"/>
  <c r="K62" i="12"/>
  <c r="L62" i="12" s="1"/>
  <c r="AT61" i="12"/>
  <c r="AR61" i="12"/>
  <c r="AP61" i="12"/>
  <c r="AA61" i="12"/>
  <c r="T61" i="12"/>
  <c r="L61" i="12"/>
  <c r="K61" i="12"/>
  <c r="AT60" i="12"/>
  <c r="AR60" i="12"/>
  <c r="AP60" i="12"/>
  <c r="AA60" i="12"/>
  <c r="K60" i="12"/>
  <c r="L60" i="12" s="1"/>
  <c r="B60" i="12"/>
  <c r="AT59" i="12"/>
  <c r="AR59" i="12"/>
  <c r="AP59" i="12"/>
  <c r="AA59" i="12"/>
  <c r="T59" i="12"/>
  <c r="K59" i="12"/>
  <c r="L59" i="12" s="1"/>
  <c r="B59" i="12"/>
  <c r="T63" i="12" s="1"/>
  <c r="AT58" i="12"/>
  <c r="AR58" i="12"/>
  <c r="AP58" i="12"/>
  <c r="AA58" i="12"/>
  <c r="R58" i="12"/>
  <c r="K58" i="12"/>
  <c r="L58" i="12" s="1"/>
  <c r="O58" i="12" s="1"/>
  <c r="B58" i="12"/>
  <c r="AR62" i="12" s="1"/>
  <c r="E54" i="12"/>
  <c r="D54" i="12"/>
  <c r="D70" i="12" s="1"/>
  <c r="D85" i="12" s="1"/>
  <c r="D101" i="12" s="1"/>
  <c r="AT53" i="12"/>
  <c r="AS53" i="12"/>
  <c r="AR53" i="12"/>
  <c r="AP53" i="12"/>
  <c r="AG53" i="12"/>
  <c r="AA53" i="12"/>
  <c r="T53" i="12"/>
  <c r="H53" i="12"/>
  <c r="I53" i="12" s="1"/>
  <c r="J53" i="12" s="1"/>
  <c r="D53" i="12"/>
  <c r="AT52" i="12"/>
  <c r="AR52" i="12"/>
  <c r="AP52" i="12"/>
  <c r="AG52" i="12"/>
  <c r="AA52" i="12"/>
  <c r="D52" i="12"/>
  <c r="E53" i="12" s="1"/>
  <c r="H52" i="12" s="1"/>
  <c r="I52" i="12" s="1"/>
  <c r="J52" i="12" s="1"/>
  <c r="AT51" i="12"/>
  <c r="AP51" i="12"/>
  <c r="AG51" i="12"/>
  <c r="AA51" i="12"/>
  <c r="K51" i="12"/>
  <c r="L51" i="12" s="1"/>
  <c r="E51" i="12"/>
  <c r="H50" i="12" s="1"/>
  <c r="I50" i="12" s="1"/>
  <c r="J50" i="12" s="1"/>
  <c r="D51" i="12"/>
  <c r="AT50" i="12"/>
  <c r="AP50" i="12"/>
  <c r="AG50" i="12"/>
  <c r="AA50" i="12"/>
  <c r="K50" i="12"/>
  <c r="L50" i="12" s="1"/>
  <c r="D50" i="12"/>
  <c r="AT49" i="12"/>
  <c r="AP49" i="12"/>
  <c r="AG49" i="12"/>
  <c r="AA49" i="12"/>
  <c r="T49" i="12"/>
  <c r="K49" i="12"/>
  <c r="L49" i="12" s="1"/>
  <c r="E49" i="12"/>
  <c r="D49" i="12"/>
  <c r="D65" i="12" s="1"/>
  <c r="E66" i="12" s="1"/>
  <c r="H65" i="12" s="1"/>
  <c r="AT48" i="12"/>
  <c r="AS48" i="12"/>
  <c r="AR48" i="12"/>
  <c r="AP48" i="12"/>
  <c r="AG48" i="12"/>
  <c r="AA48" i="12"/>
  <c r="I48" i="12"/>
  <c r="J48" i="12" s="1"/>
  <c r="H48" i="12"/>
  <c r="E48" i="12"/>
  <c r="H47" i="12" s="1"/>
  <c r="I47" i="12" s="1"/>
  <c r="J47" i="12" s="1"/>
  <c r="D48" i="12"/>
  <c r="D64" i="12" s="1"/>
  <c r="AT47" i="12"/>
  <c r="AP47" i="12"/>
  <c r="AG47" i="12"/>
  <c r="AA47" i="12"/>
  <c r="T47" i="12"/>
  <c r="K47" i="12"/>
  <c r="L47" i="12" s="1"/>
  <c r="R47" i="12" s="1"/>
  <c r="D47" i="12"/>
  <c r="D63" i="12" s="1"/>
  <c r="E64" i="12" s="1"/>
  <c r="H63" i="12" s="1"/>
  <c r="I63" i="12" s="1"/>
  <c r="J63" i="12" s="1"/>
  <c r="AT46" i="12"/>
  <c r="AS46" i="12"/>
  <c r="AR46" i="12"/>
  <c r="AP46" i="12"/>
  <c r="AG46" i="12"/>
  <c r="AA46" i="12"/>
  <c r="D46" i="12"/>
  <c r="AT45" i="12"/>
  <c r="AR45" i="12"/>
  <c r="AP45" i="12"/>
  <c r="AG45" i="12"/>
  <c r="AA45" i="12"/>
  <c r="L45" i="12"/>
  <c r="K45" i="12"/>
  <c r="D45" i="12"/>
  <c r="D61" i="12" s="1"/>
  <c r="AT44" i="12"/>
  <c r="AP44" i="12"/>
  <c r="AG44" i="12"/>
  <c r="AA44" i="12"/>
  <c r="T44" i="12"/>
  <c r="D44" i="12"/>
  <c r="B44" i="12"/>
  <c r="AS45" i="12" s="1"/>
  <c r="AT43" i="12"/>
  <c r="AS43" i="12"/>
  <c r="AR43" i="12"/>
  <c r="AP43" i="12"/>
  <c r="AG43" i="12"/>
  <c r="AA43" i="12"/>
  <c r="L43" i="12"/>
  <c r="R43" i="12" s="1"/>
  <c r="K43" i="12"/>
  <c r="E43" i="12"/>
  <c r="H42" i="12" s="1"/>
  <c r="I42" i="12" s="1"/>
  <c r="J42" i="12" s="1"/>
  <c r="D43" i="12"/>
  <c r="D59" i="12" s="1"/>
  <c r="E60" i="12" s="1"/>
  <c r="H59" i="12" s="1"/>
  <c r="I59" i="12" s="1"/>
  <c r="J59" i="12" s="1"/>
  <c r="B43" i="12"/>
  <c r="T46" i="12" s="1"/>
  <c r="AT42" i="12"/>
  <c r="AR42" i="12"/>
  <c r="AP42" i="12"/>
  <c r="AG42" i="12"/>
  <c r="AA42" i="12"/>
  <c r="D42" i="12"/>
  <c r="D58" i="12" s="1"/>
  <c r="B42" i="12"/>
  <c r="AR50" i="12" s="1"/>
  <c r="E38" i="12"/>
  <c r="AT37" i="12"/>
  <c r="AP37" i="12"/>
  <c r="AA37" i="12"/>
  <c r="J37" i="12"/>
  <c r="I37" i="12"/>
  <c r="H37" i="12"/>
  <c r="E37" i="12"/>
  <c r="H36" i="12" s="1"/>
  <c r="I36" i="12" s="1"/>
  <c r="J36" i="12" s="1"/>
  <c r="AT36" i="12"/>
  <c r="AP36" i="12"/>
  <c r="AA36" i="12"/>
  <c r="E36" i="12"/>
  <c r="AT35" i="12"/>
  <c r="AS35" i="12"/>
  <c r="AP35" i="12"/>
  <c r="AA35" i="12"/>
  <c r="H35" i="12"/>
  <c r="I35" i="12" s="1"/>
  <c r="J35" i="12" s="1"/>
  <c r="E35" i="12"/>
  <c r="AT34" i="12"/>
  <c r="AS34" i="12"/>
  <c r="AP34" i="12"/>
  <c r="AA34" i="12"/>
  <c r="T34" i="12"/>
  <c r="H34" i="12"/>
  <c r="I34" i="12" s="1"/>
  <c r="J34" i="12" s="1"/>
  <c r="E34" i="12"/>
  <c r="AT33" i="12"/>
  <c r="AS33" i="12"/>
  <c r="AP33" i="12"/>
  <c r="AA33" i="12"/>
  <c r="H33" i="12"/>
  <c r="I33" i="12" s="1"/>
  <c r="J33" i="12" s="1"/>
  <c r="E33" i="12"/>
  <c r="H32" i="12" s="1"/>
  <c r="I32" i="12" s="1"/>
  <c r="J32" i="12" s="1"/>
  <c r="AT32" i="12"/>
  <c r="AS32" i="12"/>
  <c r="AP32" i="12"/>
  <c r="AA32" i="12"/>
  <c r="L32" i="12"/>
  <c r="K32" i="12"/>
  <c r="E32" i="12"/>
  <c r="AT31" i="12"/>
  <c r="AS31" i="12"/>
  <c r="AP31" i="12"/>
  <c r="AA31" i="12"/>
  <c r="H31" i="12"/>
  <c r="I31" i="12" s="1"/>
  <c r="J31" i="12" s="1"/>
  <c r="E31" i="12"/>
  <c r="AT30" i="12"/>
  <c r="AS30" i="12"/>
  <c r="AP30" i="12"/>
  <c r="AA30" i="12"/>
  <c r="I30" i="12"/>
  <c r="J30" i="12" s="1"/>
  <c r="H30" i="12"/>
  <c r="E30" i="12"/>
  <c r="AT29" i="12"/>
  <c r="AS29" i="12"/>
  <c r="AP29" i="12"/>
  <c r="AA29" i="12"/>
  <c r="H29" i="12"/>
  <c r="I29" i="12" s="1"/>
  <c r="J29" i="12" s="1"/>
  <c r="E29" i="12"/>
  <c r="H28" i="12" s="1"/>
  <c r="I28" i="12" s="1"/>
  <c r="J28" i="12" s="1"/>
  <c r="AT28" i="12"/>
  <c r="AP28" i="12"/>
  <c r="AA28" i="12"/>
  <c r="T28" i="12"/>
  <c r="L28" i="12"/>
  <c r="R28" i="12" s="1"/>
  <c r="K28" i="12"/>
  <c r="E28" i="12"/>
  <c r="B28" i="12"/>
  <c r="AS36" i="12" s="1"/>
  <c r="AT27" i="12"/>
  <c r="AP27" i="12"/>
  <c r="AA27" i="12"/>
  <c r="T27" i="12"/>
  <c r="H27" i="12"/>
  <c r="I27" i="12" s="1"/>
  <c r="J27" i="12" s="1"/>
  <c r="E27" i="12"/>
  <c r="H26" i="12" s="1"/>
  <c r="I26" i="12" s="1"/>
  <c r="J26" i="12" s="1"/>
  <c r="B27" i="12"/>
  <c r="AT26" i="12"/>
  <c r="AR26" i="12"/>
  <c r="AP26" i="12"/>
  <c r="AA26" i="12"/>
  <c r="B26" i="12"/>
  <c r="K36" i="12" s="1"/>
  <c r="L36" i="12" s="1"/>
  <c r="AW147" i="10"/>
  <c r="AV147" i="10"/>
  <c r="AS147" i="10"/>
  <c r="AG147" i="10"/>
  <c r="AW146" i="10"/>
  <c r="AV146" i="10"/>
  <c r="AS146" i="10"/>
  <c r="AG146" i="10"/>
  <c r="K146" i="10"/>
  <c r="AW145" i="10"/>
  <c r="AS145" i="10"/>
  <c r="AG145" i="10"/>
  <c r="K145" i="10"/>
  <c r="AW144" i="10"/>
  <c r="AV144" i="10"/>
  <c r="AS144" i="10"/>
  <c r="AG144" i="10"/>
  <c r="AW143" i="10"/>
  <c r="AV143" i="10"/>
  <c r="AS143" i="10"/>
  <c r="AG143" i="10"/>
  <c r="AW142" i="10"/>
  <c r="AV142" i="10"/>
  <c r="AS142" i="10"/>
  <c r="AG142" i="10"/>
  <c r="AW141" i="10"/>
  <c r="AU141" i="10"/>
  <c r="AS141" i="10"/>
  <c r="AG141" i="10"/>
  <c r="K141" i="10"/>
  <c r="AW140" i="10"/>
  <c r="AV140" i="10"/>
  <c r="AU140" i="10"/>
  <c r="AS140" i="10"/>
  <c r="AG140" i="10"/>
  <c r="T140" i="10"/>
  <c r="AW139" i="10"/>
  <c r="AV139" i="10"/>
  <c r="AS139" i="10"/>
  <c r="AG139" i="10"/>
  <c r="AW138" i="10"/>
  <c r="AV138" i="10"/>
  <c r="AU138" i="10"/>
  <c r="AS138" i="10"/>
  <c r="AG138" i="10"/>
  <c r="K138" i="10"/>
  <c r="B138" i="10"/>
  <c r="AV145" i="10" s="1"/>
  <c r="AW137" i="10"/>
  <c r="AV137" i="10"/>
  <c r="AS137" i="10"/>
  <c r="AG137" i="10"/>
  <c r="B137" i="10"/>
  <c r="AW136" i="10"/>
  <c r="AV136" i="10"/>
  <c r="AU136" i="10"/>
  <c r="AS136" i="10"/>
  <c r="AG136" i="10"/>
  <c r="K136" i="10"/>
  <c r="B136" i="10"/>
  <c r="AU142" i="10" s="1"/>
  <c r="AZ132" i="10"/>
  <c r="AW132" i="10"/>
  <c r="AS132" i="10"/>
  <c r="AG132" i="10"/>
  <c r="AZ131" i="10"/>
  <c r="AW131" i="10"/>
  <c r="AS131" i="10"/>
  <c r="AG131" i="10"/>
  <c r="T131" i="10"/>
  <c r="AZ130" i="10"/>
  <c r="AW130" i="10"/>
  <c r="AS130" i="10"/>
  <c r="AG130" i="10"/>
  <c r="AZ129" i="10"/>
  <c r="AW129" i="10"/>
  <c r="AS129" i="10"/>
  <c r="AG129" i="10"/>
  <c r="AZ128" i="10"/>
  <c r="AW128" i="10"/>
  <c r="AV128" i="10"/>
  <c r="AU128" i="10"/>
  <c r="AS128" i="10"/>
  <c r="AG128" i="10"/>
  <c r="T128" i="10"/>
  <c r="AZ127" i="10"/>
  <c r="AW127" i="10"/>
  <c r="AS127" i="10"/>
  <c r="AG127" i="10"/>
  <c r="T127" i="10"/>
  <c r="AZ126" i="10"/>
  <c r="AW126" i="10"/>
  <c r="AS126" i="10"/>
  <c r="AG126" i="10"/>
  <c r="AZ125" i="10"/>
  <c r="AW125" i="10"/>
  <c r="AV125" i="10"/>
  <c r="AS125" i="10"/>
  <c r="AG125" i="10"/>
  <c r="AZ124" i="10"/>
  <c r="AW124" i="10"/>
  <c r="AS124" i="10"/>
  <c r="AG124" i="10"/>
  <c r="AZ123" i="10"/>
  <c r="AW123" i="10"/>
  <c r="AS123" i="10"/>
  <c r="AG123" i="10"/>
  <c r="K123" i="10"/>
  <c r="L123" i="10" s="1"/>
  <c r="B123" i="10"/>
  <c r="AZ122" i="10"/>
  <c r="AW122" i="10"/>
  <c r="AS122" i="10"/>
  <c r="AG122" i="10"/>
  <c r="T122" i="10"/>
  <c r="B122" i="10"/>
  <c r="T130" i="10" s="1"/>
  <c r="AZ121" i="10"/>
  <c r="AW121" i="10"/>
  <c r="AU121" i="10"/>
  <c r="AS121" i="10"/>
  <c r="AG121" i="10"/>
  <c r="L121" i="10"/>
  <c r="K121" i="10"/>
  <c r="B121" i="10"/>
  <c r="AU123" i="10" s="1"/>
  <c r="AW116" i="10"/>
  <c r="AS116" i="10"/>
  <c r="AG116" i="10"/>
  <c r="AW115" i="10"/>
  <c r="AV115" i="10"/>
  <c r="AS115" i="10"/>
  <c r="AG115" i="10"/>
  <c r="T115" i="10"/>
  <c r="AW114" i="10"/>
  <c r="AV114" i="10"/>
  <c r="AS114" i="10"/>
  <c r="AG114" i="10"/>
  <c r="T114" i="10"/>
  <c r="AW113" i="10"/>
  <c r="AS113" i="10"/>
  <c r="AG113" i="10"/>
  <c r="T113" i="10"/>
  <c r="AW112" i="10"/>
  <c r="AV112" i="10"/>
  <c r="AS112" i="10"/>
  <c r="AG112" i="10"/>
  <c r="T112" i="10"/>
  <c r="AW111" i="10"/>
  <c r="AV111" i="10"/>
  <c r="AU111" i="10"/>
  <c r="AS111" i="10"/>
  <c r="AG111" i="10"/>
  <c r="AW110" i="10"/>
  <c r="AV110" i="10"/>
  <c r="AS110" i="10"/>
  <c r="AG110" i="10"/>
  <c r="T110" i="10"/>
  <c r="AW109" i="10"/>
  <c r="AV109" i="10"/>
  <c r="AU109" i="10"/>
  <c r="AS109" i="10"/>
  <c r="AG109" i="10"/>
  <c r="T109" i="10"/>
  <c r="AW108" i="10"/>
  <c r="AV108" i="10"/>
  <c r="AU108" i="10"/>
  <c r="AS108" i="10"/>
  <c r="AG108" i="10"/>
  <c r="AW107" i="10"/>
  <c r="AV107" i="10"/>
  <c r="AS107" i="10"/>
  <c r="AG107" i="10"/>
  <c r="T107" i="10"/>
  <c r="B107" i="10"/>
  <c r="AV116" i="10" s="1"/>
  <c r="AW106" i="10"/>
  <c r="AV106" i="10"/>
  <c r="AU106" i="10"/>
  <c r="AS106" i="10"/>
  <c r="AG106" i="10"/>
  <c r="T106" i="10"/>
  <c r="B106" i="10"/>
  <c r="T111" i="10" s="1"/>
  <c r="AW105" i="10"/>
  <c r="AV105" i="10"/>
  <c r="AS105" i="10"/>
  <c r="AG105" i="10"/>
  <c r="T105" i="10"/>
  <c r="B105" i="10"/>
  <c r="AU114" i="10" s="1"/>
  <c r="AM100" i="10"/>
  <c r="AK100" i="10"/>
  <c r="AM99" i="10"/>
  <c r="AM98" i="10"/>
  <c r="AL98" i="10"/>
  <c r="AK98" i="10"/>
  <c r="K98" i="10"/>
  <c r="L98" i="10" s="1"/>
  <c r="AM97" i="10"/>
  <c r="AM96" i="10"/>
  <c r="AK96" i="10"/>
  <c r="K96" i="10"/>
  <c r="L96" i="10" s="1"/>
  <c r="AM95" i="10"/>
  <c r="AK95" i="10"/>
  <c r="AM94" i="10"/>
  <c r="AK94" i="10"/>
  <c r="T94" i="10"/>
  <c r="K94" i="10"/>
  <c r="L94" i="10" s="1"/>
  <c r="AM93" i="10"/>
  <c r="AL93" i="10"/>
  <c r="AK93" i="10"/>
  <c r="K93" i="10"/>
  <c r="L93" i="10" s="1"/>
  <c r="AM92" i="10"/>
  <c r="AM91" i="10"/>
  <c r="AK91" i="10"/>
  <c r="L91" i="10"/>
  <c r="K91" i="10"/>
  <c r="B91" i="10"/>
  <c r="AL97" i="10" s="1"/>
  <c r="AM90" i="10"/>
  <c r="AL90" i="10"/>
  <c r="AK90" i="10"/>
  <c r="K90" i="10"/>
  <c r="L90" i="10" s="1"/>
  <c r="R90" i="10" s="1"/>
  <c r="B90" i="10"/>
  <c r="T91" i="10" s="1"/>
  <c r="AM89" i="10"/>
  <c r="AK89" i="10"/>
  <c r="K89" i="10"/>
  <c r="L89" i="10" s="1"/>
  <c r="B89" i="10"/>
  <c r="K100" i="10" s="1"/>
  <c r="L100" i="10" s="1"/>
  <c r="AT84" i="10"/>
  <c r="AP84" i="10"/>
  <c r="AA84" i="10"/>
  <c r="AT83" i="10"/>
  <c r="AS83" i="10"/>
  <c r="AP83" i="10"/>
  <c r="AA83" i="10"/>
  <c r="AT82" i="10"/>
  <c r="AS82" i="10"/>
  <c r="AP82" i="10"/>
  <c r="AA82" i="10"/>
  <c r="AT81" i="10"/>
  <c r="AP81" i="10"/>
  <c r="AA81" i="10"/>
  <c r="K81" i="10"/>
  <c r="AT80" i="10"/>
  <c r="AS80" i="10"/>
  <c r="AP80" i="10"/>
  <c r="AA80" i="10"/>
  <c r="AT79" i="10"/>
  <c r="AP79" i="10"/>
  <c r="AA79" i="10"/>
  <c r="AT78" i="10"/>
  <c r="AS78" i="10"/>
  <c r="AP78" i="10"/>
  <c r="AA78" i="10"/>
  <c r="AT77" i="10"/>
  <c r="AP77" i="10"/>
  <c r="AA77" i="10"/>
  <c r="E77" i="10"/>
  <c r="H76" i="10" s="1"/>
  <c r="I76" i="10" s="1"/>
  <c r="J76" i="10" s="1"/>
  <c r="AT76" i="10"/>
  <c r="AP76" i="10"/>
  <c r="AA76" i="10"/>
  <c r="D76" i="10"/>
  <c r="D92" i="10" s="1"/>
  <c r="AT75" i="10"/>
  <c r="AS75" i="10"/>
  <c r="AP75" i="10"/>
  <c r="AA75" i="10"/>
  <c r="B75" i="10"/>
  <c r="AS84" i="10" s="1"/>
  <c r="AT74" i="10"/>
  <c r="AS74" i="10"/>
  <c r="AP74" i="10"/>
  <c r="AA74" i="10"/>
  <c r="B74" i="10"/>
  <c r="AT73" i="10"/>
  <c r="AS73" i="10"/>
  <c r="AP73" i="10"/>
  <c r="AA73" i="10"/>
  <c r="B73" i="10"/>
  <c r="AR74" i="10" s="1"/>
  <c r="AT69" i="10"/>
  <c r="AP69" i="10"/>
  <c r="AA69" i="10"/>
  <c r="T69" i="10"/>
  <c r="AT68" i="10"/>
  <c r="AS68" i="10"/>
  <c r="AR68" i="10"/>
  <c r="AP68" i="10"/>
  <c r="AA68" i="10"/>
  <c r="T68" i="10"/>
  <c r="E68" i="10"/>
  <c r="AT67" i="10"/>
  <c r="AS67" i="10"/>
  <c r="AR67" i="10"/>
  <c r="AP67" i="10"/>
  <c r="AA67" i="10"/>
  <c r="T67" i="10"/>
  <c r="H67" i="10"/>
  <c r="I67" i="10" s="1"/>
  <c r="J67" i="10" s="1"/>
  <c r="D67" i="10"/>
  <c r="D82" i="10" s="1"/>
  <c r="AT66" i="10"/>
  <c r="AP66" i="10"/>
  <c r="AA66" i="10"/>
  <c r="T66" i="10"/>
  <c r="AT65" i="10"/>
  <c r="AS65" i="10"/>
  <c r="AR65" i="10"/>
  <c r="AP65" i="10"/>
  <c r="AA65" i="10"/>
  <c r="T65" i="10"/>
  <c r="E65" i="10"/>
  <c r="H64" i="10" s="1"/>
  <c r="I64" i="10" s="1"/>
  <c r="J64" i="10" s="1"/>
  <c r="D65" i="10"/>
  <c r="AT64" i="10"/>
  <c r="AR64" i="10"/>
  <c r="AP64" i="10"/>
  <c r="AA64" i="10"/>
  <c r="T64" i="10"/>
  <c r="L64" i="10"/>
  <c r="K64" i="10"/>
  <c r="D64" i="10"/>
  <c r="D79" i="10" s="1"/>
  <c r="AT63" i="10"/>
  <c r="AP63" i="10"/>
  <c r="AA63" i="10"/>
  <c r="T63" i="10"/>
  <c r="R63" i="10"/>
  <c r="L63" i="10"/>
  <c r="K63" i="10"/>
  <c r="AT62" i="10"/>
  <c r="AR62" i="10"/>
  <c r="AP62" i="10"/>
  <c r="AA62" i="10"/>
  <c r="T62" i="10"/>
  <c r="E62" i="10"/>
  <c r="H61" i="10" s="1"/>
  <c r="I61" i="10" s="1"/>
  <c r="J61" i="10" s="1"/>
  <c r="D62" i="10"/>
  <c r="E63" i="10" s="1"/>
  <c r="H62" i="10" s="1"/>
  <c r="I62" i="10" s="1"/>
  <c r="J62" i="10" s="1"/>
  <c r="AT61" i="10"/>
  <c r="AR61" i="10"/>
  <c r="AP61" i="10"/>
  <c r="AA61" i="10"/>
  <c r="T61" i="10"/>
  <c r="L61" i="10"/>
  <c r="K61" i="10"/>
  <c r="D61" i="10"/>
  <c r="AT60" i="10"/>
  <c r="AP60" i="10"/>
  <c r="AA60" i="10"/>
  <c r="T60" i="10"/>
  <c r="L60" i="10"/>
  <c r="K60" i="10"/>
  <c r="B60" i="10"/>
  <c r="AS63" i="10" s="1"/>
  <c r="AT59" i="10"/>
  <c r="AS59" i="10"/>
  <c r="AR59" i="10"/>
  <c r="AP59" i="10"/>
  <c r="AA59" i="10"/>
  <c r="T59" i="10"/>
  <c r="D59" i="10"/>
  <c r="B59" i="10"/>
  <c r="AT58" i="10"/>
  <c r="AS58" i="10"/>
  <c r="AR58" i="10"/>
  <c r="AP58" i="10"/>
  <c r="AA58" i="10"/>
  <c r="T58" i="10"/>
  <c r="B58" i="10"/>
  <c r="K69" i="10" s="1"/>
  <c r="L69" i="10" s="1"/>
  <c r="D54" i="10"/>
  <c r="D70" i="10" s="1"/>
  <c r="D85" i="10" s="1"/>
  <c r="D101" i="10" s="1"/>
  <c r="D117" i="10" s="1"/>
  <c r="D133" i="10" s="1"/>
  <c r="D148" i="10" s="1"/>
  <c r="AT53" i="10"/>
  <c r="AP53" i="10"/>
  <c r="AG53" i="10"/>
  <c r="AA53" i="10"/>
  <c r="E53" i="10"/>
  <c r="D53" i="10"/>
  <c r="AT52" i="10"/>
  <c r="AP52" i="10"/>
  <c r="AG52" i="10"/>
  <c r="AA52" i="10"/>
  <c r="H52" i="10"/>
  <c r="I52" i="10" s="1"/>
  <c r="J52" i="10" s="1"/>
  <c r="E52" i="10"/>
  <c r="H51" i="10" s="1"/>
  <c r="I51" i="10" s="1"/>
  <c r="J51" i="10" s="1"/>
  <c r="D52" i="10"/>
  <c r="D68" i="10" s="1"/>
  <c r="AT51" i="10"/>
  <c r="AP51" i="10"/>
  <c r="AG51" i="10"/>
  <c r="AA51" i="10"/>
  <c r="T51" i="10"/>
  <c r="E51" i="10"/>
  <c r="D51" i="10"/>
  <c r="AT50" i="10"/>
  <c r="AS50" i="10"/>
  <c r="AP50" i="10"/>
  <c r="AG50" i="10"/>
  <c r="AA50" i="10"/>
  <c r="I50" i="10"/>
  <c r="J50" i="10" s="1"/>
  <c r="H50" i="10"/>
  <c r="D50" i="10"/>
  <c r="D66" i="10" s="1"/>
  <c r="AT49" i="10"/>
  <c r="AS49" i="10"/>
  <c r="AP49" i="10"/>
  <c r="AG49" i="10"/>
  <c r="AA49" i="10"/>
  <c r="J49" i="10"/>
  <c r="I49" i="10"/>
  <c r="D49" i="10"/>
  <c r="E50" i="10" s="1"/>
  <c r="H49" i="10" s="1"/>
  <c r="AT48" i="10"/>
  <c r="AP48" i="10"/>
  <c r="AG48" i="10"/>
  <c r="AA48" i="10"/>
  <c r="D48" i="10"/>
  <c r="E49" i="10" s="1"/>
  <c r="H48" i="10" s="1"/>
  <c r="I48" i="10" s="1"/>
  <c r="J48" i="10" s="1"/>
  <c r="AT47" i="10"/>
  <c r="AP47" i="10"/>
  <c r="AG47" i="10"/>
  <c r="AA47" i="10"/>
  <c r="K47" i="10"/>
  <c r="L47" i="10" s="1"/>
  <c r="D47" i="10"/>
  <c r="AT46" i="10"/>
  <c r="AP46" i="10"/>
  <c r="AG46" i="10"/>
  <c r="AA46" i="10"/>
  <c r="E46" i="10"/>
  <c r="D46" i="10"/>
  <c r="E47" i="10" s="1"/>
  <c r="H46" i="10" s="1"/>
  <c r="I46" i="10" s="1"/>
  <c r="J46" i="10" s="1"/>
  <c r="AT45" i="10"/>
  <c r="AS45" i="10"/>
  <c r="AR45" i="10"/>
  <c r="AP45" i="10"/>
  <c r="AG45" i="10"/>
  <c r="AA45" i="10"/>
  <c r="T45" i="10"/>
  <c r="H45" i="10"/>
  <c r="I45" i="10" s="1"/>
  <c r="J45" i="10" s="1"/>
  <c r="E45" i="10"/>
  <c r="D45" i="10"/>
  <c r="AT44" i="10"/>
  <c r="AS44" i="10"/>
  <c r="AR44" i="10"/>
  <c r="AP44" i="10"/>
  <c r="AG44" i="10"/>
  <c r="AA44" i="10"/>
  <c r="I44" i="10"/>
  <c r="J44" i="10" s="1"/>
  <c r="H44" i="10"/>
  <c r="D44" i="10"/>
  <c r="D60" i="10" s="1"/>
  <c r="B44" i="10"/>
  <c r="AS46" i="10" s="1"/>
  <c r="AT43" i="10"/>
  <c r="AP43" i="10"/>
  <c r="AG43" i="10"/>
  <c r="AA43" i="10"/>
  <c r="D43" i="10"/>
  <c r="E44" i="10" s="1"/>
  <c r="H43" i="10" s="1"/>
  <c r="I43" i="10" s="1"/>
  <c r="J43" i="10" s="1"/>
  <c r="B43" i="10"/>
  <c r="AT42" i="10"/>
  <c r="AP42" i="10"/>
  <c r="AG42" i="10"/>
  <c r="AA42" i="10"/>
  <c r="D42" i="10"/>
  <c r="B42" i="10"/>
  <c r="AR50" i="10" s="1"/>
  <c r="E38" i="10"/>
  <c r="H37" i="10" s="1"/>
  <c r="I37" i="10" s="1"/>
  <c r="J37" i="10" s="1"/>
  <c r="AT37" i="10"/>
  <c r="AP37" i="10"/>
  <c r="AA37" i="10"/>
  <c r="T37" i="10"/>
  <c r="E37" i="10"/>
  <c r="AT36" i="10"/>
  <c r="AS36" i="10"/>
  <c r="AR36" i="10"/>
  <c r="AP36" i="10"/>
  <c r="AA36" i="10"/>
  <c r="T36" i="10"/>
  <c r="H36" i="10"/>
  <c r="I36" i="10" s="1"/>
  <c r="J36" i="10" s="1"/>
  <c r="E36" i="10"/>
  <c r="H35" i="10" s="1"/>
  <c r="I35" i="10" s="1"/>
  <c r="J35" i="10" s="1"/>
  <c r="AT35" i="10"/>
  <c r="AR35" i="10"/>
  <c r="AP35" i="10"/>
  <c r="AA35" i="10"/>
  <c r="L35" i="10"/>
  <c r="K35" i="10"/>
  <c r="E35" i="10"/>
  <c r="H34" i="10" s="1"/>
  <c r="I34" i="10" s="1"/>
  <c r="AT34" i="10"/>
  <c r="AP34" i="10"/>
  <c r="AA34" i="10"/>
  <c r="R34" i="10"/>
  <c r="K34" i="10"/>
  <c r="L34" i="10" s="1"/>
  <c r="J34" i="10"/>
  <c r="E34" i="10"/>
  <c r="AT33" i="10"/>
  <c r="AP33" i="10"/>
  <c r="AA33" i="10"/>
  <c r="H33" i="10"/>
  <c r="I33" i="10" s="1"/>
  <c r="J33" i="10" s="1"/>
  <c r="E33" i="10"/>
  <c r="AT32" i="10"/>
  <c r="AS32" i="10"/>
  <c r="AR32" i="10"/>
  <c r="AP32" i="10"/>
  <c r="AA32" i="10"/>
  <c r="T32" i="10"/>
  <c r="H32" i="10"/>
  <c r="I32" i="10" s="1"/>
  <c r="J32" i="10" s="1"/>
  <c r="E32" i="10"/>
  <c r="H31" i="10" s="1"/>
  <c r="I31" i="10" s="1"/>
  <c r="J31" i="10" s="1"/>
  <c r="AT31" i="10"/>
  <c r="AR31" i="10"/>
  <c r="AP31" i="10"/>
  <c r="AA31" i="10"/>
  <c r="L31" i="10"/>
  <c r="K31" i="10"/>
  <c r="E31" i="10"/>
  <c r="H30" i="10" s="1"/>
  <c r="I30" i="10" s="1"/>
  <c r="J30" i="10" s="1"/>
  <c r="AT30" i="10"/>
  <c r="AP30" i="10"/>
  <c r="AA30" i="10"/>
  <c r="L30" i="10"/>
  <c r="K30" i="10"/>
  <c r="E30" i="10"/>
  <c r="H29" i="10" s="1"/>
  <c r="I29" i="10" s="1"/>
  <c r="J29" i="10" s="1"/>
  <c r="AT29" i="10"/>
  <c r="AP29" i="10"/>
  <c r="AA29" i="10"/>
  <c r="E29" i="10"/>
  <c r="AT28" i="10"/>
  <c r="AS28" i="10"/>
  <c r="AP28" i="10"/>
  <c r="AA28" i="10"/>
  <c r="H28" i="10"/>
  <c r="I28" i="10" s="1"/>
  <c r="J28" i="10" s="1"/>
  <c r="E28" i="10"/>
  <c r="B28" i="10"/>
  <c r="AS34" i="10" s="1"/>
  <c r="AT27" i="10"/>
  <c r="AS27" i="10"/>
  <c r="AP27" i="10"/>
  <c r="AA27" i="10"/>
  <c r="T27" i="10"/>
  <c r="I27" i="10"/>
  <c r="J27" i="10" s="1"/>
  <c r="H27" i="10"/>
  <c r="E27" i="10"/>
  <c r="B27" i="10"/>
  <c r="T35" i="10" s="1"/>
  <c r="AT26" i="10"/>
  <c r="AS26" i="10"/>
  <c r="AP26" i="10"/>
  <c r="AA26" i="10"/>
  <c r="T26" i="10"/>
  <c r="H26" i="10"/>
  <c r="I26" i="10" s="1"/>
  <c r="J26" i="10" s="1"/>
  <c r="B26" i="10"/>
  <c r="K37" i="10" s="1"/>
  <c r="L37" i="10" s="1"/>
  <c r="R37" i="10" s="1"/>
  <c r="AW147" i="11"/>
  <c r="AS147" i="11"/>
  <c r="AG147" i="11"/>
  <c r="K147" i="11"/>
  <c r="L147" i="11" s="1"/>
  <c r="AW146" i="11"/>
  <c r="AS146" i="11"/>
  <c r="AG146" i="11"/>
  <c r="T146" i="11"/>
  <c r="AW145" i="11"/>
  <c r="AS145" i="11"/>
  <c r="AG145" i="11"/>
  <c r="T145" i="11"/>
  <c r="AW144" i="11"/>
  <c r="AU144" i="11"/>
  <c r="AS144" i="11"/>
  <c r="AG144" i="11"/>
  <c r="K144" i="11"/>
  <c r="L144" i="11" s="1"/>
  <c r="AW143" i="11"/>
  <c r="AS143" i="11"/>
  <c r="AG143" i="11"/>
  <c r="T143" i="11"/>
  <c r="K143" i="11"/>
  <c r="L143" i="11" s="1"/>
  <c r="AW142" i="11"/>
  <c r="AS142" i="11"/>
  <c r="AG142" i="11"/>
  <c r="AW141" i="11"/>
  <c r="AS141" i="11"/>
  <c r="AG141" i="11"/>
  <c r="K141" i="11"/>
  <c r="L141" i="11" s="1"/>
  <c r="AW140" i="11"/>
  <c r="AS140" i="11"/>
  <c r="AG140" i="11"/>
  <c r="L140" i="11"/>
  <c r="K140" i="11"/>
  <c r="AW139" i="11"/>
  <c r="AS139" i="11"/>
  <c r="AG139" i="11"/>
  <c r="AW138" i="11"/>
  <c r="AS138" i="11"/>
  <c r="AG138" i="11"/>
  <c r="K138" i="11"/>
  <c r="L138" i="11" s="1"/>
  <c r="B138" i="11"/>
  <c r="AW137" i="11"/>
  <c r="AS137" i="11"/>
  <c r="AG137" i="11"/>
  <c r="T137" i="11"/>
  <c r="B137" i="11"/>
  <c r="T141" i="11" s="1"/>
  <c r="AW136" i="11"/>
  <c r="AU136" i="11"/>
  <c r="AS136" i="11"/>
  <c r="AG136" i="11"/>
  <c r="T136" i="11"/>
  <c r="B136" i="11"/>
  <c r="AZ132" i="11"/>
  <c r="AW132" i="11"/>
  <c r="AU132" i="11"/>
  <c r="AS132" i="11"/>
  <c r="AG132" i="11"/>
  <c r="T132" i="11"/>
  <c r="K132" i="11"/>
  <c r="AZ131" i="11"/>
  <c r="AW131" i="11"/>
  <c r="AV131" i="11"/>
  <c r="AS131" i="11"/>
  <c r="AG131" i="11"/>
  <c r="K131" i="11"/>
  <c r="AZ130" i="11"/>
  <c r="AW130" i="11"/>
  <c r="AU130" i="11"/>
  <c r="AS130" i="11"/>
  <c r="AG130" i="11"/>
  <c r="K130" i="11"/>
  <c r="L130" i="11" s="1"/>
  <c r="AZ129" i="11"/>
  <c r="AW129" i="11"/>
  <c r="AV129" i="11"/>
  <c r="AU129" i="11"/>
  <c r="AS129" i="11"/>
  <c r="AG129" i="11"/>
  <c r="T129" i="11"/>
  <c r="AZ128" i="11"/>
  <c r="AW128" i="11"/>
  <c r="AU128" i="11"/>
  <c r="AS128" i="11"/>
  <c r="AG128" i="11"/>
  <c r="L128" i="11"/>
  <c r="K128" i="11"/>
  <c r="AZ127" i="11"/>
  <c r="AW127" i="11"/>
  <c r="AU127" i="11"/>
  <c r="AS127" i="11"/>
  <c r="AG127" i="11"/>
  <c r="K127" i="11"/>
  <c r="AZ126" i="11"/>
  <c r="AW126" i="11"/>
  <c r="AV126" i="11"/>
  <c r="AU126" i="11"/>
  <c r="AS126" i="11"/>
  <c r="AG126" i="11"/>
  <c r="AZ125" i="11"/>
  <c r="AW125" i="11"/>
  <c r="AS125" i="11"/>
  <c r="AG125" i="11"/>
  <c r="K125" i="11"/>
  <c r="L125" i="11" s="1"/>
  <c r="AZ124" i="11"/>
  <c r="AW124" i="11"/>
  <c r="AU124" i="11"/>
  <c r="AS124" i="11"/>
  <c r="AG124" i="11"/>
  <c r="L124" i="11"/>
  <c r="K124" i="11"/>
  <c r="AZ123" i="11"/>
  <c r="AW123" i="11"/>
  <c r="AU123" i="11"/>
  <c r="AS123" i="11"/>
  <c r="AG123" i="11"/>
  <c r="T123" i="11"/>
  <c r="K123" i="11"/>
  <c r="B123" i="11"/>
  <c r="AV130" i="11" s="1"/>
  <c r="AZ122" i="11"/>
  <c r="AW122" i="11"/>
  <c r="AV122" i="11"/>
  <c r="AU122" i="11"/>
  <c r="AS122" i="11"/>
  <c r="AG122" i="11"/>
  <c r="K122" i="11"/>
  <c r="B122" i="11"/>
  <c r="AZ121" i="11"/>
  <c r="AW121" i="11"/>
  <c r="AU121" i="11"/>
  <c r="AS121" i="11"/>
  <c r="AG121" i="11"/>
  <c r="T121" i="11"/>
  <c r="K121" i="11"/>
  <c r="L121" i="11" s="1"/>
  <c r="R121" i="11" s="1"/>
  <c r="B121" i="11"/>
  <c r="K129" i="11" s="1"/>
  <c r="AW116" i="11"/>
  <c r="AS116" i="11"/>
  <c r="AG116" i="11"/>
  <c r="AW115" i="11"/>
  <c r="AS115" i="11"/>
  <c r="AG115" i="11"/>
  <c r="AW114" i="11"/>
  <c r="AS114" i="11"/>
  <c r="AG114" i="11"/>
  <c r="AW113" i="11"/>
  <c r="AV113" i="11"/>
  <c r="AS113" i="11"/>
  <c r="AG113" i="11"/>
  <c r="AW112" i="11"/>
  <c r="AS112" i="11"/>
  <c r="AG112" i="11"/>
  <c r="AW111" i="11"/>
  <c r="AS111" i="11"/>
  <c r="AG111" i="11"/>
  <c r="T111" i="11"/>
  <c r="AW110" i="11"/>
  <c r="AS110" i="11"/>
  <c r="AG110" i="11"/>
  <c r="T110" i="11"/>
  <c r="AW109" i="11"/>
  <c r="AS109" i="11"/>
  <c r="AG109" i="11"/>
  <c r="AW108" i="11"/>
  <c r="AS108" i="11"/>
  <c r="AG108" i="11"/>
  <c r="T108" i="11"/>
  <c r="AW107" i="11"/>
  <c r="AS107" i="11"/>
  <c r="AG107" i="11"/>
  <c r="T107" i="11"/>
  <c r="B107" i="11"/>
  <c r="AV116" i="11" s="1"/>
  <c r="AW106" i="11"/>
  <c r="AS106" i="11"/>
  <c r="AG106" i="11"/>
  <c r="T106" i="11"/>
  <c r="B106" i="11"/>
  <c r="T116" i="11" s="1"/>
  <c r="AW105" i="11"/>
  <c r="AS105" i="11"/>
  <c r="AG105" i="11"/>
  <c r="T105" i="11"/>
  <c r="B105" i="11"/>
  <c r="K112" i="11" s="1"/>
  <c r="L112" i="11" s="1"/>
  <c r="AM100" i="11"/>
  <c r="AL100" i="11"/>
  <c r="K100" i="11"/>
  <c r="L100" i="11" s="1"/>
  <c r="AM99" i="11"/>
  <c r="K99" i="11"/>
  <c r="L99" i="11" s="1"/>
  <c r="AM98" i="11"/>
  <c r="T98" i="11"/>
  <c r="AM97" i="11"/>
  <c r="AL97" i="11"/>
  <c r="AK97" i="11"/>
  <c r="AM96" i="11"/>
  <c r="AL96" i="11"/>
  <c r="D96" i="11"/>
  <c r="AM95" i="11"/>
  <c r="AL95" i="11"/>
  <c r="AK95" i="11"/>
  <c r="L95" i="11"/>
  <c r="K95" i="11"/>
  <c r="AM94" i="11"/>
  <c r="AK94" i="11"/>
  <c r="L94" i="11"/>
  <c r="K94" i="11"/>
  <c r="AM93" i="11"/>
  <c r="T93" i="11"/>
  <c r="K93" i="11"/>
  <c r="L93" i="11" s="1"/>
  <c r="R93" i="11" s="1"/>
  <c r="AM92" i="11"/>
  <c r="AL92" i="11"/>
  <c r="AK92" i="11"/>
  <c r="AM91" i="11"/>
  <c r="AL91" i="11"/>
  <c r="AK91" i="11"/>
  <c r="K91" i="11"/>
  <c r="L91" i="11" s="1"/>
  <c r="B91" i="11"/>
  <c r="AL99" i="11" s="1"/>
  <c r="AM90" i="11"/>
  <c r="AK90" i="11"/>
  <c r="B90" i="11"/>
  <c r="T100" i="11" s="1"/>
  <c r="AM89" i="11"/>
  <c r="AK89" i="11"/>
  <c r="T89" i="11"/>
  <c r="L89" i="11"/>
  <c r="O89" i="11" s="1"/>
  <c r="K89" i="11"/>
  <c r="B89" i="11"/>
  <c r="K98" i="11" s="1"/>
  <c r="L98" i="11" s="1"/>
  <c r="R98" i="11" s="1"/>
  <c r="AT84" i="11"/>
  <c r="AS84" i="11"/>
  <c r="AP84" i="11"/>
  <c r="AA84" i="11"/>
  <c r="AT83" i="11"/>
  <c r="AS83" i="11"/>
  <c r="AP83" i="11"/>
  <c r="AA83" i="11"/>
  <c r="AT82" i="11"/>
  <c r="AP82" i="11"/>
  <c r="AA82" i="11"/>
  <c r="AT81" i="11"/>
  <c r="AS81" i="11"/>
  <c r="AP81" i="11"/>
  <c r="AA81" i="11"/>
  <c r="D81" i="11"/>
  <c r="E82" i="11" s="1"/>
  <c r="H81" i="11" s="1"/>
  <c r="I81" i="11" s="1"/>
  <c r="J81" i="11" s="1"/>
  <c r="AT80" i="11"/>
  <c r="AP80" i="11"/>
  <c r="AA80" i="11"/>
  <c r="K80" i="11"/>
  <c r="L80" i="11" s="1"/>
  <c r="R80" i="11" s="1"/>
  <c r="H80" i="11"/>
  <c r="I80" i="11" s="1"/>
  <c r="J80" i="11" s="1"/>
  <c r="AT79" i="11"/>
  <c r="AP79" i="11"/>
  <c r="AA79" i="11"/>
  <c r="T79" i="11"/>
  <c r="R79" i="11"/>
  <c r="AT78" i="11"/>
  <c r="AS78" i="11"/>
  <c r="AR78" i="11"/>
  <c r="AP78" i="11"/>
  <c r="AA78" i="11"/>
  <c r="T78" i="11"/>
  <c r="AT77" i="11"/>
  <c r="AR77" i="11"/>
  <c r="AP77" i="11"/>
  <c r="AA77" i="11"/>
  <c r="K77" i="11"/>
  <c r="L77" i="11" s="1"/>
  <c r="R77" i="11" s="1"/>
  <c r="AT76" i="11"/>
  <c r="AP76" i="11"/>
  <c r="AA76" i="11"/>
  <c r="T76" i="11"/>
  <c r="AT75" i="11"/>
  <c r="AS75" i="11"/>
  <c r="AR75" i="11"/>
  <c r="AP75" i="11"/>
  <c r="AA75" i="11"/>
  <c r="T75" i="11"/>
  <c r="I75" i="11"/>
  <c r="J75" i="11" s="1"/>
  <c r="B75" i="11"/>
  <c r="AT74" i="11"/>
  <c r="AP74" i="11"/>
  <c r="AA74" i="11"/>
  <c r="K74" i="11"/>
  <c r="L74" i="11" s="1"/>
  <c r="R74" i="11" s="1"/>
  <c r="B74" i="11"/>
  <c r="T77" i="11" s="1"/>
  <c r="AT73" i="11"/>
  <c r="AP73" i="11"/>
  <c r="AA73" i="11"/>
  <c r="B73" i="11"/>
  <c r="K79" i="11" s="1"/>
  <c r="L79" i="11" s="1"/>
  <c r="AT69" i="11"/>
  <c r="AR69" i="11"/>
  <c r="AP69" i="11"/>
  <c r="AA69" i="11"/>
  <c r="K69" i="11"/>
  <c r="L69" i="11" s="1"/>
  <c r="AT68" i="11"/>
  <c r="AP68" i="11"/>
  <c r="AA68" i="11"/>
  <c r="T68" i="11"/>
  <c r="AT67" i="11"/>
  <c r="AS67" i="11"/>
  <c r="AP67" i="11"/>
  <c r="AA67" i="11"/>
  <c r="T67" i="11"/>
  <c r="E67" i="11"/>
  <c r="H66" i="11" s="1"/>
  <c r="I66" i="11" s="1"/>
  <c r="J66" i="11" s="1"/>
  <c r="AT66" i="11"/>
  <c r="AP66" i="11"/>
  <c r="AA66" i="11"/>
  <c r="E66" i="11"/>
  <c r="H65" i="11" s="1"/>
  <c r="I65" i="11" s="1"/>
  <c r="J65" i="11" s="1"/>
  <c r="D66" i="11"/>
  <c r="AT65" i="11"/>
  <c r="AP65" i="11"/>
  <c r="AA65" i="11"/>
  <c r="T65" i="11"/>
  <c r="AT64" i="11"/>
  <c r="AS64" i="11"/>
  <c r="AR64" i="11"/>
  <c r="AP64" i="11"/>
  <c r="AA64" i="11"/>
  <c r="T64" i="11"/>
  <c r="AT63" i="11"/>
  <c r="AP63" i="11"/>
  <c r="AA63" i="11"/>
  <c r="AT62" i="11"/>
  <c r="AS62" i="11"/>
  <c r="AP62" i="11"/>
  <c r="AA62" i="11"/>
  <c r="T62" i="11"/>
  <c r="K62" i="11"/>
  <c r="L62" i="11" s="1"/>
  <c r="AT61" i="11"/>
  <c r="AR61" i="11"/>
  <c r="AP61" i="11"/>
  <c r="AA61" i="11"/>
  <c r="T61" i="11"/>
  <c r="D61" i="11"/>
  <c r="AT60" i="11"/>
  <c r="AP60" i="11"/>
  <c r="AA60" i="11"/>
  <c r="T60" i="11"/>
  <c r="K60" i="11"/>
  <c r="L60" i="11" s="1"/>
  <c r="R60" i="11" s="1"/>
  <c r="D60" i="11"/>
  <c r="D75" i="11" s="1"/>
  <c r="E76" i="11" s="1"/>
  <c r="H75" i="11" s="1"/>
  <c r="B60" i="11"/>
  <c r="AS63" i="11" s="1"/>
  <c r="AT59" i="11"/>
  <c r="AR59" i="11"/>
  <c r="AP59" i="11"/>
  <c r="AA59" i="11"/>
  <c r="T59" i="11"/>
  <c r="R59" i="11"/>
  <c r="K59" i="11"/>
  <c r="L59" i="11" s="1"/>
  <c r="B59" i="11"/>
  <c r="AT58" i="11"/>
  <c r="AS58" i="11"/>
  <c r="AR58" i="11"/>
  <c r="AP58" i="11"/>
  <c r="AA58" i="11"/>
  <c r="T58" i="11"/>
  <c r="B58" i="11"/>
  <c r="K63" i="11" s="1"/>
  <c r="L63" i="11" s="1"/>
  <c r="D54" i="11"/>
  <c r="D70" i="11" s="1"/>
  <c r="D85" i="11" s="1"/>
  <c r="D101" i="11" s="1"/>
  <c r="D117" i="11" s="1"/>
  <c r="D133" i="11" s="1"/>
  <c r="D148" i="11" s="1"/>
  <c r="AT53" i="11"/>
  <c r="AR53" i="11"/>
  <c r="AP53" i="11"/>
  <c r="AG53" i="11"/>
  <c r="AA53" i="11"/>
  <c r="K53" i="11"/>
  <c r="L53" i="11" s="1"/>
  <c r="H53" i="11"/>
  <c r="I53" i="11" s="1"/>
  <c r="J53" i="11" s="1"/>
  <c r="D53" i="11"/>
  <c r="E54" i="11" s="1"/>
  <c r="AT52" i="11"/>
  <c r="AP52" i="11"/>
  <c r="AG52" i="11"/>
  <c r="AA52" i="11"/>
  <c r="K52" i="11"/>
  <c r="L52" i="11" s="1"/>
  <c r="R52" i="11" s="1"/>
  <c r="D52" i="11"/>
  <c r="AT51" i="11"/>
  <c r="AR51" i="11"/>
  <c r="AP51" i="11"/>
  <c r="AG51" i="11"/>
  <c r="AA51" i="11"/>
  <c r="E51" i="11"/>
  <c r="H50" i="11" s="1"/>
  <c r="I50" i="11" s="1"/>
  <c r="J50" i="11" s="1"/>
  <c r="D51" i="11"/>
  <c r="D67" i="11" s="1"/>
  <c r="AT50" i="11"/>
  <c r="AP50" i="11"/>
  <c r="AG50" i="11"/>
  <c r="AA50" i="11"/>
  <c r="T50" i="11"/>
  <c r="L50" i="11"/>
  <c r="K50" i="11"/>
  <c r="E50" i="11"/>
  <c r="H49" i="11" s="1"/>
  <c r="I49" i="11" s="1"/>
  <c r="D50" i="11"/>
  <c r="AT49" i="11"/>
  <c r="AR49" i="11"/>
  <c r="AP49" i="11"/>
  <c r="AG49" i="11"/>
  <c r="AA49" i="11"/>
  <c r="T49" i="11"/>
  <c r="K49" i="11"/>
  <c r="J49" i="11"/>
  <c r="D49" i="11"/>
  <c r="D65" i="11" s="1"/>
  <c r="D80" i="11" s="1"/>
  <c r="E81" i="11" s="1"/>
  <c r="AT48" i="11"/>
  <c r="AR48" i="11"/>
  <c r="AP48" i="11"/>
  <c r="AG48" i="11"/>
  <c r="AA48" i="11"/>
  <c r="K48" i="11"/>
  <c r="L48" i="11" s="1"/>
  <c r="D48" i="11"/>
  <c r="E49" i="11" s="1"/>
  <c r="H48" i="11" s="1"/>
  <c r="I48" i="11" s="1"/>
  <c r="J48" i="11" s="1"/>
  <c r="AT47" i="11"/>
  <c r="AS47" i="11"/>
  <c r="AP47" i="11"/>
  <c r="AG47" i="11"/>
  <c r="AA47" i="11"/>
  <c r="K47" i="11"/>
  <c r="L47" i="11" s="1"/>
  <c r="D47" i="11"/>
  <c r="E48" i="11" s="1"/>
  <c r="H47" i="11" s="1"/>
  <c r="I47" i="11" s="1"/>
  <c r="J47" i="11" s="1"/>
  <c r="AT46" i="11"/>
  <c r="AR46" i="11"/>
  <c r="AP46" i="11"/>
  <c r="AG46" i="11"/>
  <c r="AA46" i="11"/>
  <c r="K46" i="11"/>
  <c r="L46" i="11" s="1"/>
  <c r="E46" i="11"/>
  <c r="H45" i="11" s="1"/>
  <c r="D46" i="11"/>
  <c r="D62" i="11" s="1"/>
  <c r="D77" i="11" s="1"/>
  <c r="D93" i="11" s="1"/>
  <c r="AT45" i="11"/>
  <c r="AR45" i="11"/>
  <c r="AP45" i="11"/>
  <c r="AG45" i="11"/>
  <c r="AA45" i="11"/>
  <c r="T45" i="11"/>
  <c r="K45" i="11"/>
  <c r="L45" i="11" s="1"/>
  <c r="R45" i="11" s="1"/>
  <c r="I45" i="11"/>
  <c r="J45" i="11" s="1"/>
  <c r="E45" i="11"/>
  <c r="H44" i="11" s="1"/>
  <c r="I44" i="11" s="1"/>
  <c r="J44" i="11" s="1"/>
  <c r="D45" i="11"/>
  <c r="AT44" i="11"/>
  <c r="AR44" i="11"/>
  <c r="AP44" i="11"/>
  <c r="AG44" i="11"/>
  <c r="AA44" i="11"/>
  <c r="T44" i="11"/>
  <c r="D44" i="11"/>
  <c r="B44" i="11"/>
  <c r="AS43" i="11" s="1"/>
  <c r="AT43" i="11"/>
  <c r="AR43" i="11"/>
  <c r="AP43" i="11"/>
  <c r="AG43" i="11"/>
  <c r="AA43" i="11"/>
  <c r="K43" i="11"/>
  <c r="L43" i="11" s="1"/>
  <c r="D43" i="11"/>
  <c r="B43" i="11"/>
  <c r="T53" i="11" s="1"/>
  <c r="AT42" i="11"/>
  <c r="AR42" i="11"/>
  <c r="AP42" i="11"/>
  <c r="AG42" i="11"/>
  <c r="AA42" i="11"/>
  <c r="T42" i="11"/>
  <c r="L42" i="11"/>
  <c r="K42" i="11"/>
  <c r="D42" i="11"/>
  <c r="B42" i="11"/>
  <c r="AR52" i="11" s="1"/>
  <c r="E38" i="11"/>
  <c r="H37" i="11" s="1"/>
  <c r="I37" i="11" s="1"/>
  <c r="J37" i="11" s="1"/>
  <c r="AT37" i="11"/>
  <c r="AP37" i="11"/>
  <c r="AA37" i="11"/>
  <c r="E37" i="11"/>
  <c r="AT36" i="11"/>
  <c r="AR36" i="11"/>
  <c r="AP36" i="11"/>
  <c r="AA36" i="11"/>
  <c r="K36" i="11"/>
  <c r="L36" i="11" s="1"/>
  <c r="H36" i="11"/>
  <c r="I36" i="11" s="1"/>
  <c r="J36" i="11" s="1"/>
  <c r="E36" i="11"/>
  <c r="AT35" i="11"/>
  <c r="AP35" i="11"/>
  <c r="AA35" i="11"/>
  <c r="H35" i="11"/>
  <c r="I35" i="11" s="1"/>
  <c r="J35" i="11" s="1"/>
  <c r="E35" i="11"/>
  <c r="AT34" i="11"/>
  <c r="AP34" i="11"/>
  <c r="AA34" i="11"/>
  <c r="T34" i="11"/>
  <c r="H34" i="11"/>
  <c r="I34" i="11" s="1"/>
  <c r="J34" i="11" s="1"/>
  <c r="E34" i="11"/>
  <c r="AT33" i="11"/>
  <c r="AR33" i="11"/>
  <c r="AP33" i="11"/>
  <c r="AA33" i="11"/>
  <c r="T33" i="11"/>
  <c r="H33" i="11"/>
  <c r="I33" i="11" s="1"/>
  <c r="J33" i="11" s="1"/>
  <c r="E33" i="11"/>
  <c r="AT32" i="11"/>
  <c r="AS32" i="11"/>
  <c r="AP32" i="11"/>
  <c r="AA32" i="11"/>
  <c r="T32" i="11"/>
  <c r="K32" i="11"/>
  <c r="L32" i="11" s="1"/>
  <c r="H32" i="11"/>
  <c r="I32" i="11" s="1"/>
  <c r="J32" i="11" s="1"/>
  <c r="E32" i="11"/>
  <c r="AT31" i="11"/>
  <c r="AP31" i="11"/>
  <c r="AA31" i="11"/>
  <c r="H31" i="11"/>
  <c r="I31" i="11" s="1"/>
  <c r="J31" i="11" s="1"/>
  <c r="E31" i="11"/>
  <c r="AT30" i="11"/>
  <c r="AS30" i="11"/>
  <c r="AP30" i="11"/>
  <c r="AA30" i="11"/>
  <c r="T30" i="11"/>
  <c r="K30" i="11"/>
  <c r="L30" i="11" s="1"/>
  <c r="I30" i="11"/>
  <c r="J30" i="11" s="1"/>
  <c r="H30" i="11"/>
  <c r="E30" i="11"/>
  <c r="AT29" i="11"/>
  <c r="AS29" i="11"/>
  <c r="AR29" i="11"/>
  <c r="AP29" i="11"/>
  <c r="AA29" i="11"/>
  <c r="H29" i="11"/>
  <c r="I29" i="11" s="1"/>
  <c r="J29" i="11" s="1"/>
  <c r="E29" i="11"/>
  <c r="H28" i="11" s="1"/>
  <c r="I28" i="11" s="1"/>
  <c r="J28" i="11" s="1"/>
  <c r="AT28" i="11"/>
  <c r="AR28" i="11"/>
  <c r="AP28" i="11"/>
  <c r="AA28" i="11"/>
  <c r="L28" i="11"/>
  <c r="R28" i="11" s="1"/>
  <c r="K28" i="11"/>
  <c r="E28" i="11"/>
  <c r="B28" i="11"/>
  <c r="AS34" i="11" s="1"/>
  <c r="AT27" i="11"/>
  <c r="AS27" i="11"/>
  <c r="AP27" i="11"/>
  <c r="AA27" i="11"/>
  <c r="H27" i="11"/>
  <c r="I27" i="11" s="1"/>
  <c r="J27" i="11" s="1"/>
  <c r="E27" i="11"/>
  <c r="B27" i="11"/>
  <c r="T28" i="11" s="1"/>
  <c r="AT26" i="11"/>
  <c r="AP26" i="11"/>
  <c r="AA26" i="11"/>
  <c r="O26" i="11"/>
  <c r="P26" i="11" s="1"/>
  <c r="Q26" i="11" s="1"/>
  <c r="S26" i="11" s="1"/>
  <c r="K26" i="11"/>
  <c r="L26" i="11" s="1"/>
  <c r="R26" i="11" s="1"/>
  <c r="H26" i="11"/>
  <c r="I26" i="11" s="1"/>
  <c r="J26" i="11" s="1"/>
  <c r="B26" i="11"/>
  <c r="AR27" i="11" s="1"/>
  <c r="AW147" i="9"/>
  <c r="AS147" i="9"/>
  <c r="AG147" i="9"/>
  <c r="AW146" i="9"/>
  <c r="AS146" i="9"/>
  <c r="AG146" i="9"/>
  <c r="AW145" i="9"/>
  <c r="AU145" i="9"/>
  <c r="AS145" i="9"/>
  <c r="AG145" i="9"/>
  <c r="AW144" i="9"/>
  <c r="AU144" i="9"/>
  <c r="AS144" i="9"/>
  <c r="AG144" i="9"/>
  <c r="AW143" i="9"/>
  <c r="AS143" i="9"/>
  <c r="AG143" i="9"/>
  <c r="K143" i="9"/>
  <c r="L143" i="9" s="1"/>
  <c r="AW142" i="9"/>
  <c r="AU142" i="9"/>
  <c r="AS142" i="9"/>
  <c r="AG142" i="9"/>
  <c r="AW141" i="9"/>
  <c r="AU141" i="9"/>
  <c r="AS141" i="9"/>
  <c r="AG141" i="9"/>
  <c r="K141" i="9"/>
  <c r="L141" i="9" s="1"/>
  <c r="AW140" i="9"/>
  <c r="AS140" i="9"/>
  <c r="AG140" i="9"/>
  <c r="T140" i="9"/>
  <c r="K140" i="9"/>
  <c r="L140" i="9" s="1"/>
  <c r="AW139" i="9"/>
  <c r="AU139" i="9"/>
  <c r="AS139" i="9"/>
  <c r="AG139" i="9"/>
  <c r="AW138" i="9"/>
  <c r="AU138" i="9"/>
  <c r="AS138" i="9"/>
  <c r="AG138" i="9"/>
  <c r="K138" i="9"/>
  <c r="L138" i="9" s="1"/>
  <c r="B138" i="9"/>
  <c r="AW137" i="9"/>
  <c r="AS137" i="9"/>
  <c r="AG137" i="9"/>
  <c r="T137" i="9"/>
  <c r="K137" i="9"/>
  <c r="L137" i="9" s="1"/>
  <c r="B137" i="9"/>
  <c r="T141" i="9" s="1"/>
  <c r="AW136" i="9"/>
  <c r="AU136" i="9"/>
  <c r="AS136" i="9"/>
  <c r="AG136" i="9"/>
  <c r="T136" i="9"/>
  <c r="K136" i="9"/>
  <c r="L136" i="9" s="1"/>
  <c r="B136" i="9"/>
  <c r="K146" i="9" s="1"/>
  <c r="L146" i="9" s="1"/>
  <c r="AZ132" i="9"/>
  <c r="AW132" i="9"/>
  <c r="AS132" i="9"/>
  <c r="AG132" i="9"/>
  <c r="L132" i="9"/>
  <c r="AZ131" i="9"/>
  <c r="AW131" i="9"/>
  <c r="AU131" i="9"/>
  <c r="AS131" i="9"/>
  <c r="AG131" i="9"/>
  <c r="AZ130" i="9"/>
  <c r="AW130" i="9"/>
  <c r="AS130" i="9"/>
  <c r="AG130" i="9"/>
  <c r="K130" i="9"/>
  <c r="AZ129" i="9"/>
  <c r="AW129" i="9"/>
  <c r="AV129" i="9"/>
  <c r="AS129" i="9"/>
  <c r="AG129" i="9"/>
  <c r="T129" i="9"/>
  <c r="AZ128" i="9"/>
  <c r="AW128" i="9"/>
  <c r="AS128" i="9"/>
  <c r="AG128" i="9"/>
  <c r="AZ127" i="9"/>
  <c r="AW127" i="9"/>
  <c r="AS127" i="9"/>
  <c r="AG127" i="9"/>
  <c r="AZ126" i="9"/>
  <c r="AW126" i="9"/>
  <c r="AU126" i="9"/>
  <c r="AS126" i="9"/>
  <c r="AG126" i="9"/>
  <c r="K126" i="9"/>
  <c r="AZ125" i="9"/>
  <c r="AW125" i="9"/>
  <c r="AS125" i="9"/>
  <c r="AG125" i="9"/>
  <c r="AZ124" i="9"/>
  <c r="AW124" i="9"/>
  <c r="AS124" i="9"/>
  <c r="AG124" i="9"/>
  <c r="AZ123" i="9"/>
  <c r="AW123" i="9"/>
  <c r="AS123" i="9"/>
  <c r="AG123" i="9"/>
  <c r="B123" i="9"/>
  <c r="AV128" i="9" s="1"/>
  <c r="AZ122" i="9"/>
  <c r="AW122" i="9"/>
  <c r="AS122" i="9"/>
  <c r="AG122" i="9"/>
  <c r="K122" i="9"/>
  <c r="B122" i="9"/>
  <c r="AZ121" i="9"/>
  <c r="AW121" i="9"/>
  <c r="AS121" i="9"/>
  <c r="AG121" i="9"/>
  <c r="B121" i="9"/>
  <c r="K132" i="9" s="1"/>
  <c r="AW116" i="9"/>
  <c r="AS116" i="9"/>
  <c r="AG116" i="9"/>
  <c r="AW115" i="9"/>
  <c r="AS115" i="9"/>
  <c r="AG115" i="9"/>
  <c r="K115" i="9"/>
  <c r="L115" i="9" s="1"/>
  <c r="AW114" i="9"/>
  <c r="AS114" i="9"/>
  <c r="AG114" i="9"/>
  <c r="AW113" i="9"/>
  <c r="AS113" i="9"/>
  <c r="AG113" i="9"/>
  <c r="AW112" i="9"/>
  <c r="AS112" i="9"/>
  <c r="AG112" i="9"/>
  <c r="T112" i="9"/>
  <c r="AW111" i="9"/>
  <c r="AV111" i="9"/>
  <c r="AS111" i="9"/>
  <c r="AG111" i="9"/>
  <c r="AW110" i="9"/>
  <c r="AV110" i="9"/>
  <c r="AS110" i="9"/>
  <c r="AG110" i="9"/>
  <c r="AW109" i="9"/>
  <c r="AS109" i="9"/>
  <c r="AG109" i="9"/>
  <c r="T109" i="9"/>
  <c r="AW108" i="9"/>
  <c r="AV108" i="9"/>
  <c r="AS108" i="9"/>
  <c r="AG108" i="9"/>
  <c r="AW107" i="9"/>
  <c r="AV107" i="9"/>
  <c r="AS107" i="9"/>
  <c r="AG107" i="9"/>
  <c r="T107" i="9"/>
  <c r="B107" i="9"/>
  <c r="AV109" i="9" s="1"/>
  <c r="AW106" i="9"/>
  <c r="AV106" i="9"/>
  <c r="AS106" i="9"/>
  <c r="AG106" i="9"/>
  <c r="T106" i="9"/>
  <c r="B106" i="9"/>
  <c r="T110" i="9" s="1"/>
  <c r="AW105" i="9"/>
  <c r="AV105" i="9"/>
  <c r="AS105" i="9"/>
  <c r="AG105" i="9"/>
  <c r="B105" i="9"/>
  <c r="AU109" i="9" s="1"/>
  <c r="AM100" i="9"/>
  <c r="AL100" i="9"/>
  <c r="AM99" i="9"/>
  <c r="T99" i="9"/>
  <c r="AM98" i="9"/>
  <c r="AL98" i="9"/>
  <c r="AM97" i="9"/>
  <c r="AL97" i="9"/>
  <c r="AM96" i="9"/>
  <c r="AM95" i="9"/>
  <c r="AL95" i="9"/>
  <c r="AM94" i="9"/>
  <c r="T94" i="9"/>
  <c r="AM93" i="9"/>
  <c r="AK93" i="9"/>
  <c r="T93" i="9"/>
  <c r="R93" i="9"/>
  <c r="K93" i="9"/>
  <c r="L93" i="9" s="1"/>
  <c r="AM92" i="9"/>
  <c r="AL92" i="9"/>
  <c r="AM91" i="9"/>
  <c r="L91" i="9"/>
  <c r="R91" i="9" s="1"/>
  <c r="K91" i="9"/>
  <c r="B91" i="9"/>
  <c r="AL99" i="9" s="1"/>
  <c r="AM90" i="9"/>
  <c r="AL90" i="9"/>
  <c r="AK90" i="9"/>
  <c r="K90" i="9"/>
  <c r="L90" i="9" s="1"/>
  <c r="B90" i="9"/>
  <c r="T96" i="9" s="1"/>
  <c r="AM89" i="9"/>
  <c r="AL89" i="9"/>
  <c r="K89" i="9"/>
  <c r="L89" i="9" s="1"/>
  <c r="B89" i="9"/>
  <c r="AK100" i="9" s="1"/>
  <c r="AT84" i="9"/>
  <c r="AR84" i="9"/>
  <c r="AP84" i="9"/>
  <c r="AA84" i="9"/>
  <c r="AT83" i="9"/>
  <c r="AS83" i="9"/>
  <c r="AP83" i="9"/>
  <c r="AA83" i="9"/>
  <c r="AT82" i="9"/>
  <c r="AR82" i="9"/>
  <c r="AP82" i="9"/>
  <c r="AA82" i="9"/>
  <c r="T82" i="9"/>
  <c r="AT81" i="9"/>
  <c r="AR81" i="9"/>
  <c r="AP81" i="9"/>
  <c r="AA81" i="9"/>
  <c r="AT80" i="9"/>
  <c r="AS80" i="9"/>
  <c r="AP80" i="9"/>
  <c r="AA80" i="9"/>
  <c r="AT79" i="9"/>
  <c r="AP79" i="9"/>
  <c r="AA79" i="9"/>
  <c r="AT78" i="9"/>
  <c r="AS78" i="9"/>
  <c r="AP78" i="9"/>
  <c r="AA78" i="9"/>
  <c r="T78" i="9"/>
  <c r="K78" i="9"/>
  <c r="L78" i="9" s="1"/>
  <c r="D78" i="9"/>
  <c r="AT77" i="9"/>
  <c r="AS77" i="9"/>
  <c r="AR77" i="9"/>
  <c r="AP77" i="9"/>
  <c r="AA77" i="9"/>
  <c r="AT76" i="9"/>
  <c r="AP76" i="9"/>
  <c r="AA76" i="9"/>
  <c r="AT75" i="9"/>
  <c r="AS75" i="9"/>
  <c r="AP75" i="9"/>
  <c r="AA75" i="9"/>
  <c r="T75" i="9"/>
  <c r="K75" i="9"/>
  <c r="L75" i="9" s="1"/>
  <c r="B75" i="9"/>
  <c r="AS79" i="9" s="1"/>
  <c r="AT74" i="9"/>
  <c r="AS74" i="9"/>
  <c r="AP74" i="9"/>
  <c r="AA74" i="9"/>
  <c r="B74" i="9"/>
  <c r="T84" i="9" s="1"/>
  <c r="AT73" i="9"/>
  <c r="AS73" i="9"/>
  <c r="AR73" i="9"/>
  <c r="AP73" i="9"/>
  <c r="AA73" i="9"/>
  <c r="T73" i="9"/>
  <c r="B73" i="9"/>
  <c r="AR83" i="9" s="1"/>
  <c r="D70" i="9"/>
  <c r="D85" i="9" s="1"/>
  <c r="D101" i="9" s="1"/>
  <c r="D117" i="9" s="1"/>
  <c r="D133" i="9" s="1"/>
  <c r="D148" i="9" s="1"/>
  <c r="AT69" i="9"/>
  <c r="AP69" i="9"/>
  <c r="AA69" i="9"/>
  <c r="D69" i="9"/>
  <c r="AT68" i="9"/>
  <c r="AP68" i="9"/>
  <c r="AA68" i="9"/>
  <c r="L68" i="9"/>
  <c r="AT67" i="9"/>
  <c r="AR67" i="9"/>
  <c r="AP67" i="9"/>
  <c r="AA67" i="9"/>
  <c r="AT66" i="9"/>
  <c r="AP66" i="9"/>
  <c r="AA66" i="9"/>
  <c r="D66" i="9"/>
  <c r="AT65" i="9"/>
  <c r="AP65" i="9"/>
  <c r="AA65" i="9"/>
  <c r="K65" i="9"/>
  <c r="L65" i="9" s="1"/>
  <c r="AT64" i="9"/>
  <c r="AP64" i="9"/>
  <c r="AA64" i="9"/>
  <c r="D64" i="9"/>
  <c r="E65" i="9" s="1"/>
  <c r="H64" i="9" s="1"/>
  <c r="I64" i="9" s="1"/>
  <c r="J64" i="9" s="1"/>
  <c r="AT63" i="9"/>
  <c r="AP63" i="9"/>
  <c r="AA63" i="9"/>
  <c r="K63" i="9"/>
  <c r="L63" i="9" s="1"/>
  <c r="AT62" i="9"/>
  <c r="AP62" i="9"/>
  <c r="AA62" i="9"/>
  <c r="K62" i="9"/>
  <c r="L62" i="9" s="1"/>
  <c r="AT61" i="9"/>
  <c r="AP61" i="9"/>
  <c r="AA61" i="9"/>
  <c r="T61" i="9"/>
  <c r="D61" i="9"/>
  <c r="E62" i="9" s="1"/>
  <c r="H61" i="9" s="1"/>
  <c r="I61" i="9" s="1"/>
  <c r="J61" i="9" s="1"/>
  <c r="AT60" i="9"/>
  <c r="AR60" i="9"/>
  <c r="AP60" i="9"/>
  <c r="AA60" i="9"/>
  <c r="K60" i="9"/>
  <c r="L60" i="9" s="1"/>
  <c r="B60" i="9"/>
  <c r="AT59" i="9"/>
  <c r="AP59" i="9"/>
  <c r="AA59" i="9"/>
  <c r="K59" i="9"/>
  <c r="L59" i="9" s="1"/>
  <c r="B59" i="9"/>
  <c r="T63" i="9" s="1"/>
  <c r="AT58" i="9"/>
  <c r="AR58" i="9"/>
  <c r="AP58" i="9"/>
  <c r="AA58" i="9"/>
  <c r="T58" i="9"/>
  <c r="D58" i="9"/>
  <c r="B58" i="9"/>
  <c r="K68" i="9" s="1"/>
  <c r="E54" i="9"/>
  <c r="H53" i="9" s="1"/>
  <c r="I53" i="9" s="1"/>
  <c r="J53" i="9" s="1"/>
  <c r="D54" i="9"/>
  <c r="AT53" i="9"/>
  <c r="AP53" i="9"/>
  <c r="AG53" i="9"/>
  <c r="AA53" i="9"/>
  <c r="E53" i="9"/>
  <c r="H52" i="9" s="1"/>
  <c r="I52" i="9" s="1"/>
  <c r="J52" i="9" s="1"/>
  <c r="D53" i="9"/>
  <c r="AT52" i="9"/>
  <c r="AP52" i="9"/>
  <c r="AG52" i="9"/>
  <c r="AA52" i="9"/>
  <c r="E52" i="9"/>
  <c r="H51" i="9" s="1"/>
  <c r="I51" i="9" s="1"/>
  <c r="J51" i="9" s="1"/>
  <c r="D52" i="9"/>
  <c r="D68" i="9" s="1"/>
  <c r="AT51" i="9"/>
  <c r="AP51" i="9"/>
  <c r="AG51" i="9"/>
  <c r="AA51" i="9"/>
  <c r="E51" i="9"/>
  <c r="H50" i="9" s="1"/>
  <c r="I50" i="9" s="1"/>
  <c r="J50" i="9" s="1"/>
  <c r="D51" i="9"/>
  <c r="D67" i="9" s="1"/>
  <c r="AT50" i="9"/>
  <c r="AP50" i="9"/>
  <c r="AG50" i="9"/>
  <c r="AA50" i="9"/>
  <c r="D50" i="9"/>
  <c r="AT49" i="9"/>
  <c r="AS49" i="9"/>
  <c r="AP49" i="9"/>
  <c r="AG49" i="9"/>
  <c r="AA49" i="9"/>
  <c r="E49" i="9"/>
  <c r="H48" i="9" s="1"/>
  <c r="I48" i="9" s="1"/>
  <c r="J48" i="9" s="1"/>
  <c r="D49" i="9"/>
  <c r="D65" i="9" s="1"/>
  <c r="AT48" i="9"/>
  <c r="AS48" i="9"/>
  <c r="AP48" i="9"/>
  <c r="AG48" i="9"/>
  <c r="AA48" i="9"/>
  <c r="E48" i="9"/>
  <c r="D48" i="9"/>
  <c r="AT47" i="9"/>
  <c r="AP47" i="9"/>
  <c r="AG47" i="9"/>
  <c r="AA47" i="9"/>
  <c r="H47" i="9"/>
  <c r="I47" i="9" s="1"/>
  <c r="J47" i="9" s="1"/>
  <c r="D47" i="9"/>
  <c r="D63" i="9" s="1"/>
  <c r="E64" i="9" s="1"/>
  <c r="H63" i="9" s="1"/>
  <c r="I63" i="9" s="1"/>
  <c r="J63" i="9" s="1"/>
  <c r="AT46" i="9"/>
  <c r="AS46" i="9"/>
  <c r="AP46" i="9"/>
  <c r="AG46" i="9"/>
  <c r="AA46" i="9"/>
  <c r="D46" i="9"/>
  <c r="AT45" i="9"/>
  <c r="AP45" i="9"/>
  <c r="AG45" i="9"/>
  <c r="AA45" i="9"/>
  <c r="T45" i="9"/>
  <c r="D45" i="9"/>
  <c r="E46" i="9" s="1"/>
  <c r="H45" i="9" s="1"/>
  <c r="I45" i="9" s="1"/>
  <c r="J45" i="9" s="1"/>
  <c r="AT44" i="9"/>
  <c r="AP44" i="9"/>
  <c r="AG44" i="9"/>
  <c r="AA44" i="9"/>
  <c r="T44" i="9"/>
  <c r="D44" i="9"/>
  <c r="B44" i="9"/>
  <c r="AS53" i="9" s="1"/>
  <c r="AT43" i="9"/>
  <c r="AS43" i="9"/>
  <c r="AP43" i="9"/>
  <c r="AG43" i="9"/>
  <c r="AA43" i="9"/>
  <c r="T43" i="9"/>
  <c r="E43" i="9"/>
  <c r="D43" i="9"/>
  <c r="D59" i="9" s="1"/>
  <c r="B43" i="9"/>
  <c r="T49" i="9" s="1"/>
  <c r="AT42" i="9"/>
  <c r="AS42" i="9"/>
  <c r="AP42" i="9"/>
  <c r="AG42" i="9"/>
  <c r="AA42" i="9"/>
  <c r="T42" i="9"/>
  <c r="I42" i="9"/>
  <c r="J42" i="9" s="1"/>
  <c r="H42" i="9"/>
  <c r="D42" i="9"/>
  <c r="B42" i="9"/>
  <c r="AR44" i="9" s="1"/>
  <c r="E38" i="9"/>
  <c r="AT37" i="9"/>
  <c r="AR37" i="9"/>
  <c r="AP37" i="9"/>
  <c r="AA37" i="9"/>
  <c r="I37" i="9"/>
  <c r="J37" i="9" s="1"/>
  <c r="H37" i="9"/>
  <c r="E37" i="9"/>
  <c r="H36" i="9" s="1"/>
  <c r="I36" i="9" s="1"/>
  <c r="J36" i="9" s="1"/>
  <c r="AT36" i="9"/>
  <c r="AP36" i="9"/>
  <c r="AA36" i="9"/>
  <c r="E36" i="9"/>
  <c r="AT35" i="9"/>
  <c r="AP35" i="9"/>
  <c r="AA35" i="9"/>
  <c r="I35" i="9"/>
  <c r="J35" i="9" s="1"/>
  <c r="H35" i="9"/>
  <c r="E35" i="9"/>
  <c r="AT34" i="9"/>
  <c r="AP34" i="9"/>
  <c r="AA34" i="9"/>
  <c r="J34" i="9"/>
  <c r="H34" i="9"/>
  <c r="I34" i="9" s="1"/>
  <c r="E34" i="9"/>
  <c r="AT33" i="9"/>
  <c r="AS33" i="9"/>
  <c r="AP33" i="9"/>
  <c r="AA33" i="9"/>
  <c r="J33" i="9"/>
  <c r="H33" i="9"/>
  <c r="I33" i="9" s="1"/>
  <c r="E33" i="9"/>
  <c r="H32" i="9" s="1"/>
  <c r="I32" i="9" s="1"/>
  <c r="J32" i="9" s="1"/>
  <c r="AT32" i="9"/>
  <c r="AP32" i="9"/>
  <c r="AA32" i="9"/>
  <c r="E32" i="9"/>
  <c r="AT31" i="9"/>
  <c r="AP31" i="9"/>
  <c r="AA31" i="9"/>
  <c r="H31" i="9"/>
  <c r="I31" i="9" s="1"/>
  <c r="J31" i="9" s="1"/>
  <c r="E31" i="9"/>
  <c r="AT30" i="9"/>
  <c r="AR30" i="9"/>
  <c r="AP30" i="9"/>
  <c r="AA30" i="9"/>
  <c r="T30" i="9"/>
  <c r="H30" i="9"/>
  <c r="I30" i="9" s="1"/>
  <c r="J30" i="9" s="1"/>
  <c r="E30" i="9"/>
  <c r="H29" i="9" s="1"/>
  <c r="I29" i="9" s="1"/>
  <c r="J29" i="9" s="1"/>
  <c r="AT29" i="9"/>
  <c r="AS29" i="9"/>
  <c r="AR29" i="9"/>
  <c r="AP29" i="9"/>
  <c r="AA29" i="9"/>
  <c r="K29" i="9"/>
  <c r="L29" i="9" s="1"/>
  <c r="E29" i="9"/>
  <c r="H28" i="9" s="1"/>
  <c r="I28" i="9" s="1"/>
  <c r="J28" i="9" s="1"/>
  <c r="AT28" i="9"/>
  <c r="AR28" i="9"/>
  <c r="AP28" i="9"/>
  <c r="AA28" i="9"/>
  <c r="L28" i="9"/>
  <c r="K28" i="9"/>
  <c r="E28" i="9"/>
  <c r="B28" i="9"/>
  <c r="AS34" i="9" s="1"/>
  <c r="AT27" i="9"/>
  <c r="AS27" i="9"/>
  <c r="AP27" i="9"/>
  <c r="AA27" i="9"/>
  <c r="R27" i="9"/>
  <c r="L27" i="9"/>
  <c r="K27" i="9"/>
  <c r="H27" i="9"/>
  <c r="I27" i="9" s="1"/>
  <c r="J27" i="9" s="1"/>
  <c r="E27" i="9"/>
  <c r="B27" i="9"/>
  <c r="T32" i="9" s="1"/>
  <c r="AT26" i="9"/>
  <c r="AS26" i="9"/>
  <c r="AP26" i="9"/>
  <c r="AA26" i="9"/>
  <c r="K26" i="9"/>
  <c r="L26" i="9" s="1"/>
  <c r="H26" i="9"/>
  <c r="I26" i="9" s="1"/>
  <c r="J26" i="9" s="1"/>
  <c r="B26" i="9"/>
  <c r="AW147" i="8"/>
  <c r="AS147" i="8"/>
  <c r="AG147" i="8"/>
  <c r="AW146" i="8"/>
  <c r="AS146" i="8"/>
  <c r="AG146" i="8"/>
  <c r="T146" i="8"/>
  <c r="AW145" i="8"/>
  <c r="AV145" i="8"/>
  <c r="AS145" i="8"/>
  <c r="AG145" i="8"/>
  <c r="AW144" i="8"/>
  <c r="AS144" i="8"/>
  <c r="AG144" i="8"/>
  <c r="AW143" i="8"/>
  <c r="AS143" i="8"/>
  <c r="AG143" i="8"/>
  <c r="T143" i="8"/>
  <c r="K143" i="8"/>
  <c r="L143" i="8" s="1"/>
  <c r="AW142" i="8"/>
  <c r="AV142" i="8"/>
  <c r="AU142" i="8"/>
  <c r="AS142" i="8"/>
  <c r="AG142" i="8"/>
  <c r="K142" i="8"/>
  <c r="L142" i="8" s="1"/>
  <c r="AW141" i="8"/>
  <c r="AS141" i="8"/>
  <c r="AG141" i="8"/>
  <c r="AW140" i="8"/>
  <c r="AS140" i="8"/>
  <c r="AG140" i="8"/>
  <c r="T140" i="8"/>
  <c r="K140" i="8"/>
  <c r="L140" i="8" s="1"/>
  <c r="AW139" i="8"/>
  <c r="AV139" i="8"/>
  <c r="AU139" i="8"/>
  <c r="AS139" i="8"/>
  <c r="AG139" i="8"/>
  <c r="T139" i="8"/>
  <c r="K139" i="8"/>
  <c r="L139" i="8" s="1"/>
  <c r="AW138" i="8"/>
  <c r="AS138" i="8"/>
  <c r="AG138" i="8"/>
  <c r="B138" i="8"/>
  <c r="AV141" i="8" s="1"/>
  <c r="AW137" i="8"/>
  <c r="AU137" i="8"/>
  <c r="AS137" i="8"/>
  <c r="AG137" i="8"/>
  <c r="T137" i="8"/>
  <c r="K137" i="8"/>
  <c r="L137" i="8" s="1"/>
  <c r="B137" i="8"/>
  <c r="T142" i="8" s="1"/>
  <c r="AW136" i="8"/>
  <c r="AV136" i="8"/>
  <c r="AS136" i="8"/>
  <c r="AG136" i="8"/>
  <c r="B136" i="8"/>
  <c r="AU145" i="8" s="1"/>
  <c r="AZ132" i="8"/>
  <c r="AW132" i="8"/>
  <c r="AU132" i="8"/>
  <c r="AS132" i="8"/>
  <c r="AG132" i="8"/>
  <c r="AZ131" i="8"/>
  <c r="AW131" i="8"/>
  <c r="AS131" i="8"/>
  <c r="AG131" i="8"/>
  <c r="AZ130" i="8"/>
  <c r="AW130" i="8"/>
  <c r="AS130" i="8"/>
  <c r="AG130" i="8"/>
  <c r="T130" i="8"/>
  <c r="AZ129" i="8"/>
  <c r="AW129" i="8"/>
  <c r="AS129" i="8"/>
  <c r="AG129" i="8"/>
  <c r="AZ128" i="8"/>
  <c r="AW128" i="8"/>
  <c r="AS128" i="8"/>
  <c r="AG128" i="8"/>
  <c r="T128" i="8"/>
  <c r="AZ127" i="8"/>
  <c r="AW127" i="8"/>
  <c r="AS127" i="8"/>
  <c r="AG127" i="8"/>
  <c r="AZ126" i="8"/>
  <c r="AW126" i="8"/>
  <c r="AS126" i="8"/>
  <c r="AG126" i="8"/>
  <c r="T126" i="8"/>
  <c r="AZ125" i="8"/>
  <c r="AW125" i="8"/>
  <c r="AU125" i="8"/>
  <c r="AS125" i="8"/>
  <c r="AG125" i="8"/>
  <c r="AZ124" i="8"/>
  <c r="AW124" i="8"/>
  <c r="AS124" i="8"/>
  <c r="AG124" i="8"/>
  <c r="AZ123" i="8"/>
  <c r="AW123" i="8"/>
  <c r="AV123" i="8"/>
  <c r="AS123" i="8"/>
  <c r="AG123" i="8"/>
  <c r="B123" i="8"/>
  <c r="AV129" i="8" s="1"/>
  <c r="AZ122" i="8"/>
  <c r="AW122" i="8"/>
  <c r="AS122" i="8"/>
  <c r="AG122" i="8"/>
  <c r="B122" i="8"/>
  <c r="T132" i="8" s="1"/>
  <c r="AZ121" i="8"/>
  <c r="AW121" i="8"/>
  <c r="AV121" i="8"/>
  <c r="AS121" i="8"/>
  <c r="AG121" i="8"/>
  <c r="B121" i="8"/>
  <c r="K127" i="8" s="1"/>
  <c r="L127" i="8" s="1"/>
  <c r="AW116" i="8"/>
  <c r="AS116" i="8"/>
  <c r="AG116" i="8"/>
  <c r="AW115" i="8"/>
  <c r="AS115" i="8"/>
  <c r="AG115" i="8"/>
  <c r="K115" i="8"/>
  <c r="AW114" i="8"/>
  <c r="AV114" i="8"/>
  <c r="AU114" i="8"/>
  <c r="AS114" i="8"/>
  <c r="AG114" i="8"/>
  <c r="K114" i="8"/>
  <c r="AW113" i="8"/>
  <c r="AS113" i="8"/>
  <c r="AG113" i="8"/>
  <c r="AW112" i="8"/>
  <c r="AS112" i="8"/>
  <c r="AG112" i="8"/>
  <c r="AW111" i="8"/>
  <c r="AV111" i="8"/>
  <c r="AU111" i="8"/>
  <c r="AS111" i="8"/>
  <c r="AG111" i="8"/>
  <c r="K111" i="8"/>
  <c r="L111" i="8" s="1"/>
  <c r="AW110" i="8"/>
  <c r="AV110" i="8"/>
  <c r="AU110" i="8"/>
  <c r="AS110" i="8"/>
  <c r="AG110" i="8"/>
  <c r="K110" i="8"/>
  <c r="AW109" i="8"/>
  <c r="AU109" i="8"/>
  <c r="AS109" i="8"/>
  <c r="AG109" i="8"/>
  <c r="K109" i="8"/>
  <c r="AW108" i="8"/>
  <c r="AV108" i="8"/>
  <c r="AU108" i="8"/>
  <c r="AS108" i="8"/>
  <c r="AG108" i="8"/>
  <c r="K108" i="8"/>
  <c r="AW107" i="8"/>
  <c r="AV107" i="8"/>
  <c r="AU107" i="8"/>
  <c r="AS107" i="8"/>
  <c r="AG107" i="8"/>
  <c r="K107" i="8"/>
  <c r="B107" i="8"/>
  <c r="AV116" i="8" s="1"/>
  <c r="AW106" i="8"/>
  <c r="AV106" i="8"/>
  <c r="AU106" i="8"/>
  <c r="AS106" i="8"/>
  <c r="AG106" i="8"/>
  <c r="K106" i="8"/>
  <c r="L106" i="8" s="1"/>
  <c r="B106" i="8"/>
  <c r="T109" i="8" s="1"/>
  <c r="AW105" i="8"/>
  <c r="AV105" i="8"/>
  <c r="AU105" i="8"/>
  <c r="AS105" i="8"/>
  <c r="AG105" i="8"/>
  <c r="K105" i="8"/>
  <c r="L105" i="8" s="1"/>
  <c r="B105" i="8"/>
  <c r="K116" i="8" s="1"/>
  <c r="L116" i="8" s="1"/>
  <c r="AM100" i="8"/>
  <c r="AL100" i="8"/>
  <c r="AM99" i="8"/>
  <c r="T99" i="8"/>
  <c r="AM98" i="8"/>
  <c r="AL98" i="8"/>
  <c r="D98" i="8"/>
  <c r="AM97" i="8"/>
  <c r="K97" i="8"/>
  <c r="L97" i="8" s="1"/>
  <c r="AM96" i="8"/>
  <c r="AM95" i="8"/>
  <c r="AL95" i="8"/>
  <c r="AM94" i="8"/>
  <c r="T94" i="8"/>
  <c r="AM93" i="8"/>
  <c r="AK93" i="8"/>
  <c r="AM92" i="8"/>
  <c r="AM91" i="8"/>
  <c r="B91" i="8"/>
  <c r="AL97" i="8" s="1"/>
  <c r="AM90" i="8"/>
  <c r="AL90" i="8"/>
  <c r="T90" i="8"/>
  <c r="B90" i="8"/>
  <c r="T93" i="8" s="1"/>
  <c r="AM89" i="8"/>
  <c r="AL89" i="8"/>
  <c r="T89" i="8"/>
  <c r="B89" i="8"/>
  <c r="D85" i="8"/>
  <c r="D101" i="8" s="1"/>
  <c r="D117" i="8" s="1"/>
  <c r="D133" i="8" s="1"/>
  <c r="D148" i="8" s="1"/>
  <c r="AT84" i="8"/>
  <c r="AP84" i="8"/>
  <c r="AA84" i="8"/>
  <c r="AT83" i="8"/>
  <c r="AS83" i="8"/>
  <c r="AP83" i="8"/>
  <c r="AA83" i="8"/>
  <c r="AT82" i="8"/>
  <c r="AR82" i="8"/>
  <c r="AP82" i="8"/>
  <c r="AA82" i="8"/>
  <c r="T82" i="8"/>
  <c r="AT81" i="8"/>
  <c r="AP81" i="8"/>
  <c r="AA81" i="8"/>
  <c r="AT80" i="8"/>
  <c r="AS80" i="8"/>
  <c r="AP80" i="8"/>
  <c r="AA80" i="8"/>
  <c r="AT79" i="8"/>
  <c r="AS79" i="8"/>
  <c r="AP79" i="8"/>
  <c r="AA79" i="8"/>
  <c r="AT78" i="8"/>
  <c r="AS78" i="8"/>
  <c r="AP78" i="8"/>
  <c r="AA78" i="8"/>
  <c r="T78" i="8"/>
  <c r="K78" i="8"/>
  <c r="L78" i="8" s="1"/>
  <c r="R78" i="8" s="1"/>
  <c r="AT77" i="8"/>
  <c r="AP77" i="8"/>
  <c r="AA77" i="8"/>
  <c r="T77" i="8"/>
  <c r="AT76" i="8"/>
  <c r="AS76" i="8"/>
  <c r="AP76" i="8"/>
  <c r="AA76" i="8"/>
  <c r="AT75" i="8"/>
  <c r="AS75" i="8"/>
  <c r="AP75" i="8"/>
  <c r="AA75" i="8"/>
  <c r="T75" i="8"/>
  <c r="K75" i="8"/>
  <c r="L75" i="8" s="1"/>
  <c r="R75" i="8" s="1"/>
  <c r="B75" i="8"/>
  <c r="AS84" i="8" s="1"/>
  <c r="AT74" i="8"/>
  <c r="AS74" i="8"/>
  <c r="AP74" i="8"/>
  <c r="AA74" i="8"/>
  <c r="B74" i="8"/>
  <c r="T79" i="8" s="1"/>
  <c r="AT73" i="8"/>
  <c r="AR73" i="8"/>
  <c r="AP73" i="8"/>
  <c r="AA73" i="8"/>
  <c r="T73" i="8"/>
  <c r="B73" i="8"/>
  <c r="AR78" i="8" s="1"/>
  <c r="E70" i="8"/>
  <c r="H69" i="8" s="1"/>
  <c r="I69" i="8" s="1"/>
  <c r="J69" i="8" s="1"/>
  <c r="D70" i="8"/>
  <c r="AT69" i="8"/>
  <c r="AP69" i="8"/>
  <c r="AA69" i="8"/>
  <c r="L69" i="8"/>
  <c r="R69" i="8" s="1"/>
  <c r="D69" i="8"/>
  <c r="D84" i="8" s="1"/>
  <c r="AT68" i="8"/>
  <c r="AP68" i="8"/>
  <c r="AA68" i="8"/>
  <c r="T68" i="8"/>
  <c r="AT67" i="8"/>
  <c r="AS67" i="8"/>
  <c r="AR67" i="8"/>
  <c r="AP67" i="8"/>
  <c r="AA67" i="8"/>
  <c r="AT66" i="8"/>
  <c r="AP66" i="8"/>
  <c r="AA66" i="8"/>
  <c r="AT65" i="8"/>
  <c r="AP65" i="8"/>
  <c r="AA65" i="8"/>
  <c r="T65" i="8"/>
  <c r="K65" i="8"/>
  <c r="L65" i="8" s="1"/>
  <c r="D65" i="8"/>
  <c r="AT64" i="8"/>
  <c r="AS64" i="8"/>
  <c r="AR64" i="8"/>
  <c r="AP64" i="8"/>
  <c r="AA64" i="8"/>
  <c r="K64" i="8"/>
  <c r="L64" i="8" s="1"/>
  <c r="D64" i="8"/>
  <c r="E65" i="8" s="1"/>
  <c r="H64" i="8" s="1"/>
  <c r="I64" i="8" s="1"/>
  <c r="J64" i="8" s="1"/>
  <c r="AT63" i="8"/>
  <c r="AP63" i="8"/>
  <c r="AA63" i="8"/>
  <c r="R63" i="8"/>
  <c r="L63" i="8"/>
  <c r="K63" i="8"/>
  <c r="AT62" i="8"/>
  <c r="AP62" i="8"/>
  <c r="AA62" i="8"/>
  <c r="T62" i="8"/>
  <c r="K62" i="8"/>
  <c r="L62" i="8" s="1"/>
  <c r="D62" i="8"/>
  <c r="AT61" i="8"/>
  <c r="AS61" i="8"/>
  <c r="AR61" i="8"/>
  <c r="AP61" i="8"/>
  <c r="AA61" i="8"/>
  <c r="K61" i="8"/>
  <c r="L61" i="8" s="1"/>
  <c r="I61" i="8"/>
  <c r="J61" i="8" s="1"/>
  <c r="D61" i="8"/>
  <c r="E62" i="8" s="1"/>
  <c r="H61" i="8" s="1"/>
  <c r="AT60" i="8"/>
  <c r="AP60" i="8"/>
  <c r="AA60" i="8"/>
  <c r="L60" i="8"/>
  <c r="K60" i="8"/>
  <c r="B60" i="8"/>
  <c r="AS63" i="8" s="1"/>
  <c r="AT59" i="8"/>
  <c r="AP59" i="8"/>
  <c r="AA59" i="8"/>
  <c r="T59" i="8"/>
  <c r="K59" i="8"/>
  <c r="L59" i="8" s="1"/>
  <c r="D59" i="8"/>
  <c r="B59" i="8"/>
  <c r="T64" i="8" s="1"/>
  <c r="AT58" i="8"/>
  <c r="AS58" i="8"/>
  <c r="AR58" i="8"/>
  <c r="AP58" i="8"/>
  <c r="AA58" i="8"/>
  <c r="T58" i="8"/>
  <c r="L58" i="8"/>
  <c r="K58" i="8"/>
  <c r="B58" i="8"/>
  <c r="K69" i="8" s="1"/>
  <c r="E54" i="8"/>
  <c r="H53" i="8" s="1"/>
  <c r="I53" i="8" s="1"/>
  <c r="J53" i="8" s="1"/>
  <c r="D54" i="8"/>
  <c r="AT53" i="8"/>
  <c r="AP53" i="8"/>
  <c r="AG53" i="8"/>
  <c r="AA53" i="8"/>
  <c r="T53" i="8"/>
  <c r="D53" i="8"/>
  <c r="AT52" i="8"/>
  <c r="AS52" i="8"/>
  <c r="AP52" i="8"/>
  <c r="AG52" i="8"/>
  <c r="AA52" i="8"/>
  <c r="E52" i="8"/>
  <c r="H51" i="8" s="1"/>
  <c r="I51" i="8" s="1"/>
  <c r="J51" i="8" s="1"/>
  <c r="D52" i="8"/>
  <c r="E53" i="8" s="1"/>
  <c r="H52" i="8" s="1"/>
  <c r="I52" i="8" s="1"/>
  <c r="J52" i="8" s="1"/>
  <c r="AT51" i="8"/>
  <c r="AP51" i="8"/>
  <c r="AG51" i="8"/>
  <c r="AA51" i="8"/>
  <c r="T51" i="8"/>
  <c r="D51" i="8"/>
  <c r="D67" i="8" s="1"/>
  <c r="D82" i="8" s="1"/>
  <c r="E83" i="8" s="1"/>
  <c r="H82" i="8" s="1"/>
  <c r="I82" i="8" s="1"/>
  <c r="J82" i="8" s="1"/>
  <c r="AT50" i="8"/>
  <c r="AP50" i="8"/>
  <c r="AG50" i="8"/>
  <c r="AA50" i="8"/>
  <c r="D50" i="8"/>
  <c r="AT49" i="8"/>
  <c r="AS49" i="8"/>
  <c r="AP49" i="8"/>
  <c r="AG49" i="8"/>
  <c r="AA49" i="8"/>
  <c r="J49" i="8"/>
  <c r="I49" i="8"/>
  <c r="D49" i="8"/>
  <c r="E50" i="8" s="1"/>
  <c r="H49" i="8" s="1"/>
  <c r="AT48" i="8"/>
  <c r="AS48" i="8"/>
  <c r="AP48" i="8"/>
  <c r="AG48" i="8"/>
  <c r="AA48" i="8"/>
  <c r="T48" i="8"/>
  <c r="D48" i="8"/>
  <c r="E49" i="8" s="1"/>
  <c r="H48" i="8" s="1"/>
  <c r="I48" i="8" s="1"/>
  <c r="J48" i="8" s="1"/>
  <c r="AT47" i="8"/>
  <c r="AR47" i="8"/>
  <c r="AP47" i="8"/>
  <c r="AG47" i="8"/>
  <c r="AA47" i="8"/>
  <c r="E47" i="8"/>
  <c r="H46" i="8" s="1"/>
  <c r="I46" i="8" s="1"/>
  <c r="J46" i="8" s="1"/>
  <c r="D47" i="8"/>
  <c r="AT46" i="8"/>
  <c r="AP46" i="8"/>
  <c r="AG46" i="8"/>
  <c r="AA46" i="8"/>
  <c r="D46" i="8"/>
  <c r="AT45" i="8"/>
  <c r="AP45" i="8"/>
  <c r="AG45" i="8"/>
  <c r="AA45" i="8"/>
  <c r="T45" i="8"/>
  <c r="E45" i="8"/>
  <c r="D45" i="8"/>
  <c r="E46" i="8" s="1"/>
  <c r="H45" i="8" s="1"/>
  <c r="I45" i="8" s="1"/>
  <c r="J45" i="8" s="1"/>
  <c r="AT44" i="8"/>
  <c r="AS44" i="8"/>
  <c r="AP44" i="8"/>
  <c r="AG44" i="8"/>
  <c r="AA44" i="8"/>
  <c r="T44" i="8"/>
  <c r="H44" i="8"/>
  <c r="I44" i="8" s="1"/>
  <c r="J44" i="8" s="1"/>
  <c r="D44" i="8"/>
  <c r="D60" i="8" s="1"/>
  <c r="D75" i="8" s="1"/>
  <c r="B44" i="8"/>
  <c r="AS46" i="8" s="1"/>
  <c r="AT43" i="8"/>
  <c r="AS43" i="8"/>
  <c r="AP43" i="8"/>
  <c r="AG43" i="8"/>
  <c r="AA43" i="8"/>
  <c r="T43" i="8"/>
  <c r="D43" i="8"/>
  <c r="E44" i="8" s="1"/>
  <c r="H43" i="8" s="1"/>
  <c r="I43" i="8" s="1"/>
  <c r="J43" i="8" s="1"/>
  <c r="B43" i="8"/>
  <c r="T50" i="8" s="1"/>
  <c r="AT42" i="8"/>
  <c r="AS42" i="8"/>
  <c r="AP42" i="8"/>
  <c r="AG42" i="8"/>
  <c r="AA42" i="8"/>
  <c r="T42" i="8"/>
  <c r="K42" i="8"/>
  <c r="L42" i="8" s="1"/>
  <c r="D42" i="8"/>
  <c r="E43" i="8" s="1"/>
  <c r="H42" i="8" s="1"/>
  <c r="I42" i="8" s="1"/>
  <c r="J42" i="8" s="1"/>
  <c r="B42" i="8"/>
  <c r="E38" i="8"/>
  <c r="AT37" i="8"/>
  <c r="AP37" i="8"/>
  <c r="AA37" i="8"/>
  <c r="T37" i="8"/>
  <c r="H37" i="8"/>
  <c r="I37" i="8" s="1"/>
  <c r="J37" i="8" s="1"/>
  <c r="E37" i="8"/>
  <c r="H36" i="8" s="1"/>
  <c r="I36" i="8" s="1"/>
  <c r="J36" i="8" s="1"/>
  <c r="AT36" i="8"/>
  <c r="AP36" i="8"/>
  <c r="AA36" i="8"/>
  <c r="T36" i="8"/>
  <c r="E36" i="8"/>
  <c r="H35" i="8" s="1"/>
  <c r="I35" i="8" s="1"/>
  <c r="J35" i="8" s="1"/>
  <c r="AT35" i="8"/>
  <c r="AR35" i="8"/>
  <c r="AP35" i="8"/>
  <c r="AA35" i="8"/>
  <c r="K35" i="8"/>
  <c r="L35" i="8" s="1"/>
  <c r="E35" i="8"/>
  <c r="H34" i="8" s="1"/>
  <c r="I34" i="8" s="1"/>
  <c r="AT34" i="8"/>
  <c r="AP34" i="8"/>
  <c r="AA34" i="8"/>
  <c r="K34" i="8"/>
  <c r="L34" i="8" s="1"/>
  <c r="J34" i="8"/>
  <c r="E34" i="8"/>
  <c r="AT33" i="8"/>
  <c r="AP33" i="8"/>
  <c r="AA33" i="8"/>
  <c r="H33" i="8"/>
  <c r="I33" i="8" s="1"/>
  <c r="J33" i="8" s="1"/>
  <c r="E33" i="8"/>
  <c r="AT32" i="8"/>
  <c r="AR32" i="8"/>
  <c r="AP32" i="8"/>
  <c r="AA32" i="8"/>
  <c r="T32" i="8"/>
  <c r="H32" i="8"/>
  <c r="I32" i="8" s="1"/>
  <c r="J32" i="8" s="1"/>
  <c r="E32" i="8"/>
  <c r="H31" i="8" s="1"/>
  <c r="I31" i="8" s="1"/>
  <c r="J31" i="8" s="1"/>
  <c r="AT31" i="8"/>
  <c r="AR31" i="8"/>
  <c r="AP31" i="8"/>
  <c r="AA31" i="8"/>
  <c r="K31" i="8"/>
  <c r="L31" i="8" s="1"/>
  <c r="E31" i="8"/>
  <c r="H30" i="8" s="1"/>
  <c r="I30" i="8" s="1"/>
  <c r="J30" i="8" s="1"/>
  <c r="AT30" i="8"/>
  <c r="AP30" i="8"/>
  <c r="AA30" i="8"/>
  <c r="K30" i="8"/>
  <c r="L30" i="8" s="1"/>
  <c r="R30" i="8" s="1"/>
  <c r="E30" i="8"/>
  <c r="AT29" i="8"/>
  <c r="AP29" i="8"/>
  <c r="AA29" i="8"/>
  <c r="T29" i="8"/>
  <c r="I29" i="8"/>
  <c r="J29" i="8" s="1"/>
  <c r="H29" i="8"/>
  <c r="E29" i="8"/>
  <c r="AT28" i="8"/>
  <c r="AP28" i="8"/>
  <c r="AA28" i="8"/>
  <c r="H28" i="8"/>
  <c r="I28" i="8" s="1"/>
  <c r="J28" i="8" s="1"/>
  <c r="E28" i="8"/>
  <c r="B28" i="8"/>
  <c r="AS28" i="8" s="1"/>
  <c r="AT27" i="8"/>
  <c r="AS27" i="8"/>
  <c r="AP27" i="8"/>
  <c r="AA27" i="8"/>
  <c r="T27" i="8"/>
  <c r="K27" i="8"/>
  <c r="L27" i="8" s="1"/>
  <c r="R27" i="8" s="1"/>
  <c r="H27" i="8"/>
  <c r="I27" i="8" s="1"/>
  <c r="J27" i="8" s="1"/>
  <c r="E27" i="8"/>
  <c r="B27" i="8"/>
  <c r="T28" i="8" s="1"/>
  <c r="AT26" i="8"/>
  <c r="AP26" i="8"/>
  <c r="AA26" i="8"/>
  <c r="T26" i="8"/>
  <c r="H26" i="8"/>
  <c r="I26" i="8" s="1"/>
  <c r="J26" i="8" s="1"/>
  <c r="B26" i="8"/>
  <c r="AR27" i="8" s="1"/>
  <c r="AW147" i="7"/>
  <c r="AU147" i="7"/>
  <c r="AS147" i="7"/>
  <c r="AG147" i="7"/>
  <c r="K147" i="7"/>
  <c r="L147" i="7" s="1"/>
  <c r="AW146" i="7"/>
  <c r="AS146" i="7"/>
  <c r="AG146" i="7"/>
  <c r="AW145" i="7"/>
  <c r="AS145" i="7"/>
  <c r="AG145" i="7"/>
  <c r="T145" i="7"/>
  <c r="AW144" i="7"/>
  <c r="AS144" i="7"/>
  <c r="AG144" i="7"/>
  <c r="AW143" i="7"/>
  <c r="AS143" i="7"/>
  <c r="AG143" i="7"/>
  <c r="AW142" i="7"/>
  <c r="AS142" i="7"/>
  <c r="AG142" i="7"/>
  <c r="AW141" i="7"/>
  <c r="AS141" i="7"/>
  <c r="AG141" i="7"/>
  <c r="AW140" i="7"/>
  <c r="AS140" i="7"/>
  <c r="AG140" i="7"/>
  <c r="AW139" i="7"/>
  <c r="AS139" i="7"/>
  <c r="AG139" i="7"/>
  <c r="AW138" i="7"/>
  <c r="AV138" i="7"/>
  <c r="AS138" i="7"/>
  <c r="AG138" i="7"/>
  <c r="B138" i="7"/>
  <c r="AV141" i="7" s="1"/>
  <c r="AW137" i="7"/>
  <c r="AS137" i="7"/>
  <c r="AG137" i="7"/>
  <c r="B137" i="7"/>
  <c r="T141" i="7" s="1"/>
  <c r="AW136" i="7"/>
  <c r="AS136" i="7"/>
  <c r="AG136" i="7"/>
  <c r="T136" i="7"/>
  <c r="B136" i="7"/>
  <c r="K140" i="7" s="1"/>
  <c r="L140" i="7" s="1"/>
  <c r="AZ132" i="7"/>
  <c r="AW132" i="7"/>
  <c r="AS132" i="7"/>
  <c r="AG132" i="7"/>
  <c r="AZ131" i="7"/>
  <c r="AW131" i="7"/>
  <c r="AV131" i="7"/>
  <c r="AS131" i="7"/>
  <c r="AG131" i="7"/>
  <c r="AZ130" i="7"/>
  <c r="AW130" i="7"/>
  <c r="AS130" i="7"/>
  <c r="AG130" i="7"/>
  <c r="L130" i="7"/>
  <c r="K130" i="7"/>
  <c r="AZ129" i="7"/>
  <c r="AW129" i="7"/>
  <c r="AU129" i="7"/>
  <c r="AS129" i="7"/>
  <c r="AG129" i="7"/>
  <c r="AZ128" i="7"/>
  <c r="AW128" i="7"/>
  <c r="AS128" i="7"/>
  <c r="AG128" i="7"/>
  <c r="AZ127" i="7"/>
  <c r="AW127" i="7"/>
  <c r="AS127" i="7"/>
  <c r="AG127" i="7"/>
  <c r="AZ126" i="7"/>
  <c r="AW126" i="7"/>
  <c r="AV126" i="7"/>
  <c r="AU126" i="7"/>
  <c r="AS126" i="7"/>
  <c r="AG126" i="7"/>
  <c r="AZ125" i="7"/>
  <c r="AW125" i="7"/>
  <c r="AV125" i="7"/>
  <c r="AS125" i="7"/>
  <c r="AG125" i="7"/>
  <c r="AZ124" i="7"/>
  <c r="AW124" i="7"/>
  <c r="AV124" i="7"/>
  <c r="AU124" i="7"/>
  <c r="AS124" i="7"/>
  <c r="AG124" i="7"/>
  <c r="K124" i="7"/>
  <c r="AZ123" i="7"/>
  <c r="AW123" i="7"/>
  <c r="AV123" i="7"/>
  <c r="AS123" i="7"/>
  <c r="AG123" i="7"/>
  <c r="T123" i="7"/>
  <c r="B123" i="7"/>
  <c r="AV128" i="7" s="1"/>
  <c r="AZ122" i="7"/>
  <c r="AW122" i="7"/>
  <c r="AV122" i="7"/>
  <c r="AU122" i="7"/>
  <c r="AS122" i="7"/>
  <c r="AG122" i="7"/>
  <c r="B122" i="7"/>
  <c r="AZ121" i="7"/>
  <c r="AW121" i="7"/>
  <c r="AV121" i="7"/>
  <c r="AU121" i="7"/>
  <c r="AS121" i="7"/>
  <c r="AG121" i="7"/>
  <c r="K121" i="7"/>
  <c r="B121" i="7"/>
  <c r="K132" i="7" s="1"/>
  <c r="AW116" i="7"/>
  <c r="AS116" i="7"/>
  <c r="AG116" i="7"/>
  <c r="AW115" i="7"/>
  <c r="AS115" i="7"/>
  <c r="AG115" i="7"/>
  <c r="K115" i="7"/>
  <c r="L115" i="7" s="1"/>
  <c r="AW114" i="7"/>
  <c r="AS114" i="7"/>
  <c r="AG114" i="7"/>
  <c r="AW113" i="7"/>
  <c r="AS113" i="7"/>
  <c r="AG113" i="7"/>
  <c r="AW112" i="7"/>
  <c r="AS112" i="7"/>
  <c r="AG112" i="7"/>
  <c r="K112" i="7"/>
  <c r="L112" i="7" s="1"/>
  <c r="AW111" i="7"/>
  <c r="AS111" i="7"/>
  <c r="AG111" i="7"/>
  <c r="T111" i="7"/>
  <c r="AW110" i="7"/>
  <c r="AU110" i="7"/>
  <c r="AS110" i="7"/>
  <c r="AG110" i="7"/>
  <c r="AW109" i="7"/>
  <c r="AS109" i="7"/>
  <c r="AG109" i="7"/>
  <c r="K109" i="7"/>
  <c r="L109" i="7" s="1"/>
  <c r="AW108" i="7"/>
  <c r="AS108" i="7"/>
  <c r="AG108" i="7"/>
  <c r="T108" i="7"/>
  <c r="AW107" i="7"/>
  <c r="AU107" i="7"/>
  <c r="AS107" i="7"/>
  <c r="AG107" i="7"/>
  <c r="B107" i="7"/>
  <c r="AV113" i="7" s="1"/>
  <c r="AW106" i="7"/>
  <c r="AS106" i="7"/>
  <c r="AG106" i="7"/>
  <c r="K106" i="7"/>
  <c r="L106" i="7" s="1"/>
  <c r="B106" i="7"/>
  <c r="T110" i="7" s="1"/>
  <c r="AW105" i="7"/>
  <c r="AS105" i="7"/>
  <c r="AG105" i="7"/>
  <c r="T105" i="7"/>
  <c r="B105" i="7"/>
  <c r="AU109" i="7" s="1"/>
  <c r="AM100" i="7"/>
  <c r="AL100" i="7"/>
  <c r="K100" i="7"/>
  <c r="L100" i="7" s="1"/>
  <c r="AM99" i="7"/>
  <c r="K99" i="7"/>
  <c r="L99" i="7" s="1"/>
  <c r="AM98" i="7"/>
  <c r="T98" i="7"/>
  <c r="AM97" i="7"/>
  <c r="AK97" i="7"/>
  <c r="AM96" i="7"/>
  <c r="AL96" i="7"/>
  <c r="T96" i="7"/>
  <c r="AM95" i="7"/>
  <c r="AL95" i="7"/>
  <c r="T95" i="7"/>
  <c r="K95" i="7"/>
  <c r="L95" i="7" s="1"/>
  <c r="AM94" i="7"/>
  <c r="AM93" i="7"/>
  <c r="AM92" i="7"/>
  <c r="AK92" i="7"/>
  <c r="T92" i="7"/>
  <c r="AM91" i="7"/>
  <c r="AL91" i="7"/>
  <c r="T91" i="7"/>
  <c r="B91" i="7"/>
  <c r="AL99" i="7" s="1"/>
  <c r="AM90" i="7"/>
  <c r="AL90" i="7"/>
  <c r="T90" i="7"/>
  <c r="B90" i="7"/>
  <c r="T100" i="7" s="1"/>
  <c r="AM89" i="7"/>
  <c r="T89" i="7"/>
  <c r="L89" i="7"/>
  <c r="O89" i="7" s="1"/>
  <c r="K89" i="7"/>
  <c r="B89" i="7"/>
  <c r="AK100" i="7" s="1"/>
  <c r="AT84" i="7"/>
  <c r="AP84" i="7"/>
  <c r="AA84" i="7"/>
  <c r="AT83" i="7"/>
  <c r="AS83" i="7"/>
  <c r="AP83" i="7"/>
  <c r="AA83" i="7"/>
  <c r="AT82" i="7"/>
  <c r="AP82" i="7"/>
  <c r="AA82" i="7"/>
  <c r="AT81" i="7"/>
  <c r="AS81" i="7"/>
  <c r="AP81" i="7"/>
  <c r="AA81" i="7"/>
  <c r="AT80" i="7"/>
  <c r="AP80" i="7"/>
  <c r="AA80" i="7"/>
  <c r="K80" i="7"/>
  <c r="L80" i="7" s="1"/>
  <c r="R80" i="7" s="1"/>
  <c r="AT79" i="7"/>
  <c r="AP79" i="7"/>
  <c r="AA79" i="7"/>
  <c r="T79" i="7"/>
  <c r="AT78" i="7"/>
  <c r="AR78" i="7"/>
  <c r="AP78" i="7"/>
  <c r="AA78" i="7"/>
  <c r="T78" i="7"/>
  <c r="AT77" i="7"/>
  <c r="AS77" i="7"/>
  <c r="AR77" i="7"/>
  <c r="AP77" i="7"/>
  <c r="AA77" i="7"/>
  <c r="K77" i="7"/>
  <c r="L77" i="7" s="1"/>
  <c r="AT76" i="7"/>
  <c r="AP76" i="7"/>
  <c r="AA76" i="7"/>
  <c r="T76" i="7"/>
  <c r="AT75" i="7"/>
  <c r="AR75" i="7"/>
  <c r="AP75" i="7"/>
  <c r="AA75" i="7"/>
  <c r="T75" i="7"/>
  <c r="B75" i="7"/>
  <c r="AS80" i="7" s="1"/>
  <c r="AT74" i="7"/>
  <c r="AS74" i="7"/>
  <c r="AP74" i="7"/>
  <c r="AA74" i="7"/>
  <c r="T74" i="7"/>
  <c r="K74" i="7"/>
  <c r="L74" i="7" s="1"/>
  <c r="R74" i="7" s="1"/>
  <c r="B74" i="7"/>
  <c r="T84" i="7" s="1"/>
  <c r="AT73" i="7"/>
  <c r="AP73" i="7"/>
  <c r="AA73" i="7"/>
  <c r="B73" i="7"/>
  <c r="AR83" i="7" s="1"/>
  <c r="AT69" i="7"/>
  <c r="AP69" i="7"/>
  <c r="AA69" i="7"/>
  <c r="D69" i="7"/>
  <c r="E70" i="7" s="1"/>
  <c r="H69" i="7" s="1"/>
  <c r="I69" i="7" s="1"/>
  <c r="J69" i="7" s="1"/>
  <c r="AT68" i="7"/>
  <c r="AP68" i="7"/>
  <c r="AA68" i="7"/>
  <c r="AT67" i="7"/>
  <c r="AP67" i="7"/>
  <c r="AA67" i="7"/>
  <c r="T67" i="7"/>
  <c r="D67" i="7"/>
  <c r="AT66" i="7"/>
  <c r="AR66" i="7"/>
  <c r="AP66" i="7"/>
  <c r="AA66" i="7"/>
  <c r="D66" i="7"/>
  <c r="E67" i="7" s="1"/>
  <c r="H66" i="7" s="1"/>
  <c r="I66" i="7" s="1"/>
  <c r="J66" i="7" s="1"/>
  <c r="AT65" i="7"/>
  <c r="AP65" i="7"/>
  <c r="AA65" i="7"/>
  <c r="K65" i="7"/>
  <c r="L65" i="7" s="1"/>
  <c r="AT64" i="7"/>
  <c r="AP64" i="7"/>
  <c r="AA64" i="7"/>
  <c r="AT63" i="7"/>
  <c r="AS63" i="7"/>
  <c r="AP63" i="7"/>
  <c r="AA63" i="7"/>
  <c r="D63" i="7"/>
  <c r="AT62" i="7"/>
  <c r="AP62" i="7"/>
  <c r="AA62" i="7"/>
  <c r="AT61" i="7"/>
  <c r="AP61" i="7"/>
  <c r="AA61" i="7"/>
  <c r="AT60" i="7"/>
  <c r="AS60" i="7"/>
  <c r="AP60" i="7"/>
  <c r="AA60" i="7"/>
  <c r="D60" i="7"/>
  <c r="B60" i="7"/>
  <c r="AT59" i="7"/>
  <c r="AP59" i="7"/>
  <c r="AA59" i="7"/>
  <c r="B59" i="7"/>
  <c r="T63" i="7" s="1"/>
  <c r="AT58" i="7"/>
  <c r="AP58" i="7"/>
  <c r="AA58" i="7"/>
  <c r="T58" i="7"/>
  <c r="B58" i="7"/>
  <c r="K62" i="7" s="1"/>
  <c r="L62" i="7" s="1"/>
  <c r="D54" i="7"/>
  <c r="D70" i="7" s="1"/>
  <c r="D85" i="7" s="1"/>
  <c r="D101" i="7" s="1"/>
  <c r="D117" i="7" s="1"/>
  <c r="D133" i="7" s="1"/>
  <c r="D148" i="7" s="1"/>
  <c r="AT53" i="7"/>
  <c r="AP53" i="7"/>
  <c r="AG53" i="7"/>
  <c r="AA53" i="7"/>
  <c r="K53" i="7"/>
  <c r="L53" i="7" s="1"/>
  <c r="D53" i="7"/>
  <c r="E54" i="7" s="1"/>
  <c r="H53" i="7" s="1"/>
  <c r="I53" i="7" s="1"/>
  <c r="J53" i="7" s="1"/>
  <c r="AT52" i="7"/>
  <c r="AP52" i="7"/>
  <c r="AG52" i="7"/>
  <c r="AA52" i="7"/>
  <c r="D52" i="7"/>
  <c r="AT51" i="7"/>
  <c r="AR51" i="7"/>
  <c r="AP51" i="7"/>
  <c r="AG51" i="7"/>
  <c r="AA51" i="7"/>
  <c r="J51" i="7"/>
  <c r="H51" i="7"/>
  <c r="I51" i="7" s="1"/>
  <c r="E51" i="7"/>
  <c r="H50" i="7" s="1"/>
  <c r="I50" i="7" s="1"/>
  <c r="J50" i="7" s="1"/>
  <c r="D51" i="7"/>
  <c r="E52" i="7" s="1"/>
  <c r="AT50" i="7"/>
  <c r="AP50" i="7"/>
  <c r="AG50" i="7"/>
  <c r="AA50" i="7"/>
  <c r="T50" i="7"/>
  <c r="D50" i="7"/>
  <c r="AT49" i="7"/>
  <c r="AR49" i="7"/>
  <c r="AP49" i="7"/>
  <c r="AG49" i="7"/>
  <c r="AA49" i="7"/>
  <c r="D49" i="7"/>
  <c r="AT48" i="7"/>
  <c r="AP48" i="7"/>
  <c r="AG48" i="7"/>
  <c r="AA48" i="7"/>
  <c r="D48" i="7"/>
  <c r="D64" i="7" s="1"/>
  <c r="AT47" i="7"/>
  <c r="AP47" i="7"/>
  <c r="AG47" i="7"/>
  <c r="AA47" i="7"/>
  <c r="T47" i="7"/>
  <c r="D47" i="7"/>
  <c r="E48" i="7" s="1"/>
  <c r="H47" i="7" s="1"/>
  <c r="I47" i="7" s="1"/>
  <c r="J47" i="7" s="1"/>
  <c r="AT46" i="7"/>
  <c r="AR46" i="7"/>
  <c r="AP46" i="7"/>
  <c r="AG46" i="7"/>
  <c r="AA46" i="7"/>
  <c r="K46" i="7"/>
  <c r="L46" i="7" s="1"/>
  <c r="E46" i="7"/>
  <c r="H45" i="7" s="1"/>
  <c r="I45" i="7" s="1"/>
  <c r="J45" i="7" s="1"/>
  <c r="D46" i="7"/>
  <c r="AT45" i="7"/>
  <c r="AP45" i="7"/>
  <c r="AG45" i="7"/>
  <c r="AA45" i="7"/>
  <c r="D45" i="7"/>
  <c r="D61" i="7" s="1"/>
  <c r="AT44" i="7"/>
  <c r="AP44" i="7"/>
  <c r="AG44" i="7"/>
  <c r="AA44" i="7"/>
  <c r="T44" i="7"/>
  <c r="E44" i="7"/>
  <c r="H43" i="7" s="1"/>
  <c r="D44" i="7"/>
  <c r="E45" i="7" s="1"/>
  <c r="H44" i="7" s="1"/>
  <c r="I44" i="7" s="1"/>
  <c r="J44" i="7" s="1"/>
  <c r="B44" i="7"/>
  <c r="AT43" i="7"/>
  <c r="AP43" i="7"/>
  <c r="AG43" i="7"/>
  <c r="AA43" i="7"/>
  <c r="L43" i="7"/>
  <c r="K43" i="7"/>
  <c r="I43" i="7"/>
  <c r="J43" i="7" s="1"/>
  <c r="D43" i="7"/>
  <c r="D59" i="7" s="1"/>
  <c r="B43" i="7"/>
  <c r="T49" i="7" s="1"/>
  <c r="AT42" i="7"/>
  <c r="AR42" i="7"/>
  <c r="AP42" i="7"/>
  <c r="AG42" i="7"/>
  <c r="AA42" i="7"/>
  <c r="T42" i="7"/>
  <c r="D42" i="7"/>
  <c r="E43" i="7" s="1"/>
  <c r="H42" i="7" s="1"/>
  <c r="I42" i="7" s="1"/>
  <c r="J42" i="7" s="1"/>
  <c r="B42" i="7"/>
  <c r="AR48" i="7" s="1"/>
  <c r="E38" i="7"/>
  <c r="H37" i="7" s="1"/>
  <c r="I37" i="7" s="1"/>
  <c r="AT37" i="7"/>
  <c r="AS37" i="7"/>
  <c r="AP37" i="7"/>
  <c r="AA37" i="7"/>
  <c r="J37" i="7"/>
  <c r="E37" i="7"/>
  <c r="H36" i="7" s="1"/>
  <c r="I36" i="7" s="1"/>
  <c r="J36" i="7" s="1"/>
  <c r="AT36" i="7"/>
  <c r="AP36" i="7"/>
  <c r="AA36" i="7"/>
  <c r="E36" i="7"/>
  <c r="AT35" i="7"/>
  <c r="AP35" i="7"/>
  <c r="AA35" i="7"/>
  <c r="H35" i="7"/>
  <c r="I35" i="7" s="1"/>
  <c r="J35" i="7" s="1"/>
  <c r="E35" i="7"/>
  <c r="H34" i="7" s="1"/>
  <c r="I34" i="7" s="1"/>
  <c r="J34" i="7" s="1"/>
  <c r="AT34" i="7"/>
  <c r="AP34" i="7"/>
  <c r="AA34" i="7"/>
  <c r="E34" i="7"/>
  <c r="AT33" i="7"/>
  <c r="AS33" i="7"/>
  <c r="AP33" i="7"/>
  <c r="AA33" i="7"/>
  <c r="H33" i="7"/>
  <c r="I33" i="7" s="1"/>
  <c r="J33" i="7" s="1"/>
  <c r="E33" i="7"/>
  <c r="AT32" i="7"/>
  <c r="AP32" i="7"/>
  <c r="AA32" i="7"/>
  <c r="H32" i="7"/>
  <c r="I32" i="7" s="1"/>
  <c r="J32" i="7" s="1"/>
  <c r="E32" i="7"/>
  <c r="AT31" i="7"/>
  <c r="AP31" i="7"/>
  <c r="AA31" i="7"/>
  <c r="H31" i="7"/>
  <c r="I31" i="7" s="1"/>
  <c r="J31" i="7" s="1"/>
  <c r="E31" i="7"/>
  <c r="AT30" i="7"/>
  <c r="AP30" i="7"/>
  <c r="AA30" i="7"/>
  <c r="T30" i="7"/>
  <c r="H30" i="7"/>
  <c r="I30" i="7" s="1"/>
  <c r="J30" i="7" s="1"/>
  <c r="E30" i="7"/>
  <c r="H29" i="7" s="1"/>
  <c r="I29" i="7" s="1"/>
  <c r="J29" i="7" s="1"/>
  <c r="AT29" i="7"/>
  <c r="AP29" i="7"/>
  <c r="AA29" i="7"/>
  <c r="E29" i="7"/>
  <c r="H28" i="7" s="1"/>
  <c r="I28" i="7" s="1"/>
  <c r="J28" i="7" s="1"/>
  <c r="AT28" i="7"/>
  <c r="AP28" i="7"/>
  <c r="AA28" i="7"/>
  <c r="T28" i="7"/>
  <c r="E28" i="7"/>
  <c r="H27" i="7" s="1"/>
  <c r="I27" i="7" s="1"/>
  <c r="J27" i="7" s="1"/>
  <c r="B28" i="7"/>
  <c r="AS29" i="7" s="1"/>
  <c r="AT27" i="7"/>
  <c r="AS27" i="7"/>
  <c r="AP27" i="7"/>
  <c r="AA27" i="7"/>
  <c r="T27" i="7"/>
  <c r="E27" i="7"/>
  <c r="B27" i="7"/>
  <c r="T34" i="7" s="1"/>
  <c r="AT26" i="7"/>
  <c r="AS26" i="7"/>
  <c r="AP26" i="7"/>
  <c r="AA26" i="7"/>
  <c r="T26" i="7"/>
  <c r="J26" i="7"/>
  <c r="H26" i="7"/>
  <c r="I26" i="7" s="1"/>
  <c r="B26" i="7"/>
  <c r="K33" i="7" s="1"/>
  <c r="L33" i="7" s="1"/>
  <c r="AW147" i="6"/>
  <c r="AS147" i="6"/>
  <c r="AG147" i="6"/>
  <c r="AW146" i="6"/>
  <c r="AV146" i="6"/>
  <c r="AS146" i="6"/>
  <c r="AG146" i="6"/>
  <c r="K146" i="6"/>
  <c r="AW145" i="6"/>
  <c r="AS145" i="6"/>
  <c r="AG145" i="6"/>
  <c r="K145" i="6"/>
  <c r="AW144" i="6"/>
  <c r="AS144" i="6"/>
  <c r="AG144" i="6"/>
  <c r="AW143" i="6"/>
  <c r="AV143" i="6"/>
  <c r="AS143" i="6"/>
  <c r="AG143" i="6"/>
  <c r="AW142" i="6"/>
  <c r="AS142" i="6"/>
  <c r="AG142" i="6"/>
  <c r="K142" i="6"/>
  <c r="AW141" i="6"/>
  <c r="AS141" i="6"/>
  <c r="AG141" i="6"/>
  <c r="AW140" i="6"/>
  <c r="AU140" i="6"/>
  <c r="AS140" i="6"/>
  <c r="AG140" i="6"/>
  <c r="AW139" i="6"/>
  <c r="AV139" i="6"/>
  <c r="AS139" i="6"/>
  <c r="AG139" i="6"/>
  <c r="K139" i="6"/>
  <c r="AW138" i="6"/>
  <c r="AS138" i="6"/>
  <c r="AG138" i="6"/>
  <c r="B138" i="6"/>
  <c r="AV142" i="6" s="1"/>
  <c r="AW137" i="6"/>
  <c r="AV137" i="6"/>
  <c r="AS137" i="6"/>
  <c r="AG137" i="6"/>
  <c r="B137" i="6"/>
  <c r="L145" i="6" s="1"/>
  <c r="AW136" i="6"/>
  <c r="AS136" i="6"/>
  <c r="AG136" i="6"/>
  <c r="K136" i="6"/>
  <c r="L136" i="6" s="1"/>
  <c r="B136" i="6"/>
  <c r="AU142" i="6" s="1"/>
  <c r="AZ132" i="6"/>
  <c r="AW132" i="6"/>
  <c r="AU132" i="6"/>
  <c r="AS132" i="6"/>
  <c r="AG132" i="6"/>
  <c r="K132" i="6"/>
  <c r="L132" i="6" s="1"/>
  <c r="AZ131" i="6"/>
  <c r="AW131" i="6"/>
  <c r="AS131" i="6"/>
  <c r="AG131" i="6"/>
  <c r="T131" i="6"/>
  <c r="AZ130" i="6"/>
  <c r="AW130" i="6"/>
  <c r="AV130" i="6"/>
  <c r="AS130" i="6"/>
  <c r="AG130" i="6"/>
  <c r="AZ129" i="6"/>
  <c r="AW129" i="6"/>
  <c r="AS129" i="6"/>
  <c r="AG129" i="6"/>
  <c r="AZ128" i="6"/>
  <c r="AW128" i="6"/>
  <c r="AV128" i="6"/>
  <c r="AS128" i="6"/>
  <c r="AG128" i="6"/>
  <c r="AZ127" i="6"/>
  <c r="AW127" i="6"/>
  <c r="AS127" i="6"/>
  <c r="AG127" i="6"/>
  <c r="K127" i="6"/>
  <c r="L127" i="6" s="1"/>
  <c r="R127" i="6" s="1"/>
  <c r="AZ126" i="6"/>
  <c r="AW126" i="6"/>
  <c r="AS126" i="6"/>
  <c r="AG126" i="6"/>
  <c r="T126" i="6"/>
  <c r="AZ125" i="6"/>
  <c r="AW125" i="6"/>
  <c r="AV125" i="6"/>
  <c r="AS125" i="6"/>
  <c r="AG125" i="6"/>
  <c r="AZ124" i="6"/>
  <c r="AW124" i="6"/>
  <c r="AS124" i="6"/>
  <c r="AG124" i="6"/>
  <c r="AZ123" i="6"/>
  <c r="AW123" i="6"/>
  <c r="AV123" i="6"/>
  <c r="AU123" i="6"/>
  <c r="AS123" i="6"/>
  <c r="AG123" i="6"/>
  <c r="B123" i="6"/>
  <c r="AV127" i="6" s="1"/>
  <c r="AZ122" i="6"/>
  <c r="AW122" i="6"/>
  <c r="AS122" i="6"/>
  <c r="AG122" i="6"/>
  <c r="T122" i="6"/>
  <c r="B122" i="6"/>
  <c r="T128" i="6" s="1"/>
  <c r="AZ121" i="6"/>
  <c r="AW121" i="6"/>
  <c r="AV121" i="6"/>
  <c r="AU121" i="6"/>
  <c r="AS121" i="6"/>
  <c r="AG121" i="6"/>
  <c r="B121" i="6"/>
  <c r="K129" i="6" s="1"/>
  <c r="L129" i="6" s="1"/>
  <c r="AW116" i="6"/>
  <c r="AS116" i="6"/>
  <c r="AG116" i="6"/>
  <c r="AW115" i="6"/>
  <c r="AU115" i="6"/>
  <c r="AS115" i="6"/>
  <c r="AG115" i="6"/>
  <c r="AW114" i="6"/>
  <c r="AS114" i="6"/>
  <c r="AG114" i="6"/>
  <c r="K114" i="6"/>
  <c r="AW113" i="6"/>
  <c r="AS113" i="6"/>
  <c r="AG113" i="6"/>
  <c r="AW112" i="6"/>
  <c r="AU112" i="6"/>
  <c r="AS112" i="6"/>
  <c r="AG112" i="6"/>
  <c r="AW111" i="6"/>
  <c r="AS111" i="6"/>
  <c r="AG111" i="6"/>
  <c r="AW110" i="6"/>
  <c r="AS110" i="6"/>
  <c r="AG110" i="6"/>
  <c r="AW109" i="6"/>
  <c r="AV109" i="6"/>
  <c r="AS109" i="6"/>
  <c r="AG109" i="6"/>
  <c r="AW108" i="6"/>
  <c r="AV108" i="6"/>
  <c r="AS108" i="6"/>
  <c r="AG108" i="6"/>
  <c r="AW107" i="6"/>
  <c r="AV107" i="6"/>
  <c r="AS107" i="6"/>
  <c r="AG107" i="6"/>
  <c r="B107" i="6"/>
  <c r="AV111" i="6" s="1"/>
  <c r="AW106" i="6"/>
  <c r="AU106" i="6"/>
  <c r="AS106" i="6"/>
  <c r="AG106" i="6"/>
  <c r="B106" i="6"/>
  <c r="AW105" i="6"/>
  <c r="AV105" i="6"/>
  <c r="AS105" i="6"/>
  <c r="AG105" i="6"/>
  <c r="K105" i="6"/>
  <c r="B105" i="6"/>
  <c r="AU111" i="6" s="1"/>
  <c r="AM100" i="6"/>
  <c r="AM99" i="6"/>
  <c r="AL99" i="6"/>
  <c r="T99" i="6"/>
  <c r="AM98" i="6"/>
  <c r="T98" i="6"/>
  <c r="AM97" i="6"/>
  <c r="T97" i="6"/>
  <c r="AM96" i="6"/>
  <c r="T96" i="6"/>
  <c r="AM95" i="6"/>
  <c r="T95" i="6"/>
  <c r="AM94" i="6"/>
  <c r="AL94" i="6"/>
  <c r="T94" i="6"/>
  <c r="AM93" i="6"/>
  <c r="AL93" i="6"/>
  <c r="T93" i="6"/>
  <c r="AM92" i="6"/>
  <c r="T92" i="6"/>
  <c r="AM91" i="6"/>
  <c r="T91" i="6"/>
  <c r="B91" i="6"/>
  <c r="AL98" i="6" s="1"/>
  <c r="AM90" i="6"/>
  <c r="AL90" i="6"/>
  <c r="T90" i="6"/>
  <c r="D90" i="6"/>
  <c r="B90" i="6"/>
  <c r="T100" i="6" s="1"/>
  <c r="AM89" i="6"/>
  <c r="AL89" i="6"/>
  <c r="T89" i="6"/>
  <c r="B89" i="6"/>
  <c r="AK95" i="6" s="1"/>
  <c r="AT84" i="6"/>
  <c r="AP84" i="6"/>
  <c r="AA84" i="6"/>
  <c r="T84" i="6"/>
  <c r="AT83" i="6"/>
  <c r="AR83" i="6"/>
  <c r="AP83" i="6"/>
  <c r="AA83" i="6"/>
  <c r="D83" i="6"/>
  <c r="AT82" i="6"/>
  <c r="AS82" i="6"/>
  <c r="AP82" i="6"/>
  <c r="AA82" i="6"/>
  <c r="K82" i="6"/>
  <c r="L82" i="6" s="1"/>
  <c r="R82" i="6" s="1"/>
  <c r="AT81" i="6"/>
  <c r="AS81" i="6"/>
  <c r="AP81" i="6"/>
  <c r="AA81" i="6"/>
  <c r="T81" i="6"/>
  <c r="AT80" i="6"/>
  <c r="AS80" i="6"/>
  <c r="AR80" i="6"/>
  <c r="AP80" i="6"/>
  <c r="AA80" i="6"/>
  <c r="T80" i="6"/>
  <c r="AT79" i="6"/>
  <c r="AS79" i="6"/>
  <c r="AR79" i="6"/>
  <c r="AP79" i="6"/>
  <c r="AA79" i="6"/>
  <c r="AT78" i="6"/>
  <c r="AS78" i="6"/>
  <c r="AP78" i="6"/>
  <c r="AA78" i="6"/>
  <c r="AT77" i="6"/>
  <c r="AS77" i="6"/>
  <c r="AP77" i="6"/>
  <c r="AA77" i="6"/>
  <c r="T77" i="6"/>
  <c r="AT76" i="6"/>
  <c r="AS76" i="6"/>
  <c r="AR76" i="6"/>
  <c r="AP76" i="6"/>
  <c r="AA76" i="6"/>
  <c r="AT75" i="6"/>
  <c r="AS75" i="6"/>
  <c r="AP75" i="6"/>
  <c r="AA75" i="6"/>
  <c r="B75" i="6"/>
  <c r="AS84" i="6" s="1"/>
  <c r="AT74" i="6"/>
  <c r="AS74" i="6"/>
  <c r="AR74" i="6"/>
  <c r="AP74" i="6"/>
  <c r="AA74" i="6"/>
  <c r="T74" i="6"/>
  <c r="B74" i="6"/>
  <c r="AT73" i="6"/>
  <c r="AS73" i="6"/>
  <c r="AP73" i="6"/>
  <c r="AA73" i="6"/>
  <c r="K73" i="6"/>
  <c r="L73" i="6" s="1"/>
  <c r="R73" i="6" s="1"/>
  <c r="B73" i="6"/>
  <c r="AR82" i="6" s="1"/>
  <c r="D70" i="6"/>
  <c r="D85" i="6" s="1"/>
  <c r="D101" i="6" s="1"/>
  <c r="D117" i="6" s="1"/>
  <c r="D133" i="6" s="1"/>
  <c r="D148" i="6" s="1"/>
  <c r="AT69" i="6"/>
  <c r="AP69" i="6"/>
  <c r="AA69" i="6"/>
  <c r="D69" i="6"/>
  <c r="E70" i="6" s="1"/>
  <c r="H69" i="6" s="1"/>
  <c r="I69" i="6" s="1"/>
  <c r="J69" i="6" s="1"/>
  <c r="AT68" i="6"/>
  <c r="AP68" i="6"/>
  <c r="AA68" i="6"/>
  <c r="K68" i="6"/>
  <c r="L68" i="6" s="1"/>
  <c r="I68" i="6"/>
  <c r="J68" i="6" s="1"/>
  <c r="E68" i="6"/>
  <c r="H67" i="6" s="1"/>
  <c r="I67" i="6" s="1"/>
  <c r="J67" i="6" s="1"/>
  <c r="D68" i="6"/>
  <c r="E69" i="6" s="1"/>
  <c r="H68" i="6" s="1"/>
  <c r="AT67" i="6"/>
  <c r="AP67" i="6"/>
  <c r="AA67" i="6"/>
  <c r="K67" i="6"/>
  <c r="L67" i="6" s="1"/>
  <c r="D67" i="6"/>
  <c r="D82" i="6" s="1"/>
  <c r="AT66" i="6"/>
  <c r="AP66" i="6"/>
  <c r="AA66" i="6"/>
  <c r="D66" i="6"/>
  <c r="E67" i="6" s="1"/>
  <c r="H66" i="6" s="1"/>
  <c r="I66" i="6" s="1"/>
  <c r="J66" i="6" s="1"/>
  <c r="AT65" i="6"/>
  <c r="AP65" i="6"/>
  <c r="AA65" i="6"/>
  <c r="E65" i="6"/>
  <c r="D65" i="6"/>
  <c r="AT64" i="6"/>
  <c r="AP64" i="6"/>
  <c r="AA64" i="6"/>
  <c r="J64" i="6"/>
  <c r="H64" i="6"/>
  <c r="I64" i="6" s="1"/>
  <c r="D64" i="6"/>
  <c r="D79" i="6" s="1"/>
  <c r="D95" i="6" s="1"/>
  <c r="AT63" i="6"/>
  <c r="AP63" i="6"/>
  <c r="AA63" i="6"/>
  <c r="T63" i="6"/>
  <c r="I63" i="6"/>
  <c r="J63" i="6" s="1"/>
  <c r="D63" i="6"/>
  <c r="E64" i="6" s="1"/>
  <c r="H63" i="6" s="1"/>
  <c r="AT62" i="6"/>
  <c r="AP62" i="6"/>
  <c r="AA62" i="6"/>
  <c r="T62" i="6"/>
  <c r="E62" i="6"/>
  <c r="D62" i="6"/>
  <c r="AT61" i="6"/>
  <c r="AP61" i="6"/>
  <c r="AA61" i="6"/>
  <c r="T61" i="6"/>
  <c r="I61" i="6"/>
  <c r="J61" i="6" s="1"/>
  <c r="H61" i="6"/>
  <c r="D61" i="6"/>
  <c r="D76" i="6" s="1"/>
  <c r="AT60" i="6"/>
  <c r="AP60" i="6"/>
  <c r="AA60" i="6"/>
  <c r="T60" i="6"/>
  <c r="E60" i="6"/>
  <c r="H59" i="6" s="1"/>
  <c r="I59" i="6" s="1"/>
  <c r="J59" i="6" s="1"/>
  <c r="D60" i="6"/>
  <c r="B60" i="6"/>
  <c r="AT59" i="6"/>
  <c r="AR59" i="6"/>
  <c r="AP59" i="6"/>
  <c r="AA59" i="6"/>
  <c r="T59" i="6"/>
  <c r="L59" i="6"/>
  <c r="K59" i="6"/>
  <c r="D59" i="6"/>
  <c r="D74" i="6" s="1"/>
  <c r="E75" i="6" s="1"/>
  <c r="H74" i="6" s="1"/>
  <c r="I74" i="6" s="1"/>
  <c r="J74" i="6" s="1"/>
  <c r="B59" i="6"/>
  <c r="AT58" i="6"/>
  <c r="AP58" i="6"/>
  <c r="AA58" i="6"/>
  <c r="T58" i="6"/>
  <c r="R58" i="6"/>
  <c r="O58" i="6"/>
  <c r="L58" i="6"/>
  <c r="K58" i="6"/>
  <c r="D58" i="6"/>
  <c r="D73" i="6" s="1"/>
  <c r="D89" i="6" s="1"/>
  <c r="B58" i="6"/>
  <c r="K62" i="6" s="1"/>
  <c r="L62" i="6" s="1"/>
  <c r="D54" i="6"/>
  <c r="AT53" i="6"/>
  <c r="AS53" i="6"/>
  <c r="AP53" i="6"/>
  <c r="AG53" i="6"/>
  <c r="AA53" i="6"/>
  <c r="T53" i="6"/>
  <c r="K53" i="6"/>
  <c r="L53" i="6" s="1"/>
  <c r="D53" i="6"/>
  <c r="E54" i="6" s="1"/>
  <c r="H53" i="6" s="1"/>
  <c r="I53" i="6" s="1"/>
  <c r="J53" i="6" s="1"/>
  <c r="AT52" i="6"/>
  <c r="AS52" i="6"/>
  <c r="AP52" i="6"/>
  <c r="AG52" i="6"/>
  <c r="AA52" i="6"/>
  <c r="T52" i="6"/>
  <c r="H52" i="6"/>
  <c r="I52" i="6" s="1"/>
  <c r="J52" i="6" s="1"/>
  <c r="E52" i="6"/>
  <c r="D52" i="6"/>
  <c r="E53" i="6" s="1"/>
  <c r="AT51" i="6"/>
  <c r="AS51" i="6"/>
  <c r="AP51" i="6"/>
  <c r="AG51" i="6"/>
  <c r="AA51" i="6"/>
  <c r="T51" i="6"/>
  <c r="I51" i="6"/>
  <c r="J51" i="6" s="1"/>
  <c r="H51" i="6"/>
  <c r="D51" i="6"/>
  <c r="AT50" i="6"/>
  <c r="AP50" i="6"/>
  <c r="AG50" i="6"/>
  <c r="AA50" i="6"/>
  <c r="T50" i="6"/>
  <c r="K50" i="6"/>
  <c r="L50" i="6" s="1"/>
  <c r="J50" i="6"/>
  <c r="E50" i="6"/>
  <c r="H49" i="6" s="1"/>
  <c r="I49" i="6" s="1"/>
  <c r="D50" i="6"/>
  <c r="E51" i="6" s="1"/>
  <c r="H50" i="6" s="1"/>
  <c r="I50" i="6" s="1"/>
  <c r="AT49" i="6"/>
  <c r="AS49" i="6"/>
  <c r="AP49" i="6"/>
  <c r="AG49" i="6"/>
  <c r="AA49" i="6"/>
  <c r="T49" i="6"/>
  <c r="R49" i="6"/>
  <c r="L49" i="6"/>
  <c r="K49" i="6"/>
  <c r="J49" i="6"/>
  <c r="D49" i="6"/>
  <c r="AT48" i="6"/>
  <c r="AS48" i="6"/>
  <c r="AP48" i="6"/>
  <c r="AG48" i="6"/>
  <c r="AA48" i="6"/>
  <c r="T48" i="6"/>
  <c r="R48" i="6"/>
  <c r="K48" i="6"/>
  <c r="L48" i="6" s="1"/>
  <c r="D48" i="6"/>
  <c r="E49" i="6" s="1"/>
  <c r="H48" i="6" s="1"/>
  <c r="I48" i="6" s="1"/>
  <c r="J48" i="6" s="1"/>
  <c r="AT47" i="6"/>
  <c r="AS47" i="6"/>
  <c r="AR47" i="6"/>
  <c r="AP47" i="6"/>
  <c r="AG47" i="6"/>
  <c r="AA47" i="6"/>
  <c r="E47" i="6"/>
  <c r="D47" i="6"/>
  <c r="E48" i="6" s="1"/>
  <c r="H47" i="6" s="1"/>
  <c r="I47" i="6" s="1"/>
  <c r="J47" i="6" s="1"/>
  <c r="AT46" i="6"/>
  <c r="AS46" i="6"/>
  <c r="AP46" i="6"/>
  <c r="AG46" i="6"/>
  <c r="AA46" i="6"/>
  <c r="T46" i="6"/>
  <c r="H46" i="6"/>
  <c r="I46" i="6" s="1"/>
  <c r="J46" i="6" s="1"/>
  <c r="E46" i="6"/>
  <c r="H45" i="6" s="1"/>
  <c r="D46" i="6"/>
  <c r="AT45" i="6"/>
  <c r="AS45" i="6"/>
  <c r="AP45" i="6"/>
  <c r="AG45" i="6"/>
  <c r="AA45" i="6"/>
  <c r="T45" i="6"/>
  <c r="I45" i="6"/>
  <c r="J45" i="6" s="1"/>
  <c r="D45" i="6"/>
  <c r="AT44" i="6"/>
  <c r="AS44" i="6"/>
  <c r="AP44" i="6"/>
  <c r="AG44" i="6"/>
  <c r="AA44" i="6"/>
  <c r="T44" i="6"/>
  <c r="K44" i="6"/>
  <c r="L44" i="6" s="1"/>
  <c r="D44" i="6"/>
  <c r="E45" i="6" s="1"/>
  <c r="H44" i="6" s="1"/>
  <c r="I44" i="6" s="1"/>
  <c r="J44" i="6" s="1"/>
  <c r="B44" i="6"/>
  <c r="AS50" i="6" s="1"/>
  <c r="AT43" i="6"/>
  <c r="AS43" i="6"/>
  <c r="AP43" i="6"/>
  <c r="AG43" i="6"/>
  <c r="AA43" i="6"/>
  <c r="T43" i="6"/>
  <c r="R43" i="6"/>
  <c r="K43" i="6"/>
  <c r="L43" i="6" s="1"/>
  <c r="D43" i="6"/>
  <c r="E44" i="6" s="1"/>
  <c r="H43" i="6" s="1"/>
  <c r="I43" i="6" s="1"/>
  <c r="J43" i="6" s="1"/>
  <c r="B43" i="6"/>
  <c r="T47" i="6" s="1"/>
  <c r="AT42" i="6"/>
  <c r="AS42" i="6"/>
  <c r="AR42" i="6"/>
  <c r="AP42" i="6"/>
  <c r="AG42" i="6"/>
  <c r="AA42" i="6"/>
  <c r="T42" i="6"/>
  <c r="I42" i="6"/>
  <c r="J42" i="6" s="1"/>
  <c r="D42" i="6"/>
  <c r="E43" i="6" s="1"/>
  <c r="H42" i="6" s="1"/>
  <c r="B42" i="6"/>
  <c r="AR53" i="6" s="1"/>
  <c r="E38" i="6"/>
  <c r="AT37" i="6"/>
  <c r="AP37" i="6"/>
  <c r="AA37" i="6"/>
  <c r="I37" i="6"/>
  <c r="J37" i="6" s="1"/>
  <c r="H37" i="6"/>
  <c r="E37" i="6"/>
  <c r="H36" i="6" s="1"/>
  <c r="I36" i="6" s="1"/>
  <c r="J36" i="6" s="1"/>
  <c r="AT36" i="6"/>
  <c r="AP36" i="6"/>
  <c r="AA36" i="6"/>
  <c r="T36" i="6"/>
  <c r="E36" i="6"/>
  <c r="AT35" i="6"/>
  <c r="AR35" i="6"/>
  <c r="AP35" i="6"/>
  <c r="AA35" i="6"/>
  <c r="T35" i="6"/>
  <c r="I35" i="6"/>
  <c r="J35" i="6" s="1"/>
  <c r="H35" i="6"/>
  <c r="E35" i="6"/>
  <c r="H34" i="6" s="1"/>
  <c r="I34" i="6" s="1"/>
  <c r="J34" i="6" s="1"/>
  <c r="AT34" i="6"/>
  <c r="AP34" i="6"/>
  <c r="AA34" i="6"/>
  <c r="T34" i="6"/>
  <c r="K34" i="6"/>
  <c r="L34" i="6" s="1"/>
  <c r="R34" i="6" s="1"/>
  <c r="E34" i="6"/>
  <c r="AT33" i="6"/>
  <c r="AP33" i="6"/>
  <c r="AA33" i="6"/>
  <c r="J33" i="6"/>
  <c r="I33" i="6"/>
  <c r="H33" i="6"/>
  <c r="E33" i="6"/>
  <c r="H32" i="6" s="1"/>
  <c r="I32" i="6" s="1"/>
  <c r="J32" i="6" s="1"/>
  <c r="AT32" i="6"/>
  <c r="AP32" i="6"/>
  <c r="AA32" i="6"/>
  <c r="E32" i="6"/>
  <c r="AT31" i="6"/>
  <c r="AR31" i="6"/>
  <c r="AP31" i="6"/>
  <c r="AA31" i="6"/>
  <c r="T31" i="6"/>
  <c r="I31" i="6"/>
  <c r="J31" i="6" s="1"/>
  <c r="H31" i="6"/>
  <c r="E31" i="6"/>
  <c r="H30" i="6" s="1"/>
  <c r="I30" i="6" s="1"/>
  <c r="J30" i="6" s="1"/>
  <c r="AT30" i="6"/>
  <c r="AP30" i="6"/>
  <c r="AA30" i="6"/>
  <c r="T30" i="6"/>
  <c r="L30" i="6"/>
  <c r="R30" i="6" s="1"/>
  <c r="K30" i="6"/>
  <c r="E30" i="6"/>
  <c r="H29" i="6" s="1"/>
  <c r="I29" i="6" s="1"/>
  <c r="J29" i="6" s="1"/>
  <c r="AT29" i="6"/>
  <c r="AR29" i="6"/>
  <c r="AP29" i="6"/>
  <c r="AA29" i="6"/>
  <c r="T29" i="6"/>
  <c r="K29" i="6"/>
  <c r="L29" i="6" s="1"/>
  <c r="E29" i="6"/>
  <c r="H28" i="6" s="1"/>
  <c r="I28" i="6" s="1"/>
  <c r="AT28" i="6"/>
  <c r="AR28" i="6"/>
  <c r="AP28" i="6"/>
  <c r="AA28" i="6"/>
  <c r="K28" i="6"/>
  <c r="L28" i="6" s="1"/>
  <c r="J28" i="6"/>
  <c r="E28" i="6"/>
  <c r="H27" i="6" s="1"/>
  <c r="B28" i="6"/>
  <c r="AS36" i="6" s="1"/>
  <c r="AT27" i="6"/>
  <c r="AP27" i="6"/>
  <c r="AA27" i="6"/>
  <c r="K27" i="6"/>
  <c r="L27" i="6" s="1"/>
  <c r="I27" i="6"/>
  <c r="J27" i="6" s="1"/>
  <c r="E27" i="6"/>
  <c r="B27" i="6"/>
  <c r="T27" i="6" s="1"/>
  <c r="AT26" i="6"/>
  <c r="AP26" i="6"/>
  <c r="AA26" i="6"/>
  <c r="R26" i="6"/>
  <c r="K26" i="6"/>
  <c r="L26" i="6" s="1"/>
  <c r="O26" i="6" s="1"/>
  <c r="P26" i="6" s="1"/>
  <c r="Q26" i="6" s="1"/>
  <c r="S26" i="6" s="1"/>
  <c r="I26" i="6"/>
  <c r="J26" i="6" s="1"/>
  <c r="H26" i="6"/>
  <c r="B26" i="6"/>
  <c r="K37" i="6" s="1"/>
  <c r="L37" i="6" s="1"/>
  <c r="AW147" i="5"/>
  <c r="AV147" i="5"/>
  <c r="AU147" i="5"/>
  <c r="AS147" i="5"/>
  <c r="AG147" i="5"/>
  <c r="T147" i="5"/>
  <c r="AW146" i="5"/>
  <c r="AU146" i="5"/>
  <c r="AS146" i="5"/>
  <c r="AG146" i="5"/>
  <c r="T146" i="5"/>
  <c r="AW145" i="5"/>
  <c r="AV145" i="5"/>
  <c r="AS145" i="5"/>
  <c r="AG145" i="5"/>
  <c r="T145" i="5"/>
  <c r="AW144" i="5"/>
  <c r="AV144" i="5"/>
  <c r="AU144" i="5"/>
  <c r="AS144" i="5"/>
  <c r="AG144" i="5"/>
  <c r="T144" i="5"/>
  <c r="AW143" i="5"/>
  <c r="AU143" i="5"/>
  <c r="AS143" i="5"/>
  <c r="AG143" i="5"/>
  <c r="T143" i="5"/>
  <c r="AW142" i="5"/>
  <c r="AV142" i="5"/>
  <c r="AU142" i="5"/>
  <c r="AS142" i="5"/>
  <c r="AG142" i="5"/>
  <c r="T142" i="5"/>
  <c r="AW141" i="5"/>
  <c r="AV141" i="5"/>
  <c r="AU141" i="5"/>
  <c r="AS141" i="5"/>
  <c r="AG141" i="5"/>
  <c r="AW140" i="5"/>
  <c r="AS140" i="5"/>
  <c r="AG140" i="5"/>
  <c r="T140" i="5"/>
  <c r="AW139" i="5"/>
  <c r="AV139" i="5"/>
  <c r="AU139" i="5"/>
  <c r="AS139" i="5"/>
  <c r="AG139" i="5"/>
  <c r="T139" i="5"/>
  <c r="L139" i="5"/>
  <c r="K139" i="5"/>
  <c r="AW138" i="5"/>
  <c r="AV138" i="5"/>
  <c r="AU138" i="5"/>
  <c r="AS138" i="5"/>
  <c r="AG138" i="5"/>
  <c r="B138" i="5"/>
  <c r="AV140" i="5" s="1"/>
  <c r="AW137" i="5"/>
  <c r="AU137" i="5"/>
  <c r="AS137" i="5"/>
  <c r="AG137" i="5"/>
  <c r="T137" i="5"/>
  <c r="L137" i="5"/>
  <c r="K137" i="5"/>
  <c r="B137" i="5"/>
  <c r="T141" i="5" s="1"/>
  <c r="AW136" i="5"/>
  <c r="AV136" i="5"/>
  <c r="AS136" i="5"/>
  <c r="AG136" i="5"/>
  <c r="T136" i="5"/>
  <c r="B136" i="5"/>
  <c r="AU140" i="5" s="1"/>
  <c r="AZ132" i="5"/>
  <c r="AW132" i="5"/>
  <c r="AS132" i="5"/>
  <c r="AG132" i="5"/>
  <c r="AZ131" i="5"/>
  <c r="AW131" i="5"/>
  <c r="AS131" i="5"/>
  <c r="AG131" i="5"/>
  <c r="K131" i="5"/>
  <c r="L131" i="5" s="1"/>
  <c r="AZ130" i="5"/>
  <c r="AW130" i="5"/>
  <c r="AU130" i="5"/>
  <c r="AS130" i="5"/>
  <c r="AG130" i="5"/>
  <c r="T130" i="5"/>
  <c r="AZ129" i="5"/>
  <c r="AW129" i="5"/>
  <c r="AS129" i="5"/>
  <c r="AG129" i="5"/>
  <c r="AZ128" i="5"/>
  <c r="AW128" i="5"/>
  <c r="AS128" i="5"/>
  <c r="AG128" i="5"/>
  <c r="L128" i="5"/>
  <c r="K128" i="5"/>
  <c r="AZ127" i="5"/>
  <c r="AW127" i="5"/>
  <c r="AU127" i="5"/>
  <c r="AS127" i="5"/>
  <c r="AG127" i="5"/>
  <c r="T127" i="5"/>
  <c r="AZ126" i="5"/>
  <c r="AW126" i="5"/>
  <c r="AV126" i="5"/>
  <c r="AS126" i="5"/>
  <c r="AG126" i="5"/>
  <c r="AZ125" i="5"/>
  <c r="AW125" i="5"/>
  <c r="AS125" i="5"/>
  <c r="AG125" i="5"/>
  <c r="K125" i="5"/>
  <c r="L125" i="5" s="1"/>
  <c r="AZ124" i="5"/>
  <c r="AW124" i="5"/>
  <c r="AU124" i="5"/>
  <c r="AS124" i="5"/>
  <c r="AG124" i="5"/>
  <c r="T124" i="5"/>
  <c r="AZ123" i="5"/>
  <c r="AW123" i="5"/>
  <c r="AS123" i="5"/>
  <c r="AG123" i="5"/>
  <c r="R123" i="5"/>
  <c r="K123" i="5"/>
  <c r="L123" i="5" s="1"/>
  <c r="B123" i="5"/>
  <c r="AV130" i="5" s="1"/>
  <c r="AZ122" i="5"/>
  <c r="AW122" i="5"/>
  <c r="AV122" i="5"/>
  <c r="AU122" i="5"/>
  <c r="AS122" i="5"/>
  <c r="AG122" i="5"/>
  <c r="B122" i="5"/>
  <c r="T122" i="5" s="1"/>
  <c r="AZ121" i="5"/>
  <c r="AW121" i="5"/>
  <c r="AS121" i="5"/>
  <c r="AG121" i="5"/>
  <c r="R121" i="5"/>
  <c r="K121" i="5"/>
  <c r="L121" i="5" s="1"/>
  <c r="O121" i="5" s="1"/>
  <c r="B121" i="5"/>
  <c r="AU128" i="5" s="1"/>
  <c r="AW116" i="5"/>
  <c r="AU116" i="5"/>
  <c r="AS116" i="5"/>
  <c r="AG116" i="5"/>
  <c r="AW115" i="5"/>
  <c r="AS115" i="5"/>
  <c r="AG115" i="5"/>
  <c r="T115" i="5"/>
  <c r="L115" i="5"/>
  <c r="K115" i="5"/>
  <c r="AW114" i="5"/>
  <c r="AU114" i="5"/>
  <c r="AS114" i="5"/>
  <c r="AG114" i="5"/>
  <c r="T114" i="5"/>
  <c r="L114" i="5"/>
  <c r="K114" i="5"/>
  <c r="AW113" i="5"/>
  <c r="AU113" i="5"/>
  <c r="AS113" i="5"/>
  <c r="AG113" i="5"/>
  <c r="AW112" i="5"/>
  <c r="AS112" i="5"/>
  <c r="AG112" i="5"/>
  <c r="T112" i="5"/>
  <c r="K112" i="5"/>
  <c r="L112" i="5" s="1"/>
  <c r="R112" i="5" s="1"/>
  <c r="AW111" i="5"/>
  <c r="AU111" i="5"/>
  <c r="AS111" i="5"/>
  <c r="AG111" i="5"/>
  <c r="T111" i="5"/>
  <c r="K111" i="5"/>
  <c r="L111" i="5" s="1"/>
  <c r="AW110" i="5"/>
  <c r="AU110" i="5"/>
  <c r="AS110" i="5"/>
  <c r="AG110" i="5"/>
  <c r="K110" i="5"/>
  <c r="L110" i="5" s="1"/>
  <c r="AW109" i="5"/>
  <c r="AU109" i="5"/>
  <c r="AS109" i="5"/>
  <c r="AG109" i="5"/>
  <c r="K109" i="5"/>
  <c r="L109" i="5" s="1"/>
  <c r="AW108" i="5"/>
  <c r="AU108" i="5"/>
  <c r="AS108" i="5"/>
  <c r="AG108" i="5"/>
  <c r="T108" i="5"/>
  <c r="R108" i="5"/>
  <c r="K108" i="5"/>
  <c r="L108" i="5" s="1"/>
  <c r="AW107" i="5"/>
  <c r="AU107" i="5"/>
  <c r="AS107" i="5"/>
  <c r="AG107" i="5"/>
  <c r="T107" i="5"/>
  <c r="K107" i="5"/>
  <c r="L107" i="5" s="1"/>
  <c r="B107" i="5"/>
  <c r="AW106" i="5"/>
  <c r="AS106" i="5"/>
  <c r="AG106" i="5"/>
  <c r="T106" i="5"/>
  <c r="K106" i="5"/>
  <c r="L106" i="5" s="1"/>
  <c r="B106" i="5"/>
  <c r="T110" i="5" s="1"/>
  <c r="AW105" i="5"/>
  <c r="AU105" i="5"/>
  <c r="AS105" i="5"/>
  <c r="AG105" i="5"/>
  <c r="T105" i="5"/>
  <c r="L105" i="5"/>
  <c r="O105" i="5" s="1"/>
  <c r="K105" i="5"/>
  <c r="B105" i="5"/>
  <c r="AU115" i="5" s="1"/>
  <c r="AM100" i="5"/>
  <c r="AM99" i="5"/>
  <c r="K99" i="5"/>
  <c r="L99" i="5" s="1"/>
  <c r="AM98" i="5"/>
  <c r="AK98" i="5"/>
  <c r="AM97" i="5"/>
  <c r="T97" i="5"/>
  <c r="AM96" i="5"/>
  <c r="AK96" i="5"/>
  <c r="K96" i="5"/>
  <c r="L96" i="5" s="1"/>
  <c r="AM95" i="5"/>
  <c r="T95" i="5"/>
  <c r="AM94" i="5"/>
  <c r="AK94" i="5"/>
  <c r="L94" i="5"/>
  <c r="K94" i="5"/>
  <c r="AM93" i="5"/>
  <c r="AM92" i="5"/>
  <c r="T92" i="5"/>
  <c r="AM91" i="5"/>
  <c r="AK91" i="5"/>
  <c r="K91" i="5"/>
  <c r="L91" i="5" s="1"/>
  <c r="B91" i="5"/>
  <c r="R99" i="5" s="1"/>
  <c r="AM90" i="5"/>
  <c r="AK90" i="5"/>
  <c r="B90" i="5"/>
  <c r="T100" i="5" s="1"/>
  <c r="AM89" i="5"/>
  <c r="T89" i="5"/>
  <c r="B89" i="5"/>
  <c r="K98" i="5" s="1"/>
  <c r="L98" i="5" s="1"/>
  <c r="R98" i="5" s="1"/>
  <c r="AT84" i="5"/>
  <c r="AP84" i="5"/>
  <c r="AA84" i="5"/>
  <c r="T84" i="5"/>
  <c r="AT83" i="5"/>
  <c r="AP83" i="5"/>
  <c r="AA83" i="5"/>
  <c r="T83" i="5"/>
  <c r="AT82" i="5"/>
  <c r="AP82" i="5"/>
  <c r="AA82" i="5"/>
  <c r="T82" i="5"/>
  <c r="AT81" i="5"/>
  <c r="AP81" i="5"/>
  <c r="AA81" i="5"/>
  <c r="T81" i="5"/>
  <c r="AT80" i="5"/>
  <c r="AP80" i="5"/>
  <c r="AA80" i="5"/>
  <c r="T80" i="5"/>
  <c r="AT79" i="5"/>
  <c r="AS79" i="5"/>
  <c r="AP79" i="5"/>
  <c r="AA79" i="5"/>
  <c r="T79" i="5"/>
  <c r="AT78" i="5"/>
  <c r="AP78" i="5"/>
  <c r="AA78" i="5"/>
  <c r="T78" i="5"/>
  <c r="AT77" i="5"/>
  <c r="AP77" i="5"/>
  <c r="AA77" i="5"/>
  <c r="T77" i="5"/>
  <c r="AT76" i="5"/>
  <c r="AS76" i="5"/>
  <c r="AP76" i="5"/>
  <c r="AA76" i="5"/>
  <c r="T76" i="5"/>
  <c r="AT75" i="5"/>
  <c r="AP75" i="5"/>
  <c r="AA75" i="5"/>
  <c r="T75" i="5"/>
  <c r="B75" i="5"/>
  <c r="AS77" i="5" s="1"/>
  <c r="AT74" i="5"/>
  <c r="AP74" i="5"/>
  <c r="AA74" i="5"/>
  <c r="T74" i="5"/>
  <c r="B74" i="5"/>
  <c r="AT73" i="5"/>
  <c r="AP73" i="5"/>
  <c r="AA73" i="5"/>
  <c r="T73" i="5"/>
  <c r="B73" i="5"/>
  <c r="K83" i="5" s="1"/>
  <c r="L83" i="5" s="1"/>
  <c r="AT69" i="5"/>
  <c r="AP69" i="5"/>
  <c r="AA69" i="5"/>
  <c r="AT68" i="5"/>
  <c r="AR68" i="5"/>
  <c r="AP68" i="5"/>
  <c r="AA68" i="5"/>
  <c r="AT67" i="5"/>
  <c r="AP67" i="5"/>
  <c r="AA67" i="5"/>
  <c r="K67" i="5"/>
  <c r="L67" i="5" s="1"/>
  <c r="D67" i="5"/>
  <c r="AT66" i="5"/>
  <c r="AR66" i="5"/>
  <c r="AP66" i="5"/>
  <c r="AA66" i="5"/>
  <c r="I66" i="5"/>
  <c r="J66" i="5" s="1"/>
  <c r="D66" i="5"/>
  <c r="E67" i="5" s="1"/>
  <c r="H66" i="5" s="1"/>
  <c r="AT65" i="5"/>
  <c r="AP65" i="5"/>
  <c r="AA65" i="5"/>
  <c r="K65" i="5"/>
  <c r="AT64" i="5"/>
  <c r="AR64" i="5"/>
  <c r="AP64" i="5"/>
  <c r="AA64" i="5"/>
  <c r="AT63" i="5"/>
  <c r="AP63" i="5"/>
  <c r="AA63" i="5"/>
  <c r="AT62" i="5"/>
  <c r="AP62" i="5"/>
  <c r="AA62" i="5"/>
  <c r="K62" i="5"/>
  <c r="AT61" i="5"/>
  <c r="AP61" i="5"/>
  <c r="AA61" i="5"/>
  <c r="AT60" i="5"/>
  <c r="AS60" i="5"/>
  <c r="AP60" i="5"/>
  <c r="AA60" i="5"/>
  <c r="D60" i="5"/>
  <c r="B60" i="5"/>
  <c r="AS67" i="5" s="1"/>
  <c r="AT59" i="5"/>
  <c r="AR59" i="5"/>
  <c r="AP59" i="5"/>
  <c r="AA59" i="5"/>
  <c r="B59" i="5"/>
  <c r="AT58" i="5"/>
  <c r="AS58" i="5"/>
  <c r="AP58" i="5"/>
  <c r="AA58" i="5"/>
  <c r="K58" i="5"/>
  <c r="B58" i="5"/>
  <c r="K69" i="5" s="1"/>
  <c r="D54" i="5"/>
  <c r="D70" i="5" s="1"/>
  <c r="D85" i="5" s="1"/>
  <c r="D101" i="5" s="1"/>
  <c r="D117" i="5" s="1"/>
  <c r="D133" i="5" s="1"/>
  <c r="D148" i="5" s="1"/>
  <c r="AT53" i="5"/>
  <c r="AS53" i="5"/>
  <c r="AP53" i="5"/>
  <c r="AG53" i="5"/>
  <c r="AA53" i="5"/>
  <c r="D53" i="5"/>
  <c r="E54" i="5" s="1"/>
  <c r="H53" i="5" s="1"/>
  <c r="I53" i="5" s="1"/>
  <c r="J53" i="5" s="1"/>
  <c r="AT52" i="5"/>
  <c r="AR52" i="5"/>
  <c r="AP52" i="5"/>
  <c r="AG52" i="5"/>
  <c r="AA52" i="5"/>
  <c r="H52" i="5"/>
  <c r="I52" i="5" s="1"/>
  <c r="J52" i="5" s="1"/>
  <c r="D52" i="5"/>
  <c r="E53" i="5" s="1"/>
  <c r="AT51" i="5"/>
  <c r="AS51" i="5"/>
  <c r="AP51" i="5"/>
  <c r="AG51" i="5"/>
  <c r="AA51" i="5"/>
  <c r="H51" i="5"/>
  <c r="I51" i="5" s="1"/>
  <c r="J51" i="5" s="1"/>
  <c r="D51" i="5"/>
  <c r="E52" i="5" s="1"/>
  <c r="AT50" i="5"/>
  <c r="AP50" i="5"/>
  <c r="AG50" i="5"/>
  <c r="AA50" i="5"/>
  <c r="D50" i="5"/>
  <c r="E51" i="5" s="1"/>
  <c r="H50" i="5" s="1"/>
  <c r="I50" i="5" s="1"/>
  <c r="J50" i="5" s="1"/>
  <c r="AT49" i="5"/>
  <c r="AP49" i="5"/>
  <c r="AG49" i="5"/>
  <c r="AA49" i="5"/>
  <c r="E49" i="5"/>
  <c r="D49" i="5"/>
  <c r="E50" i="5" s="1"/>
  <c r="H49" i="5" s="1"/>
  <c r="I49" i="5" s="1"/>
  <c r="J49" i="5" s="1"/>
  <c r="AT48" i="5"/>
  <c r="AS48" i="5"/>
  <c r="AP48" i="5"/>
  <c r="AG48" i="5"/>
  <c r="AA48" i="5"/>
  <c r="T48" i="5"/>
  <c r="H48" i="5"/>
  <c r="I48" i="5" s="1"/>
  <c r="J48" i="5" s="1"/>
  <c r="D48" i="5"/>
  <c r="D64" i="5" s="1"/>
  <c r="D79" i="5" s="1"/>
  <c r="AT47" i="5"/>
  <c r="AP47" i="5"/>
  <c r="AG47" i="5"/>
  <c r="AA47" i="5"/>
  <c r="T47" i="5"/>
  <c r="D47" i="5"/>
  <c r="D63" i="5" s="1"/>
  <c r="AT46" i="5"/>
  <c r="AP46" i="5"/>
  <c r="AG46" i="5"/>
  <c r="AA46" i="5"/>
  <c r="D46" i="5"/>
  <c r="E47" i="5" s="1"/>
  <c r="H46" i="5" s="1"/>
  <c r="I46" i="5" s="1"/>
  <c r="J46" i="5" s="1"/>
  <c r="AT45" i="5"/>
  <c r="AS45" i="5"/>
  <c r="AP45" i="5"/>
  <c r="AG45" i="5"/>
  <c r="AA45" i="5"/>
  <c r="E45" i="5"/>
  <c r="D45" i="5"/>
  <c r="AT44" i="5"/>
  <c r="AS44" i="5"/>
  <c r="AP44" i="5"/>
  <c r="AG44" i="5"/>
  <c r="AA44" i="5"/>
  <c r="I44" i="5"/>
  <c r="J44" i="5" s="1"/>
  <c r="H44" i="5"/>
  <c r="D44" i="5"/>
  <c r="B44" i="5"/>
  <c r="AS49" i="5" s="1"/>
  <c r="AT43" i="5"/>
  <c r="AS43" i="5"/>
  <c r="AP43" i="5"/>
  <c r="AG43" i="5"/>
  <c r="AA43" i="5"/>
  <c r="K43" i="5"/>
  <c r="L43" i="5" s="1"/>
  <c r="E43" i="5"/>
  <c r="H42" i="5" s="1"/>
  <c r="I42" i="5" s="1"/>
  <c r="J42" i="5" s="1"/>
  <c r="D43" i="5"/>
  <c r="E44" i="5" s="1"/>
  <c r="H43" i="5" s="1"/>
  <c r="I43" i="5" s="1"/>
  <c r="J43" i="5" s="1"/>
  <c r="B43" i="5"/>
  <c r="T43" i="5" s="1"/>
  <c r="AT42" i="5"/>
  <c r="AR42" i="5"/>
  <c r="AP42" i="5"/>
  <c r="AG42" i="5"/>
  <c r="AA42" i="5"/>
  <c r="T42" i="5"/>
  <c r="D42" i="5"/>
  <c r="D58" i="5" s="1"/>
  <c r="D73" i="5" s="1"/>
  <c r="B42" i="5"/>
  <c r="AR51" i="5" s="1"/>
  <c r="E38" i="5"/>
  <c r="AT37" i="5"/>
  <c r="AS37" i="5"/>
  <c r="AP37" i="5"/>
  <c r="AA37" i="5"/>
  <c r="T37" i="5"/>
  <c r="I37" i="5"/>
  <c r="J37" i="5" s="1"/>
  <c r="H37" i="5"/>
  <c r="E37" i="5"/>
  <c r="AT36" i="5"/>
  <c r="AS36" i="5"/>
  <c r="AP36" i="5"/>
  <c r="AA36" i="5"/>
  <c r="T36" i="5"/>
  <c r="H36" i="5"/>
  <c r="I36" i="5" s="1"/>
  <c r="J36" i="5" s="1"/>
  <c r="E36" i="5"/>
  <c r="AT35" i="5"/>
  <c r="AS35" i="5"/>
  <c r="AR35" i="5"/>
  <c r="AP35" i="5"/>
  <c r="AA35" i="5"/>
  <c r="T35" i="5"/>
  <c r="J35" i="5"/>
  <c r="H35" i="5"/>
  <c r="I35" i="5" s="1"/>
  <c r="E35" i="5"/>
  <c r="H34" i="5" s="1"/>
  <c r="I34" i="5" s="1"/>
  <c r="J34" i="5" s="1"/>
  <c r="AT34" i="5"/>
  <c r="AP34" i="5"/>
  <c r="AA34" i="5"/>
  <c r="T34" i="5"/>
  <c r="K34" i="5"/>
  <c r="L34" i="5" s="1"/>
  <c r="E34" i="5"/>
  <c r="AT33" i="5"/>
  <c r="AS33" i="5"/>
  <c r="AP33" i="5"/>
  <c r="AA33" i="5"/>
  <c r="T33" i="5"/>
  <c r="J33" i="5"/>
  <c r="I33" i="5"/>
  <c r="H33" i="5"/>
  <c r="E33" i="5"/>
  <c r="AT32" i="5"/>
  <c r="AS32" i="5"/>
  <c r="AP32" i="5"/>
  <c r="AA32" i="5"/>
  <c r="T32" i="5"/>
  <c r="H32" i="5"/>
  <c r="I32" i="5" s="1"/>
  <c r="J32" i="5" s="1"/>
  <c r="E32" i="5"/>
  <c r="AT31" i="5"/>
  <c r="AS31" i="5"/>
  <c r="AR31" i="5"/>
  <c r="AP31" i="5"/>
  <c r="AA31" i="5"/>
  <c r="T31" i="5"/>
  <c r="H31" i="5"/>
  <c r="I31" i="5" s="1"/>
  <c r="J31" i="5" s="1"/>
  <c r="E31" i="5"/>
  <c r="H30" i="5" s="1"/>
  <c r="I30" i="5" s="1"/>
  <c r="J30" i="5" s="1"/>
  <c r="AT30" i="5"/>
  <c r="AP30" i="5"/>
  <c r="AA30" i="5"/>
  <c r="T30" i="5"/>
  <c r="E30" i="5"/>
  <c r="H29" i="5" s="1"/>
  <c r="I29" i="5" s="1"/>
  <c r="J29" i="5" s="1"/>
  <c r="AT29" i="5"/>
  <c r="AS29" i="5"/>
  <c r="AR29" i="5"/>
  <c r="AP29" i="5"/>
  <c r="AA29" i="5"/>
  <c r="K29" i="5"/>
  <c r="L29" i="5" s="1"/>
  <c r="E29" i="5"/>
  <c r="H28" i="5" s="1"/>
  <c r="I28" i="5" s="1"/>
  <c r="J28" i="5" s="1"/>
  <c r="AT28" i="5"/>
  <c r="AS28" i="5"/>
  <c r="AR28" i="5"/>
  <c r="AP28" i="5"/>
  <c r="AA28" i="5"/>
  <c r="T28" i="5"/>
  <c r="K28" i="5"/>
  <c r="L28" i="5" s="1"/>
  <c r="E28" i="5"/>
  <c r="H27" i="5" s="1"/>
  <c r="I27" i="5" s="1"/>
  <c r="J27" i="5" s="1"/>
  <c r="B28" i="5"/>
  <c r="AS34" i="5" s="1"/>
  <c r="AT27" i="5"/>
  <c r="AS27" i="5"/>
  <c r="AP27" i="5"/>
  <c r="AA27" i="5"/>
  <c r="T27" i="5"/>
  <c r="L27" i="5"/>
  <c r="E27" i="5"/>
  <c r="B27" i="5"/>
  <c r="T29" i="5" s="1"/>
  <c r="AT26" i="5"/>
  <c r="AS26" i="5"/>
  <c r="AP26" i="5"/>
  <c r="AA26" i="5"/>
  <c r="T26" i="5"/>
  <c r="I26" i="5"/>
  <c r="J26" i="5" s="1"/>
  <c r="H26" i="5"/>
  <c r="B26" i="5"/>
  <c r="K27" i="5" s="1"/>
  <c r="AW147" i="4"/>
  <c r="AU147" i="4"/>
  <c r="AS147" i="4"/>
  <c r="AG147" i="4"/>
  <c r="T147" i="4"/>
  <c r="AW146" i="4"/>
  <c r="AU146" i="4"/>
  <c r="AS146" i="4"/>
  <c r="AG146" i="4"/>
  <c r="K146" i="4"/>
  <c r="L146" i="4" s="1"/>
  <c r="AW145" i="4"/>
  <c r="AU145" i="4"/>
  <c r="AS145" i="4"/>
  <c r="AG145" i="4"/>
  <c r="T145" i="4"/>
  <c r="K145" i="4"/>
  <c r="AW144" i="4"/>
  <c r="AU144" i="4"/>
  <c r="AS144" i="4"/>
  <c r="AG144" i="4"/>
  <c r="T144" i="4"/>
  <c r="AW143" i="4"/>
  <c r="AU143" i="4"/>
  <c r="AS143" i="4"/>
  <c r="AG143" i="4"/>
  <c r="AW142" i="4"/>
  <c r="AV142" i="4"/>
  <c r="AU142" i="4"/>
  <c r="AS142" i="4"/>
  <c r="AG142" i="4"/>
  <c r="L142" i="4"/>
  <c r="R142" i="4" s="1"/>
  <c r="K142" i="4"/>
  <c r="AW141" i="4"/>
  <c r="AU141" i="4"/>
  <c r="AS141" i="4"/>
  <c r="AG141" i="4"/>
  <c r="K141" i="4"/>
  <c r="L141" i="4" s="1"/>
  <c r="R141" i="4" s="1"/>
  <c r="AW140" i="4"/>
  <c r="AS140" i="4"/>
  <c r="AG140" i="4"/>
  <c r="T140" i="4"/>
  <c r="L140" i="4"/>
  <c r="K140" i="4"/>
  <c r="AW139" i="4"/>
  <c r="AV139" i="4"/>
  <c r="AU139" i="4"/>
  <c r="AS139" i="4"/>
  <c r="AG139" i="4"/>
  <c r="L139" i="4"/>
  <c r="R139" i="4" s="1"/>
  <c r="K139" i="4"/>
  <c r="AW138" i="4"/>
  <c r="AU138" i="4"/>
  <c r="AS138" i="4"/>
  <c r="AG138" i="4"/>
  <c r="K138" i="4"/>
  <c r="L138" i="4" s="1"/>
  <c r="R138" i="4" s="1"/>
  <c r="B138" i="4"/>
  <c r="AV141" i="4" s="1"/>
  <c r="AW137" i="4"/>
  <c r="AU137" i="4"/>
  <c r="AS137" i="4"/>
  <c r="AG137" i="4"/>
  <c r="L137" i="4"/>
  <c r="K137" i="4"/>
  <c r="B137" i="4"/>
  <c r="T142" i="4" s="1"/>
  <c r="AW136" i="4"/>
  <c r="AV136" i="4"/>
  <c r="AU136" i="4"/>
  <c r="AS136" i="4"/>
  <c r="AG136" i="4"/>
  <c r="T136" i="4"/>
  <c r="O136" i="4"/>
  <c r="L136" i="4"/>
  <c r="R136" i="4" s="1"/>
  <c r="K136" i="4"/>
  <c r="B136" i="4"/>
  <c r="K143" i="4" s="1"/>
  <c r="L143" i="4" s="1"/>
  <c r="AZ132" i="4"/>
  <c r="AW132" i="4"/>
  <c r="AS132" i="4"/>
  <c r="AG132" i="4"/>
  <c r="AZ131" i="4"/>
  <c r="AW131" i="4"/>
  <c r="AU131" i="4"/>
  <c r="AS131" i="4"/>
  <c r="AG131" i="4"/>
  <c r="AZ130" i="4"/>
  <c r="AW130" i="4"/>
  <c r="AU130" i="4"/>
  <c r="AS130" i="4"/>
  <c r="AG130" i="4"/>
  <c r="AZ129" i="4"/>
  <c r="AW129" i="4"/>
  <c r="AS129" i="4"/>
  <c r="AG129" i="4"/>
  <c r="AZ128" i="4"/>
  <c r="AW128" i="4"/>
  <c r="AS128" i="4"/>
  <c r="AG128" i="4"/>
  <c r="K128" i="4"/>
  <c r="L128" i="4" s="1"/>
  <c r="AZ127" i="4"/>
  <c r="AW127" i="4"/>
  <c r="AV127" i="4"/>
  <c r="AS127" i="4"/>
  <c r="AG127" i="4"/>
  <c r="T127" i="4"/>
  <c r="L127" i="4"/>
  <c r="R127" i="4" s="1"/>
  <c r="K127" i="4"/>
  <c r="AZ126" i="4"/>
  <c r="AW126" i="4"/>
  <c r="AS126" i="4"/>
  <c r="AG126" i="4"/>
  <c r="T126" i="4"/>
  <c r="K126" i="4"/>
  <c r="L126" i="4" s="1"/>
  <c r="AZ125" i="4"/>
  <c r="AW125" i="4"/>
  <c r="AS125" i="4"/>
  <c r="AG125" i="4"/>
  <c r="T125" i="4"/>
  <c r="K125" i="4"/>
  <c r="L125" i="4" s="1"/>
  <c r="AZ124" i="4"/>
  <c r="AW124" i="4"/>
  <c r="AU124" i="4"/>
  <c r="AS124" i="4"/>
  <c r="AG124" i="4"/>
  <c r="T124" i="4"/>
  <c r="AZ123" i="4"/>
  <c r="AW123" i="4"/>
  <c r="AU123" i="4"/>
  <c r="AS123" i="4"/>
  <c r="AG123" i="4"/>
  <c r="B123" i="4"/>
  <c r="AZ122" i="4"/>
  <c r="AW122" i="4"/>
  <c r="AU122" i="4"/>
  <c r="AS122" i="4"/>
  <c r="AG122" i="4"/>
  <c r="K122" i="4"/>
  <c r="L122" i="4" s="1"/>
  <c r="R122" i="4" s="1"/>
  <c r="B122" i="4"/>
  <c r="T129" i="4" s="1"/>
  <c r="AZ121" i="4"/>
  <c r="AW121" i="4"/>
  <c r="AU121" i="4"/>
  <c r="AS121" i="4"/>
  <c r="AG121" i="4"/>
  <c r="B121" i="4"/>
  <c r="K130" i="4" s="1"/>
  <c r="L130" i="4" s="1"/>
  <c r="AW116" i="4"/>
  <c r="AS116" i="4"/>
  <c r="AG116" i="4"/>
  <c r="AW115" i="4"/>
  <c r="AS115" i="4"/>
  <c r="AG115" i="4"/>
  <c r="T115" i="4"/>
  <c r="AW114" i="4"/>
  <c r="AV114" i="4"/>
  <c r="AS114" i="4"/>
  <c r="AG114" i="4"/>
  <c r="AW113" i="4"/>
  <c r="AS113" i="4"/>
  <c r="AG113" i="4"/>
  <c r="AW112" i="4"/>
  <c r="AS112" i="4"/>
  <c r="AG112" i="4"/>
  <c r="T112" i="4"/>
  <c r="K112" i="4"/>
  <c r="L112" i="4" s="1"/>
  <c r="AW111" i="4"/>
  <c r="AU111" i="4"/>
  <c r="AS111" i="4"/>
  <c r="AG111" i="4"/>
  <c r="K111" i="4"/>
  <c r="L111" i="4" s="1"/>
  <c r="AW110" i="4"/>
  <c r="AV110" i="4"/>
  <c r="AS110" i="4"/>
  <c r="AG110" i="4"/>
  <c r="AW109" i="4"/>
  <c r="AS109" i="4"/>
  <c r="AG109" i="4"/>
  <c r="K109" i="4"/>
  <c r="L109" i="4" s="1"/>
  <c r="R109" i="4" s="1"/>
  <c r="AW108" i="4"/>
  <c r="AU108" i="4"/>
  <c r="AS108" i="4"/>
  <c r="AG108" i="4"/>
  <c r="K108" i="4"/>
  <c r="L108" i="4" s="1"/>
  <c r="AW107" i="4"/>
  <c r="AV107" i="4"/>
  <c r="AS107" i="4"/>
  <c r="AG107" i="4"/>
  <c r="B107" i="4"/>
  <c r="AV116" i="4" s="1"/>
  <c r="AW106" i="4"/>
  <c r="AS106" i="4"/>
  <c r="AG106" i="4"/>
  <c r="T106" i="4"/>
  <c r="K106" i="4"/>
  <c r="L106" i="4" s="1"/>
  <c r="B106" i="4"/>
  <c r="T111" i="4" s="1"/>
  <c r="AW105" i="4"/>
  <c r="AV105" i="4"/>
  <c r="AS105" i="4"/>
  <c r="AG105" i="4"/>
  <c r="T105" i="4"/>
  <c r="B105" i="4"/>
  <c r="AU110" i="4" s="1"/>
  <c r="AM100" i="4"/>
  <c r="T100" i="4"/>
  <c r="AM99" i="4"/>
  <c r="AK99" i="4"/>
  <c r="T99" i="4"/>
  <c r="K99" i="4"/>
  <c r="L99" i="4" s="1"/>
  <c r="R99" i="4" s="1"/>
  <c r="AM98" i="4"/>
  <c r="AK98" i="4"/>
  <c r="AM97" i="4"/>
  <c r="T97" i="4"/>
  <c r="AM96" i="4"/>
  <c r="T96" i="4"/>
  <c r="K96" i="4"/>
  <c r="L96" i="4" s="1"/>
  <c r="AM95" i="4"/>
  <c r="T95" i="4"/>
  <c r="AM94" i="4"/>
  <c r="AK94" i="4"/>
  <c r="T94" i="4"/>
  <c r="AM93" i="4"/>
  <c r="T93" i="4"/>
  <c r="AM92" i="4"/>
  <c r="T92" i="4"/>
  <c r="AM91" i="4"/>
  <c r="T91" i="4"/>
  <c r="K91" i="4"/>
  <c r="L91" i="4" s="1"/>
  <c r="B91" i="4"/>
  <c r="AL96" i="4" s="1"/>
  <c r="AM90" i="4"/>
  <c r="T90" i="4"/>
  <c r="K90" i="4"/>
  <c r="L90" i="4" s="1"/>
  <c r="B90" i="4"/>
  <c r="T98" i="4" s="1"/>
  <c r="AM89" i="4"/>
  <c r="AL89" i="4"/>
  <c r="T89" i="4"/>
  <c r="B89" i="4"/>
  <c r="AK96" i="4" s="1"/>
  <c r="AT84" i="4"/>
  <c r="AP84" i="4"/>
  <c r="AA84" i="4"/>
  <c r="T84" i="4"/>
  <c r="AT83" i="4"/>
  <c r="AP83" i="4"/>
  <c r="AA83" i="4"/>
  <c r="T83" i="4"/>
  <c r="AT82" i="4"/>
  <c r="AS82" i="4"/>
  <c r="AP82" i="4"/>
  <c r="AA82" i="4"/>
  <c r="T82" i="4"/>
  <c r="AT81" i="4"/>
  <c r="AP81" i="4"/>
  <c r="AA81" i="4"/>
  <c r="T81" i="4"/>
  <c r="K81" i="4"/>
  <c r="L81" i="4" s="1"/>
  <c r="AT80" i="4"/>
  <c r="AS80" i="4"/>
  <c r="AP80" i="4"/>
  <c r="AA80" i="4"/>
  <c r="T80" i="4"/>
  <c r="AT79" i="4"/>
  <c r="AS79" i="4"/>
  <c r="AP79" i="4"/>
  <c r="AA79" i="4"/>
  <c r="AT78" i="4"/>
  <c r="AS78" i="4"/>
  <c r="AP78" i="4"/>
  <c r="AA78" i="4"/>
  <c r="T78" i="4"/>
  <c r="D78" i="4"/>
  <c r="AT77" i="4"/>
  <c r="AS77" i="4"/>
  <c r="AP77" i="4"/>
  <c r="AA77" i="4"/>
  <c r="T77" i="4"/>
  <c r="AT76" i="4"/>
  <c r="AS76" i="4"/>
  <c r="AP76" i="4"/>
  <c r="AA76" i="4"/>
  <c r="AT75" i="4"/>
  <c r="AS75" i="4"/>
  <c r="AP75" i="4"/>
  <c r="AA75" i="4"/>
  <c r="T75" i="4"/>
  <c r="B75" i="4"/>
  <c r="AS83" i="4" s="1"/>
  <c r="AT74" i="4"/>
  <c r="AS74" i="4"/>
  <c r="AP74" i="4"/>
  <c r="AA74" i="4"/>
  <c r="T74" i="4"/>
  <c r="B74" i="4"/>
  <c r="T79" i="4" s="1"/>
  <c r="AT73" i="4"/>
  <c r="AS73" i="4"/>
  <c r="AP73" i="4"/>
  <c r="AA73" i="4"/>
  <c r="T73" i="4"/>
  <c r="B73" i="4"/>
  <c r="K84" i="4" s="1"/>
  <c r="L84" i="4" s="1"/>
  <c r="D70" i="4"/>
  <c r="D85" i="4" s="1"/>
  <c r="D101" i="4" s="1"/>
  <c r="D117" i="4" s="1"/>
  <c r="D133" i="4" s="1"/>
  <c r="D148" i="4" s="1"/>
  <c r="AT69" i="4"/>
  <c r="AS69" i="4"/>
  <c r="AR69" i="4"/>
  <c r="AP69" i="4"/>
  <c r="AA69" i="4"/>
  <c r="T69" i="4"/>
  <c r="E69" i="4"/>
  <c r="AT68" i="4"/>
  <c r="AR68" i="4"/>
  <c r="AP68" i="4"/>
  <c r="AA68" i="4"/>
  <c r="K68" i="4"/>
  <c r="L68" i="4" s="1"/>
  <c r="H68" i="4"/>
  <c r="I68" i="4" s="1"/>
  <c r="J68" i="4" s="1"/>
  <c r="D68" i="4"/>
  <c r="D83" i="4" s="1"/>
  <c r="D99" i="4" s="1"/>
  <c r="AT67" i="4"/>
  <c r="AS67" i="4"/>
  <c r="AR67" i="4"/>
  <c r="AP67" i="4"/>
  <c r="AA67" i="4"/>
  <c r="T67" i="4"/>
  <c r="K67" i="4"/>
  <c r="AT66" i="4"/>
  <c r="AS66" i="4"/>
  <c r="AR66" i="4"/>
  <c r="AP66" i="4"/>
  <c r="AA66" i="4"/>
  <c r="T66" i="4"/>
  <c r="E66" i="4"/>
  <c r="H65" i="4" s="1"/>
  <c r="I65" i="4" s="1"/>
  <c r="J65" i="4" s="1"/>
  <c r="AT65" i="4"/>
  <c r="AR65" i="4"/>
  <c r="AP65" i="4"/>
  <c r="AA65" i="4"/>
  <c r="E65" i="4"/>
  <c r="D65" i="4"/>
  <c r="D80" i="4" s="1"/>
  <c r="D96" i="4" s="1"/>
  <c r="AT64" i="4"/>
  <c r="AS64" i="4"/>
  <c r="AR64" i="4"/>
  <c r="AP64" i="4"/>
  <c r="AA64" i="4"/>
  <c r="L64" i="4"/>
  <c r="R64" i="4" s="1"/>
  <c r="K64" i="4"/>
  <c r="H64" i="4"/>
  <c r="I64" i="4" s="1"/>
  <c r="J64" i="4" s="1"/>
  <c r="D64" i="4"/>
  <c r="D79" i="4" s="1"/>
  <c r="AT63" i="4"/>
  <c r="AR63" i="4"/>
  <c r="AP63" i="4"/>
  <c r="AA63" i="4"/>
  <c r="K63" i="4"/>
  <c r="L63" i="4" s="1"/>
  <c r="R63" i="4" s="1"/>
  <c r="I63" i="4"/>
  <c r="J63" i="4" s="1"/>
  <c r="D63" i="4"/>
  <c r="E64" i="4" s="1"/>
  <c r="H63" i="4" s="1"/>
  <c r="AT62" i="4"/>
  <c r="AP62" i="4"/>
  <c r="AA62" i="4"/>
  <c r="T62" i="4"/>
  <c r="D62" i="4"/>
  <c r="E63" i="4" s="1"/>
  <c r="H62" i="4" s="1"/>
  <c r="I62" i="4" s="1"/>
  <c r="J62" i="4" s="1"/>
  <c r="AT61" i="4"/>
  <c r="AS61" i="4"/>
  <c r="AR61" i="4"/>
  <c r="AP61" i="4"/>
  <c r="AA61" i="4"/>
  <c r="T61" i="4"/>
  <c r="L61" i="4"/>
  <c r="R61" i="4" s="1"/>
  <c r="K61" i="4"/>
  <c r="AT60" i="4"/>
  <c r="AR60" i="4"/>
  <c r="AP60" i="4"/>
  <c r="AA60" i="4"/>
  <c r="K60" i="4"/>
  <c r="L60" i="4" s="1"/>
  <c r="R60" i="4" s="1"/>
  <c r="B60" i="4"/>
  <c r="AS63" i="4" s="1"/>
  <c r="AT59" i="4"/>
  <c r="AR59" i="4"/>
  <c r="AP59" i="4"/>
  <c r="AA59" i="4"/>
  <c r="E59" i="4"/>
  <c r="H58" i="4" s="1"/>
  <c r="D59" i="4"/>
  <c r="E60" i="4" s="1"/>
  <c r="H59" i="4" s="1"/>
  <c r="I59" i="4" s="1"/>
  <c r="J59" i="4" s="1"/>
  <c r="B59" i="4"/>
  <c r="T64" i="4" s="1"/>
  <c r="AT58" i="4"/>
  <c r="AS58" i="4"/>
  <c r="AR58" i="4"/>
  <c r="AP58" i="4"/>
  <c r="AA58" i="4"/>
  <c r="T58" i="4"/>
  <c r="O58" i="4"/>
  <c r="P58" i="4" s="1"/>
  <c r="Q58" i="4" s="1"/>
  <c r="S58" i="4" s="1"/>
  <c r="U58" i="4" s="1"/>
  <c r="L58" i="4"/>
  <c r="R58" i="4" s="1"/>
  <c r="K58" i="4"/>
  <c r="I58" i="4"/>
  <c r="J58" i="4" s="1"/>
  <c r="D58" i="4"/>
  <c r="D73" i="4" s="1"/>
  <c r="B58" i="4"/>
  <c r="K65" i="4" s="1"/>
  <c r="L65" i="4" s="1"/>
  <c r="E54" i="4"/>
  <c r="H53" i="4" s="1"/>
  <c r="I53" i="4" s="1"/>
  <c r="J53" i="4" s="1"/>
  <c r="D54" i="4"/>
  <c r="AT53" i="4"/>
  <c r="AS53" i="4"/>
  <c r="AP53" i="4"/>
  <c r="AG53" i="4"/>
  <c r="AA53" i="4"/>
  <c r="T53" i="4"/>
  <c r="K53" i="4"/>
  <c r="L53" i="4" s="1"/>
  <c r="D53" i="4"/>
  <c r="D69" i="4" s="1"/>
  <c r="AT52" i="4"/>
  <c r="AR52" i="4"/>
  <c r="AP52" i="4"/>
  <c r="AG52" i="4"/>
  <c r="AA52" i="4"/>
  <c r="E52" i="4"/>
  <c r="D52" i="4"/>
  <c r="E53" i="4" s="1"/>
  <c r="H52" i="4" s="1"/>
  <c r="I52" i="4" s="1"/>
  <c r="J52" i="4" s="1"/>
  <c r="AT51" i="4"/>
  <c r="AS51" i="4"/>
  <c r="AR51" i="4"/>
  <c r="AP51" i="4"/>
  <c r="AG51" i="4"/>
  <c r="AA51" i="4"/>
  <c r="K51" i="4"/>
  <c r="L51" i="4" s="1"/>
  <c r="H51" i="4"/>
  <c r="I51" i="4" s="1"/>
  <c r="J51" i="4" s="1"/>
  <c r="D51" i="4"/>
  <c r="D67" i="4" s="1"/>
  <c r="E68" i="4" s="1"/>
  <c r="H67" i="4" s="1"/>
  <c r="I67" i="4" s="1"/>
  <c r="J67" i="4" s="1"/>
  <c r="AT50" i="4"/>
  <c r="AS50" i="4"/>
  <c r="AP50" i="4"/>
  <c r="AG50" i="4"/>
  <c r="AA50" i="4"/>
  <c r="E50" i="4"/>
  <c r="H49" i="4" s="1"/>
  <c r="I49" i="4" s="1"/>
  <c r="J49" i="4" s="1"/>
  <c r="D50" i="4"/>
  <c r="D66" i="4" s="1"/>
  <c r="AT49" i="4"/>
  <c r="AS49" i="4"/>
  <c r="AP49" i="4"/>
  <c r="AG49" i="4"/>
  <c r="AA49" i="4"/>
  <c r="K49" i="4"/>
  <c r="L49" i="4" s="1"/>
  <c r="E49" i="4"/>
  <c r="H48" i="4" s="1"/>
  <c r="I48" i="4" s="1"/>
  <c r="J48" i="4" s="1"/>
  <c r="D49" i="4"/>
  <c r="AT48" i="4"/>
  <c r="AP48" i="4"/>
  <c r="AG48" i="4"/>
  <c r="AA48" i="4"/>
  <c r="D48" i="4"/>
  <c r="AT47" i="4"/>
  <c r="AS47" i="4"/>
  <c r="AP47" i="4"/>
  <c r="AG47" i="4"/>
  <c r="AA47" i="4"/>
  <c r="K47" i="4"/>
  <c r="L47" i="4" s="1"/>
  <c r="E47" i="4"/>
  <c r="H46" i="4" s="1"/>
  <c r="I46" i="4" s="1"/>
  <c r="J46" i="4" s="1"/>
  <c r="D47" i="4"/>
  <c r="E48" i="4" s="1"/>
  <c r="H47" i="4" s="1"/>
  <c r="I47" i="4" s="1"/>
  <c r="J47" i="4" s="1"/>
  <c r="AT46" i="4"/>
  <c r="AS46" i="4"/>
  <c r="AP46" i="4"/>
  <c r="AG46" i="4"/>
  <c r="AA46" i="4"/>
  <c r="E46" i="4"/>
  <c r="D46" i="4"/>
  <c r="AT45" i="4"/>
  <c r="AR45" i="4"/>
  <c r="AP45" i="4"/>
  <c r="AG45" i="4"/>
  <c r="AA45" i="4"/>
  <c r="H45" i="4"/>
  <c r="I45" i="4" s="1"/>
  <c r="J45" i="4" s="1"/>
  <c r="D45" i="4"/>
  <c r="D61" i="4" s="1"/>
  <c r="AT44" i="4"/>
  <c r="AS44" i="4"/>
  <c r="AP44" i="4"/>
  <c r="AG44" i="4"/>
  <c r="AA44" i="4"/>
  <c r="D44" i="4"/>
  <c r="B44" i="4"/>
  <c r="AS48" i="4" s="1"/>
  <c r="AT43" i="4"/>
  <c r="AP43" i="4"/>
  <c r="AG43" i="4"/>
  <c r="AA43" i="4"/>
  <c r="D43" i="4"/>
  <c r="E44" i="4" s="1"/>
  <c r="H43" i="4" s="1"/>
  <c r="I43" i="4" s="1"/>
  <c r="J43" i="4" s="1"/>
  <c r="B43" i="4"/>
  <c r="T47" i="4" s="1"/>
  <c r="AT42" i="4"/>
  <c r="AS42" i="4"/>
  <c r="AR42" i="4"/>
  <c r="AP42" i="4"/>
  <c r="AG42" i="4"/>
  <c r="AA42" i="4"/>
  <c r="D42" i="4"/>
  <c r="E43" i="4" s="1"/>
  <c r="H42" i="4" s="1"/>
  <c r="I42" i="4" s="1"/>
  <c r="J42" i="4" s="1"/>
  <c r="B42" i="4"/>
  <c r="AR46" i="4" s="1"/>
  <c r="E38" i="4"/>
  <c r="AT37" i="4"/>
  <c r="AS37" i="4"/>
  <c r="AP37" i="4"/>
  <c r="AA37" i="4"/>
  <c r="K37" i="4"/>
  <c r="H37" i="4"/>
  <c r="I37" i="4" s="1"/>
  <c r="J37" i="4" s="1"/>
  <c r="E37" i="4"/>
  <c r="AT36" i="4"/>
  <c r="AR36" i="4"/>
  <c r="AP36" i="4"/>
  <c r="AA36" i="4"/>
  <c r="K36" i="4"/>
  <c r="H36" i="4"/>
  <c r="I36" i="4" s="1"/>
  <c r="J36" i="4" s="1"/>
  <c r="E36" i="4"/>
  <c r="AT35" i="4"/>
  <c r="AS35" i="4"/>
  <c r="AP35" i="4"/>
  <c r="AA35" i="4"/>
  <c r="K35" i="4"/>
  <c r="H35" i="4"/>
  <c r="I35" i="4" s="1"/>
  <c r="J35" i="4" s="1"/>
  <c r="E35" i="4"/>
  <c r="AT34" i="4"/>
  <c r="AS34" i="4"/>
  <c r="AP34" i="4"/>
  <c r="AA34" i="4"/>
  <c r="H34" i="4"/>
  <c r="I34" i="4" s="1"/>
  <c r="J34" i="4" s="1"/>
  <c r="E34" i="4"/>
  <c r="AT33" i="4"/>
  <c r="AR33" i="4"/>
  <c r="AP33" i="4"/>
  <c r="AA33" i="4"/>
  <c r="I33" i="4"/>
  <c r="J33" i="4" s="1"/>
  <c r="H33" i="4"/>
  <c r="E33" i="4"/>
  <c r="AT32" i="4"/>
  <c r="AS32" i="4"/>
  <c r="AR32" i="4"/>
  <c r="AP32" i="4"/>
  <c r="AA32" i="4"/>
  <c r="K32" i="4"/>
  <c r="H32" i="4"/>
  <c r="I32" i="4" s="1"/>
  <c r="J32" i="4" s="1"/>
  <c r="E32" i="4"/>
  <c r="AT31" i="4"/>
  <c r="AS31" i="4"/>
  <c r="AP31" i="4"/>
  <c r="AA31" i="4"/>
  <c r="K31" i="4"/>
  <c r="H31" i="4"/>
  <c r="I31" i="4" s="1"/>
  <c r="J31" i="4" s="1"/>
  <c r="E31" i="4"/>
  <c r="H30" i="4" s="1"/>
  <c r="I30" i="4" s="1"/>
  <c r="J30" i="4" s="1"/>
  <c r="AT30" i="4"/>
  <c r="AS30" i="4"/>
  <c r="AP30" i="4"/>
  <c r="AA30" i="4"/>
  <c r="K30" i="4"/>
  <c r="E30" i="4"/>
  <c r="AT29" i="4"/>
  <c r="AS29" i="4"/>
  <c r="AP29" i="4"/>
  <c r="AA29" i="4"/>
  <c r="K29" i="4"/>
  <c r="H29" i="4"/>
  <c r="I29" i="4" s="1"/>
  <c r="J29" i="4" s="1"/>
  <c r="E29" i="4"/>
  <c r="AT28" i="4"/>
  <c r="AS28" i="4"/>
  <c r="AR28" i="4"/>
  <c r="AP28" i="4"/>
  <c r="AA28" i="4"/>
  <c r="I28" i="4"/>
  <c r="J28" i="4" s="1"/>
  <c r="H28" i="4"/>
  <c r="E28" i="4"/>
  <c r="B28" i="4"/>
  <c r="AS33" i="4" s="1"/>
  <c r="AT27" i="4"/>
  <c r="AS27" i="4"/>
  <c r="AP27" i="4"/>
  <c r="AA27" i="4"/>
  <c r="H27" i="4"/>
  <c r="I27" i="4" s="1"/>
  <c r="J27" i="4" s="1"/>
  <c r="E27" i="4"/>
  <c r="B27" i="4"/>
  <c r="AT26" i="4"/>
  <c r="AS26" i="4"/>
  <c r="AP26" i="4"/>
  <c r="AA26" i="4"/>
  <c r="K26" i="4"/>
  <c r="H26" i="4"/>
  <c r="I26" i="4" s="1"/>
  <c r="J26" i="4" s="1"/>
  <c r="B26" i="4"/>
  <c r="AR34" i="4" s="1"/>
  <c r="AW147" i="3"/>
  <c r="AV147" i="3"/>
  <c r="AS147" i="3"/>
  <c r="AG147" i="3"/>
  <c r="AW146" i="3"/>
  <c r="AS146" i="3"/>
  <c r="AG146" i="3"/>
  <c r="AW145" i="3"/>
  <c r="AU145" i="3"/>
  <c r="AS145" i="3"/>
  <c r="AG145" i="3"/>
  <c r="AW144" i="3"/>
  <c r="AV144" i="3"/>
  <c r="AS144" i="3"/>
  <c r="AG144" i="3"/>
  <c r="T144" i="3"/>
  <c r="AW143" i="3"/>
  <c r="AS143" i="3"/>
  <c r="AG143" i="3"/>
  <c r="AW142" i="3"/>
  <c r="AS142" i="3"/>
  <c r="AG142" i="3"/>
  <c r="T142" i="3"/>
  <c r="K142" i="3"/>
  <c r="L142" i="3" s="1"/>
  <c r="AW141" i="3"/>
  <c r="AU141" i="3"/>
  <c r="AS141" i="3"/>
  <c r="AG141" i="3"/>
  <c r="K141" i="3"/>
  <c r="L141" i="3" s="1"/>
  <c r="AW140" i="3"/>
  <c r="AV140" i="3"/>
  <c r="AS140" i="3"/>
  <c r="AG140" i="3"/>
  <c r="AW139" i="3"/>
  <c r="AS139" i="3"/>
  <c r="AG139" i="3"/>
  <c r="T139" i="3"/>
  <c r="K139" i="3"/>
  <c r="L139" i="3" s="1"/>
  <c r="AW138" i="3"/>
  <c r="AU138" i="3"/>
  <c r="AS138" i="3"/>
  <c r="AG138" i="3"/>
  <c r="K138" i="3"/>
  <c r="L138" i="3" s="1"/>
  <c r="B138" i="3"/>
  <c r="AV146" i="3" s="1"/>
  <c r="AW137" i="3"/>
  <c r="AS137" i="3"/>
  <c r="AG137" i="3"/>
  <c r="B137" i="3"/>
  <c r="T141" i="3" s="1"/>
  <c r="AW136" i="3"/>
  <c r="AU136" i="3"/>
  <c r="AS136" i="3"/>
  <c r="AG136" i="3"/>
  <c r="T136" i="3"/>
  <c r="B136" i="3"/>
  <c r="AU140" i="3" s="1"/>
  <c r="AZ132" i="3"/>
  <c r="AW132" i="3"/>
  <c r="AU132" i="3"/>
  <c r="AS132" i="3"/>
  <c r="AG132" i="3"/>
  <c r="T132" i="3"/>
  <c r="AZ131" i="3"/>
  <c r="AW131" i="3"/>
  <c r="AV131" i="3"/>
  <c r="AS131" i="3"/>
  <c r="AG131" i="3"/>
  <c r="AZ130" i="3"/>
  <c r="AW130" i="3"/>
  <c r="AS130" i="3"/>
  <c r="AG130" i="3"/>
  <c r="K130" i="3"/>
  <c r="L130" i="3" s="1"/>
  <c r="R130" i="3" s="1"/>
  <c r="AZ129" i="3"/>
  <c r="AW129" i="3"/>
  <c r="AV129" i="3"/>
  <c r="AU129" i="3"/>
  <c r="AS129" i="3"/>
  <c r="AG129" i="3"/>
  <c r="AZ128" i="3"/>
  <c r="AW128" i="3"/>
  <c r="AU128" i="3"/>
  <c r="AS128" i="3"/>
  <c r="AG128" i="3"/>
  <c r="K128" i="3"/>
  <c r="L128" i="3" s="1"/>
  <c r="AZ127" i="3"/>
  <c r="AW127" i="3"/>
  <c r="AS127" i="3"/>
  <c r="AG127" i="3"/>
  <c r="T127" i="3"/>
  <c r="K127" i="3"/>
  <c r="L127" i="3" s="1"/>
  <c r="AZ126" i="3"/>
  <c r="AW126" i="3"/>
  <c r="AU126" i="3"/>
  <c r="AS126" i="3"/>
  <c r="AG126" i="3"/>
  <c r="T126" i="3"/>
  <c r="AZ125" i="3"/>
  <c r="AW125" i="3"/>
  <c r="AS125" i="3"/>
  <c r="AG125" i="3"/>
  <c r="AZ124" i="3"/>
  <c r="AW124" i="3"/>
  <c r="AV124" i="3"/>
  <c r="AS124" i="3"/>
  <c r="AG124" i="3"/>
  <c r="L124" i="3"/>
  <c r="R124" i="3" s="1"/>
  <c r="K124" i="3"/>
  <c r="AZ123" i="3"/>
  <c r="AW123" i="3"/>
  <c r="AV123" i="3"/>
  <c r="AS123" i="3"/>
  <c r="AG123" i="3"/>
  <c r="K123" i="3"/>
  <c r="L123" i="3" s="1"/>
  <c r="B123" i="3"/>
  <c r="AV130" i="3" s="1"/>
  <c r="AZ122" i="3"/>
  <c r="AW122" i="3"/>
  <c r="AU122" i="3"/>
  <c r="AS122" i="3"/>
  <c r="AG122" i="3"/>
  <c r="K122" i="3"/>
  <c r="L122" i="3" s="1"/>
  <c r="B122" i="3"/>
  <c r="T122" i="3" s="1"/>
  <c r="AZ121" i="3"/>
  <c r="AW121" i="3"/>
  <c r="AV121" i="3"/>
  <c r="AS121" i="3"/>
  <c r="AG121" i="3"/>
  <c r="K121" i="3"/>
  <c r="L121" i="3" s="1"/>
  <c r="B121" i="3"/>
  <c r="AU130" i="3" s="1"/>
  <c r="AW116" i="3"/>
  <c r="AU116" i="3"/>
  <c r="AS116" i="3"/>
  <c r="AG116" i="3"/>
  <c r="AW115" i="3"/>
  <c r="AV115" i="3"/>
  <c r="AS115" i="3"/>
  <c r="AG115" i="3"/>
  <c r="AW114" i="3"/>
  <c r="AS114" i="3"/>
  <c r="AG114" i="3"/>
  <c r="T114" i="3"/>
  <c r="AW113" i="3"/>
  <c r="AU113" i="3"/>
  <c r="AS113" i="3"/>
  <c r="AG113" i="3"/>
  <c r="AW112" i="3"/>
  <c r="AV112" i="3"/>
  <c r="AS112" i="3"/>
  <c r="AG112" i="3"/>
  <c r="AW111" i="3"/>
  <c r="AV111" i="3"/>
  <c r="AS111" i="3"/>
  <c r="AG111" i="3"/>
  <c r="AW110" i="3"/>
  <c r="AS110" i="3"/>
  <c r="AG110" i="3"/>
  <c r="T110" i="3"/>
  <c r="AW109" i="3"/>
  <c r="AU109" i="3"/>
  <c r="AS109" i="3"/>
  <c r="AG109" i="3"/>
  <c r="AW108" i="3"/>
  <c r="AV108" i="3"/>
  <c r="AS108" i="3"/>
  <c r="AG108" i="3"/>
  <c r="AW107" i="3"/>
  <c r="AV107" i="3"/>
  <c r="AS107" i="3"/>
  <c r="AG107" i="3"/>
  <c r="T107" i="3"/>
  <c r="B107" i="3"/>
  <c r="AV114" i="3" s="1"/>
  <c r="AW106" i="3"/>
  <c r="AV106" i="3"/>
  <c r="AS106" i="3"/>
  <c r="AG106" i="3"/>
  <c r="B106" i="3"/>
  <c r="T116" i="3" s="1"/>
  <c r="AW105" i="3"/>
  <c r="AV105" i="3"/>
  <c r="AS105" i="3"/>
  <c r="AG105" i="3"/>
  <c r="T105" i="3"/>
  <c r="B105" i="3"/>
  <c r="AU115" i="3" s="1"/>
  <c r="AM100" i="3"/>
  <c r="AM99" i="3"/>
  <c r="AM98" i="3"/>
  <c r="K98" i="3"/>
  <c r="L98" i="3" s="1"/>
  <c r="AM97" i="3"/>
  <c r="T97" i="3"/>
  <c r="AM96" i="3"/>
  <c r="AK96" i="3"/>
  <c r="AM95" i="3"/>
  <c r="AM94" i="3"/>
  <c r="K94" i="3"/>
  <c r="AM93" i="3"/>
  <c r="K93" i="3"/>
  <c r="L93" i="3" s="1"/>
  <c r="AM92" i="3"/>
  <c r="T92" i="3"/>
  <c r="AM91" i="3"/>
  <c r="AK91" i="3"/>
  <c r="B91" i="3"/>
  <c r="AM90" i="3"/>
  <c r="AK90" i="3"/>
  <c r="B90" i="3"/>
  <c r="AM89" i="3"/>
  <c r="B89" i="3"/>
  <c r="AK99" i="3" s="1"/>
  <c r="AT84" i="3"/>
  <c r="AS84" i="3"/>
  <c r="AP84" i="3"/>
  <c r="AA84" i="3"/>
  <c r="AT83" i="3"/>
  <c r="AS83" i="3"/>
  <c r="AP83" i="3"/>
  <c r="AA83" i="3"/>
  <c r="K83" i="3"/>
  <c r="L83" i="3" s="1"/>
  <c r="AT82" i="3"/>
  <c r="AP82" i="3"/>
  <c r="AA82" i="3"/>
  <c r="AT81" i="3"/>
  <c r="AS81" i="3"/>
  <c r="AP81" i="3"/>
  <c r="AA81" i="3"/>
  <c r="AT80" i="3"/>
  <c r="AS80" i="3"/>
  <c r="AP80" i="3"/>
  <c r="AA80" i="3"/>
  <c r="D80" i="3"/>
  <c r="AT79" i="3"/>
  <c r="AS79" i="3"/>
  <c r="AP79" i="3"/>
  <c r="AA79" i="3"/>
  <c r="T79" i="3"/>
  <c r="K79" i="3"/>
  <c r="L79" i="3" s="1"/>
  <c r="AT78" i="3"/>
  <c r="AS78" i="3"/>
  <c r="AR78" i="3"/>
  <c r="AP78" i="3"/>
  <c r="AA78" i="3"/>
  <c r="T78" i="3"/>
  <c r="AT77" i="3"/>
  <c r="AR77" i="3"/>
  <c r="AP77" i="3"/>
  <c r="AA77" i="3"/>
  <c r="T77" i="3"/>
  <c r="AT76" i="3"/>
  <c r="AS76" i="3"/>
  <c r="AP76" i="3"/>
  <c r="AA76" i="3"/>
  <c r="T76" i="3"/>
  <c r="K76" i="3"/>
  <c r="L76" i="3" s="1"/>
  <c r="AT75" i="3"/>
  <c r="AS75" i="3"/>
  <c r="AR75" i="3"/>
  <c r="AP75" i="3"/>
  <c r="AA75" i="3"/>
  <c r="T75" i="3"/>
  <c r="B75" i="3"/>
  <c r="AS82" i="3" s="1"/>
  <c r="AT74" i="3"/>
  <c r="AS74" i="3"/>
  <c r="AP74" i="3"/>
  <c r="AA74" i="3"/>
  <c r="D74" i="3"/>
  <c r="B74" i="3"/>
  <c r="T83" i="3" s="1"/>
  <c r="AT73" i="3"/>
  <c r="AS73" i="3"/>
  <c r="AP73" i="3"/>
  <c r="AA73" i="3"/>
  <c r="R73" i="3"/>
  <c r="L73" i="3"/>
  <c r="O73" i="3" s="1"/>
  <c r="K73" i="3"/>
  <c r="B73" i="3"/>
  <c r="K82" i="3" s="1"/>
  <c r="L82" i="3" s="1"/>
  <c r="D70" i="3"/>
  <c r="D85" i="3" s="1"/>
  <c r="D101" i="3" s="1"/>
  <c r="D117" i="3" s="1"/>
  <c r="D133" i="3" s="1"/>
  <c r="D148" i="3" s="1"/>
  <c r="AT69" i="3"/>
  <c r="AS69" i="3"/>
  <c r="AP69" i="3"/>
  <c r="AA69" i="3"/>
  <c r="D69" i="3"/>
  <c r="E70" i="3" s="1"/>
  <c r="H69" i="3" s="1"/>
  <c r="I69" i="3" s="1"/>
  <c r="J69" i="3" s="1"/>
  <c r="AT68" i="3"/>
  <c r="AP68" i="3"/>
  <c r="AA68" i="3"/>
  <c r="AT67" i="3"/>
  <c r="AR67" i="3"/>
  <c r="AP67" i="3"/>
  <c r="AA67" i="3"/>
  <c r="E67" i="3"/>
  <c r="AT66" i="3"/>
  <c r="AS66" i="3"/>
  <c r="AP66" i="3"/>
  <c r="AA66" i="3"/>
  <c r="H66" i="3"/>
  <c r="I66" i="3" s="1"/>
  <c r="J66" i="3" s="1"/>
  <c r="D66" i="3"/>
  <c r="D81" i="3" s="1"/>
  <c r="AT65" i="3"/>
  <c r="AP65" i="3"/>
  <c r="AA65" i="3"/>
  <c r="K65" i="3"/>
  <c r="L65" i="3" s="1"/>
  <c r="R65" i="3" s="1"/>
  <c r="I65" i="3"/>
  <c r="J65" i="3" s="1"/>
  <c r="D65" i="3"/>
  <c r="E66" i="3" s="1"/>
  <c r="H65" i="3" s="1"/>
  <c r="AT64" i="3"/>
  <c r="AP64" i="3"/>
  <c r="AA64" i="3"/>
  <c r="T64" i="3"/>
  <c r="K64" i="3"/>
  <c r="L64" i="3" s="1"/>
  <c r="D64" i="3"/>
  <c r="E65" i="3" s="1"/>
  <c r="H64" i="3" s="1"/>
  <c r="I64" i="3" s="1"/>
  <c r="J64" i="3" s="1"/>
  <c r="AT63" i="3"/>
  <c r="AR63" i="3"/>
  <c r="AP63" i="3"/>
  <c r="AA63" i="3"/>
  <c r="K63" i="3"/>
  <c r="L63" i="3" s="1"/>
  <c r="AT62" i="3"/>
  <c r="AS62" i="3"/>
  <c r="AP62" i="3"/>
  <c r="AA62" i="3"/>
  <c r="K62" i="3"/>
  <c r="L62" i="3" s="1"/>
  <c r="AT61" i="3"/>
  <c r="AP61" i="3"/>
  <c r="AA61" i="3"/>
  <c r="T61" i="3"/>
  <c r="K61" i="3"/>
  <c r="L61" i="3" s="1"/>
  <c r="D61" i="3"/>
  <c r="E62" i="3" s="1"/>
  <c r="H61" i="3" s="1"/>
  <c r="I61" i="3" s="1"/>
  <c r="J61" i="3" s="1"/>
  <c r="AT60" i="3"/>
  <c r="AR60" i="3"/>
  <c r="AP60" i="3"/>
  <c r="AA60" i="3"/>
  <c r="K60" i="3"/>
  <c r="L60" i="3" s="1"/>
  <c r="E60" i="3"/>
  <c r="H59" i="3" s="1"/>
  <c r="B60" i="3"/>
  <c r="AS68" i="3" s="1"/>
  <c r="AT59" i="3"/>
  <c r="AP59" i="3"/>
  <c r="AA59" i="3"/>
  <c r="K59" i="3"/>
  <c r="L59" i="3" s="1"/>
  <c r="R59" i="3" s="1"/>
  <c r="I59" i="3"/>
  <c r="J59" i="3" s="1"/>
  <c r="D59" i="3"/>
  <c r="B59" i="3"/>
  <c r="T63" i="3" s="1"/>
  <c r="AT58" i="3"/>
  <c r="AR58" i="3"/>
  <c r="AP58" i="3"/>
  <c r="AA58" i="3"/>
  <c r="T58" i="3"/>
  <c r="D58" i="3"/>
  <c r="E59" i="3" s="1"/>
  <c r="H58" i="3" s="1"/>
  <c r="I58" i="3" s="1"/>
  <c r="J58" i="3" s="1"/>
  <c r="B58" i="3"/>
  <c r="AR62" i="3" s="1"/>
  <c r="D54" i="3"/>
  <c r="AT53" i="3"/>
  <c r="AR53" i="3"/>
  <c r="AP53" i="3"/>
  <c r="AG53" i="3"/>
  <c r="AA53" i="3"/>
  <c r="D53" i="3"/>
  <c r="E54" i="3" s="1"/>
  <c r="H53" i="3" s="1"/>
  <c r="I53" i="3" s="1"/>
  <c r="J53" i="3" s="1"/>
  <c r="AT52" i="3"/>
  <c r="AP52" i="3"/>
  <c r="AG52" i="3"/>
  <c r="AA52" i="3"/>
  <c r="T52" i="3"/>
  <c r="E52" i="3"/>
  <c r="H51" i="3" s="1"/>
  <c r="D52" i="3"/>
  <c r="E53" i="3" s="1"/>
  <c r="H52" i="3" s="1"/>
  <c r="I52" i="3" s="1"/>
  <c r="J52" i="3" s="1"/>
  <c r="AT51" i="3"/>
  <c r="AS51" i="3"/>
  <c r="AP51" i="3"/>
  <c r="AG51" i="3"/>
  <c r="AA51" i="3"/>
  <c r="T51" i="3"/>
  <c r="I51" i="3"/>
  <c r="J51" i="3" s="1"/>
  <c r="E51" i="3"/>
  <c r="D51" i="3"/>
  <c r="D67" i="3" s="1"/>
  <c r="AT50" i="3"/>
  <c r="AP50" i="3"/>
  <c r="AG50" i="3"/>
  <c r="AA50" i="3"/>
  <c r="K50" i="3"/>
  <c r="L50" i="3" s="1"/>
  <c r="H50" i="3"/>
  <c r="I50" i="3" s="1"/>
  <c r="J50" i="3" s="1"/>
  <c r="D50" i="3"/>
  <c r="AT49" i="3"/>
  <c r="AS49" i="3"/>
  <c r="AP49" i="3"/>
  <c r="AG49" i="3"/>
  <c r="AA49" i="3"/>
  <c r="D49" i="3"/>
  <c r="E50" i="3" s="1"/>
  <c r="H49" i="3" s="1"/>
  <c r="I49" i="3" s="1"/>
  <c r="J49" i="3" s="1"/>
  <c r="AT48" i="3"/>
  <c r="AS48" i="3"/>
  <c r="AP48" i="3"/>
  <c r="AG48" i="3"/>
  <c r="AA48" i="3"/>
  <c r="K48" i="3"/>
  <c r="L48" i="3" s="1"/>
  <c r="E48" i="3"/>
  <c r="H47" i="3" s="1"/>
  <c r="I47" i="3" s="1"/>
  <c r="J47" i="3" s="1"/>
  <c r="D48" i="3"/>
  <c r="E49" i="3" s="1"/>
  <c r="H48" i="3" s="1"/>
  <c r="I48" i="3" s="1"/>
  <c r="J48" i="3" s="1"/>
  <c r="AT47" i="3"/>
  <c r="AS47" i="3"/>
  <c r="AP47" i="3"/>
  <c r="AG47" i="3"/>
  <c r="AA47" i="3"/>
  <c r="D47" i="3"/>
  <c r="D63" i="3" s="1"/>
  <c r="AT46" i="3"/>
  <c r="AP46" i="3"/>
  <c r="AG46" i="3"/>
  <c r="AA46" i="3"/>
  <c r="D46" i="3"/>
  <c r="D62" i="3" s="1"/>
  <c r="E63" i="3" s="1"/>
  <c r="H62" i="3" s="1"/>
  <c r="I62" i="3" s="1"/>
  <c r="J62" i="3" s="1"/>
  <c r="AT45" i="3"/>
  <c r="AP45" i="3"/>
  <c r="AG45" i="3"/>
  <c r="AA45" i="3"/>
  <c r="T45" i="3"/>
  <c r="J45" i="3"/>
  <c r="E45" i="3"/>
  <c r="D45" i="3"/>
  <c r="E46" i="3" s="1"/>
  <c r="H45" i="3" s="1"/>
  <c r="I45" i="3" s="1"/>
  <c r="AT44" i="3"/>
  <c r="AP44" i="3"/>
  <c r="AG44" i="3"/>
  <c r="AA44" i="3"/>
  <c r="T44" i="3"/>
  <c r="H44" i="3"/>
  <c r="I44" i="3" s="1"/>
  <c r="J44" i="3" s="1"/>
  <c r="D44" i="3"/>
  <c r="D60" i="3" s="1"/>
  <c r="B44" i="3"/>
  <c r="AS45" i="3" s="1"/>
  <c r="AT43" i="3"/>
  <c r="AS43" i="3"/>
  <c r="AP43" i="3"/>
  <c r="AG43" i="3"/>
  <c r="AA43" i="3"/>
  <c r="K43" i="3"/>
  <c r="L43" i="3" s="1"/>
  <c r="E43" i="3"/>
  <c r="H42" i="3" s="1"/>
  <c r="I42" i="3" s="1"/>
  <c r="J42" i="3" s="1"/>
  <c r="D43" i="3"/>
  <c r="E44" i="3" s="1"/>
  <c r="H43" i="3" s="1"/>
  <c r="I43" i="3" s="1"/>
  <c r="J43" i="3" s="1"/>
  <c r="B43" i="3"/>
  <c r="T46" i="3" s="1"/>
  <c r="AT42" i="3"/>
  <c r="AS42" i="3"/>
  <c r="AP42" i="3"/>
  <c r="AG42" i="3"/>
  <c r="AA42" i="3"/>
  <c r="T42" i="3"/>
  <c r="D42" i="3"/>
  <c r="B42" i="3"/>
  <c r="K47" i="3" s="1"/>
  <c r="L47" i="3" s="1"/>
  <c r="R47" i="3" s="1"/>
  <c r="E38" i="3"/>
  <c r="H37" i="3" s="1"/>
  <c r="I37" i="3" s="1"/>
  <c r="J37" i="3" s="1"/>
  <c r="AT37" i="3"/>
  <c r="AP37" i="3"/>
  <c r="AA37" i="3"/>
  <c r="T37" i="3"/>
  <c r="E37" i="3"/>
  <c r="H36" i="3" s="1"/>
  <c r="I36" i="3" s="1"/>
  <c r="J36" i="3" s="1"/>
  <c r="AT36" i="3"/>
  <c r="AP36" i="3"/>
  <c r="AA36" i="3"/>
  <c r="E36" i="3"/>
  <c r="H35" i="3" s="1"/>
  <c r="I35" i="3" s="1"/>
  <c r="J35" i="3" s="1"/>
  <c r="AT35" i="3"/>
  <c r="AP35" i="3"/>
  <c r="AA35" i="3"/>
  <c r="T35" i="3"/>
  <c r="K35" i="3"/>
  <c r="L35" i="3" s="1"/>
  <c r="E35" i="3"/>
  <c r="AT34" i="3"/>
  <c r="AP34" i="3"/>
  <c r="AA34" i="3"/>
  <c r="T34" i="3"/>
  <c r="H34" i="3"/>
  <c r="I34" i="3" s="1"/>
  <c r="J34" i="3" s="1"/>
  <c r="E34" i="3"/>
  <c r="AT33" i="3"/>
  <c r="AS33" i="3"/>
  <c r="AP33" i="3"/>
  <c r="AA33" i="3"/>
  <c r="H33" i="3"/>
  <c r="I33" i="3" s="1"/>
  <c r="J33" i="3" s="1"/>
  <c r="E33" i="3"/>
  <c r="AT32" i="3"/>
  <c r="AR32" i="3"/>
  <c r="AP32" i="3"/>
  <c r="AA32" i="3"/>
  <c r="T32" i="3"/>
  <c r="J32" i="3"/>
  <c r="I32" i="3"/>
  <c r="H32" i="3"/>
  <c r="E32" i="3"/>
  <c r="H31" i="3" s="1"/>
  <c r="I31" i="3" s="1"/>
  <c r="J31" i="3" s="1"/>
  <c r="AT31" i="3"/>
  <c r="AP31" i="3"/>
  <c r="AA31" i="3"/>
  <c r="T31" i="3"/>
  <c r="K31" i="3"/>
  <c r="L31" i="3" s="1"/>
  <c r="E31" i="3"/>
  <c r="AT30" i="3"/>
  <c r="AP30" i="3"/>
  <c r="AA30" i="3"/>
  <c r="T30" i="3"/>
  <c r="K30" i="3"/>
  <c r="L30" i="3" s="1"/>
  <c r="H30" i="3"/>
  <c r="I30" i="3" s="1"/>
  <c r="J30" i="3" s="1"/>
  <c r="E30" i="3"/>
  <c r="H29" i="3" s="1"/>
  <c r="I29" i="3" s="1"/>
  <c r="J29" i="3" s="1"/>
  <c r="AT29" i="3"/>
  <c r="AR29" i="3"/>
  <c r="AP29" i="3"/>
  <c r="AA29" i="3"/>
  <c r="K29" i="3"/>
  <c r="L29" i="3" s="1"/>
  <c r="E29" i="3"/>
  <c r="H28" i="3" s="1"/>
  <c r="I28" i="3" s="1"/>
  <c r="J28" i="3" s="1"/>
  <c r="AT28" i="3"/>
  <c r="AS28" i="3"/>
  <c r="AP28" i="3"/>
  <c r="AA28" i="3"/>
  <c r="K28" i="3"/>
  <c r="L28" i="3" s="1"/>
  <c r="E28" i="3"/>
  <c r="B28" i="3"/>
  <c r="AS36" i="3" s="1"/>
  <c r="AT27" i="3"/>
  <c r="AS27" i="3"/>
  <c r="AP27" i="3"/>
  <c r="AA27" i="3"/>
  <c r="T27" i="3"/>
  <c r="H27" i="3"/>
  <c r="I27" i="3" s="1"/>
  <c r="J27" i="3" s="1"/>
  <c r="E27" i="3"/>
  <c r="B27" i="3"/>
  <c r="T33" i="3" s="1"/>
  <c r="AT26" i="3"/>
  <c r="AS26" i="3"/>
  <c r="AP26" i="3"/>
  <c r="AA26" i="3"/>
  <c r="T26" i="3"/>
  <c r="I26" i="3"/>
  <c r="J26" i="3" s="1"/>
  <c r="H26" i="3"/>
  <c r="B26" i="3"/>
  <c r="AR36" i="3" s="1"/>
  <c r="AW147" i="2"/>
  <c r="AS147" i="2"/>
  <c r="AG147" i="2"/>
  <c r="T147" i="2"/>
  <c r="AW146" i="2"/>
  <c r="AU146" i="2"/>
  <c r="AS146" i="2"/>
  <c r="AG146" i="2"/>
  <c r="AW145" i="2"/>
  <c r="AS145" i="2"/>
  <c r="AG145" i="2"/>
  <c r="AW144" i="2"/>
  <c r="AS144" i="2"/>
  <c r="AG144" i="2"/>
  <c r="T144" i="2"/>
  <c r="AW143" i="2"/>
  <c r="AU143" i="2"/>
  <c r="AS143" i="2"/>
  <c r="AG143" i="2"/>
  <c r="AW142" i="2"/>
  <c r="AS142" i="2"/>
  <c r="AG142" i="2"/>
  <c r="AW141" i="2"/>
  <c r="AS141" i="2"/>
  <c r="AG141" i="2"/>
  <c r="AW140" i="2"/>
  <c r="AS140" i="2"/>
  <c r="AG140" i="2"/>
  <c r="T140" i="2"/>
  <c r="K140" i="2"/>
  <c r="L140" i="2" s="1"/>
  <c r="AW139" i="2"/>
  <c r="AV139" i="2"/>
  <c r="AS139" i="2"/>
  <c r="AG139" i="2"/>
  <c r="AW138" i="2"/>
  <c r="AS138" i="2"/>
  <c r="AG138" i="2"/>
  <c r="B138" i="2"/>
  <c r="AV142" i="2" s="1"/>
  <c r="AW137" i="2"/>
  <c r="AU137" i="2"/>
  <c r="AS137" i="2"/>
  <c r="AG137" i="2"/>
  <c r="K137" i="2"/>
  <c r="L137" i="2" s="1"/>
  <c r="B137" i="2"/>
  <c r="T146" i="2" s="1"/>
  <c r="AW136" i="2"/>
  <c r="AS136" i="2"/>
  <c r="AG136" i="2"/>
  <c r="B136" i="2"/>
  <c r="AU142" i="2" s="1"/>
  <c r="AZ132" i="2"/>
  <c r="AW132" i="2"/>
  <c r="AV132" i="2"/>
  <c r="AS132" i="2"/>
  <c r="AG132" i="2"/>
  <c r="AZ131" i="2"/>
  <c r="AW131" i="2"/>
  <c r="AS131" i="2"/>
  <c r="AG131" i="2"/>
  <c r="AZ130" i="2"/>
  <c r="AW130" i="2"/>
  <c r="AU130" i="2"/>
  <c r="AS130" i="2"/>
  <c r="AG130" i="2"/>
  <c r="K130" i="2"/>
  <c r="L130" i="2" s="1"/>
  <c r="AZ129" i="2"/>
  <c r="AW129" i="2"/>
  <c r="AU129" i="2"/>
  <c r="AS129" i="2"/>
  <c r="AG129" i="2"/>
  <c r="T129" i="2"/>
  <c r="AZ128" i="2"/>
  <c r="AW128" i="2"/>
  <c r="AS128" i="2"/>
  <c r="AG128" i="2"/>
  <c r="AZ127" i="2"/>
  <c r="AW127" i="2"/>
  <c r="AS127" i="2"/>
  <c r="AG127" i="2"/>
  <c r="AZ126" i="2"/>
  <c r="AW126" i="2"/>
  <c r="AU126" i="2"/>
  <c r="AS126" i="2"/>
  <c r="AG126" i="2"/>
  <c r="AZ125" i="2"/>
  <c r="AW125" i="2"/>
  <c r="AS125" i="2"/>
  <c r="AG125" i="2"/>
  <c r="K125" i="2"/>
  <c r="L125" i="2" s="1"/>
  <c r="AZ124" i="2"/>
  <c r="AW124" i="2"/>
  <c r="AS124" i="2"/>
  <c r="AG124" i="2"/>
  <c r="T124" i="2"/>
  <c r="K124" i="2"/>
  <c r="AZ123" i="2"/>
  <c r="AW123" i="2"/>
  <c r="AS123" i="2"/>
  <c r="AG123" i="2"/>
  <c r="T123" i="2"/>
  <c r="B123" i="2"/>
  <c r="AV127" i="2" s="1"/>
  <c r="AZ122" i="2"/>
  <c r="AW122" i="2"/>
  <c r="AS122" i="2"/>
  <c r="AG122" i="2"/>
  <c r="B122" i="2"/>
  <c r="AZ121" i="2"/>
  <c r="AW121" i="2"/>
  <c r="AS121" i="2"/>
  <c r="AG121" i="2"/>
  <c r="T121" i="2"/>
  <c r="B121" i="2"/>
  <c r="K131" i="2" s="1"/>
  <c r="L131" i="2" s="1"/>
  <c r="AW116" i="2"/>
  <c r="AS116" i="2"/>
  <c r="AG116" i="2"/>
  <c r="AW115" i="2"/>
  <c r="AS115" i="2"/>
  <c r="AG115" i="2"/>
  <c r="T115" i="2"/>
  <c r="AW114" i="2"/>
  <c r="AV114" i="2"/>
  <c r="AS114" i="2"/>
  <c r="AG114" i="2"/>
  <c r="AW113" i="2"/>
  <c r="AS113" i="2"/>
  <c r="AG113" i="2"/>
  <c r="AW112" i="2"/>
  <c r="AS112" i="2"/>
  <c r="AG112" i="2"/>
  <c r="AW111" i="2"/>
  <c r="AU111" i="2"/>
  <c r="AS111" i="2"/>
  <c r="AG111" i="2"/>
  <c r="K111" i="2"/>
  <c r="L111" i="2" s="1"/>
  <c r="AW110" i="2"/>
  <c r="AS110" i="2"/>
  <c r="AG110" i="2"/>
  <c r="T110" i="2"/>
  <c r="K110" i="2"/>
  <c r="L110" i="2" s="1"/>
  <c r="AW109" i="2"/>
  <c r="AS109" i="2"/>
  <c r="AG109" i="2"/>
  <c r="T109" i="2"/>
  <c r="K109" i="2"/>
  <c r="L109" i="2" s="1"/>
  <c r="AW108" i="2"/>
  <c r="AV108" i="2"/>
  <c r="AS108" i="2"/>
  <c r="AG108" i="2"/>
  <c r="T108" i="2"/>
  <c r="K108" i="2"/>
  <c r="L108" i="2" s="1"/>
  <c r="AW107" i="2"/>
  <c r="AS107" i="2"/>
  <c r="AG107" i="2"/>
  <c r="T107" i="2"/>
  <c r="K107" i="2"/>
  <c r="L107" i="2" s="1"/>
  <c r="R107" i="2" s="1"/>
  <c r="B107" i="2"/>
  <c r="AV109" i="2" s="1"/>
  <c r="AW106" i="2"/>
  <c r="AS106" i="2"/>
  <c r="AG106" i="2"/>
  <c r="K106" i="2"/>
  <c r="L106" i="2" s="1"/>
  <c r="B106" i="2"/>
  <c r="T106" i="2" s="1"/>
  <c r="AW105" i="2"/>
  <c r="AU105" i="2"/>
  <c r="AS105" i="2"/>
  <c r="AG105" i="2"/>
  <c r="B105" i="2"/>
  <c r="AM100" i="2"/>
  <c r="AL100" i="2"/>
  <c r="T100" i="2"/>
  <c r="AM99" i="2"/>
  <c r="AL99" i="2"/>
  <c r="AK99" i="2"/>
  <c r="T99" i="2"/>
  <c r="R99" i="2"/>
  <c r="K99" i="2"/>
  <c r="L99" i="2" s="1"/>
  <c r="AM98" i="2"/>
  <c r="AL98" i="2"/>
  <c r="K98" i="2"/>
  <c r="L98" i="2" s="1"/>
  <c r="AM97" i="2"/>
  <c r="AL97" i="2"/>
  <c r="AM96" i="2"/>
  <c r="AL96" i="2"/>
  <c r="AM95" i="2"/>
  <c r="AL95" i="2"/>
  <c r="AK95" i="2"/>
  <c r="T95" i="2"/>
  <c r="AM94" i="2"/>
  <c r="AL94" i="2"/>
  <c r="AK94" i="2"/>
  <c r="T94" i="2"/>
  <c r="AM93" i="2"/>
  <c r="AL93" i="2"/>
  <c r="AK93" i="2"/>
  <c r="T93" i="2"/>
  <c r="K93" i="2"/>
  <c r="L93" i="2" s="1"/>
  <c r="AM92" i="2"/>
  <c r="AL92" i="2"/>
  <c r="AM91" i="2"/>
  <c r="AL91" i="2"/>
  <c r="B91" i="2"/>
  <c r="AM90" i="2"/>
  <c r="AL90" i="2"/>
  <c r="AK90" i="2"/>
  <c r="B90" i="2"/>
  <c r="T97" i="2" s="1"/>
  <c r="AM89" i="2"/>
  <c r="AL89" i="2"/>
  <c r="AK89" i="2"/>
  <c r="T89" i="2"/>
  <c r="L89" i="2"/>
  <c r="O89" i="2" s="1"/>
  <c r="K89" i="2"/>
  <c r="B89" i="2"/>
  <c r="K90" i="2" s="1"/>
  <c r="L90" i="2" s="1"/>
  <c r="R90" i="2" s="1"/>
  <c r="D85" i="2"/>
  <c r="D101" i="2" s="1"/>
  <c r="D117" i="2" s="1"/>
  <c r="D133" i="2" s="1"/>
  <c r="D148" i="2" s="1"/>
  <c r="AT84" i="2"/>
  <c r="AP84" i="2"/>
  <c r="AA84" i="2"/>
  <c r="AT83" i="2"/>
  <c r="AP83" i="2"/>
  <c r="AA83" i="2"/>
  <c r="AT82" i="2"/>
  <c r="AR82" i="2"/>
  <c r="AP82" i="2"/>
  <c r="AA82" i="2"/>
  <c r="AT81" i="2"/>
  <c r="AP81" i="2"/>
  <c r="AA81" i="2"/>
  <c r="AT80" i="2"/>
  <c r="AR80" i="2"/>
  <c r="AP80" i="2"/>
  <c r="AA80" i="2"/>
  <c r="K80" i="2"/>
  <c r="L80" i="2" s="1"/>
  <c r="AT79" i="2"/>
  <c r="AR79" i="2"/>
  <c r="AP79" i="2"/>
  <c r="AA79" i="2"/>
  <c r="K79" i="2"/>
  <c r="L79" i="2" s="1"/>
  <c r="D79" i="2"/>
  <c r="AT78" i="2"/>
  <c r="AS78" i="2"/>
  <c r="AP78" i="2"/>
  <c r="AA78" i="2"/>
  <c r="K78" i="2"/>
  <c r="L78" i="2" s="1"/>
  <c r="AT77" i="2"/>
  <c r="AS77" i="2"/>
  <c r="AP77" i="2"/>
  <c r="AA77" i="2"/>
  <c r="R77" i="2"/>
  <c r="K77" i="2"/>
  <c r="L77" i="2" s="1"/>
  <c r="AT76" i="2"/>
  <c r="AR76" i="2"/>
  <c r="AP76" i="2"/>
  <c r="AA76" i="2"/>
  <c r="K76" i="2"/>
  <c r="L76" i="2" s="1"/>
  <c r="D76" i="2"/>
  <c r="AT75" i="2"/>
  <c r="AS75" i="2"/>
  <c r="AP75" i="2"/>
  <c r="AA75" i="2"/>
  <c r="K75" i="2"/>
  <c r="L75" i="2" s="1"/>
  <c r="B75" i="2"/>
  <c r="AS83" i="2" s="1"/>
  <c r="AT74" i="2"/>
  <c r="AR74" i="2"/>
  <c r="AP74" i="2"/>
  <c r="AA74" i="2"/>
  <c r="T74" i="2"/>
  <c r="K74" i="2"/>
  <c r="L74" i="2" s="1"/>
  <c r="B74" i="2"/>
  <c r="T82" i="2" s="1"/>
  <c r="AT73" i="2"/>
  <c r="AS73" i="2"/>
  <c r="AR73" i="2"/>
  <c r="AP73" i="2"/>
  <c r="AA73" i="2"/>
  <c r="L73" i="2"/>
  <c r="R73" i="2" s="1"/>
  <c r="K73" i="2"/>
  <c r="D73" i="2"/>
  <c r="B73" i="2"/>
  <c r="AR84" i="2" s="1"/>
  <c r="E70" i="2"/>
  <c r="H69" i="2" s="1"/>
  <c r="I69" i="2" s="1"/>
  <c r="J69" i="2" s="1"/>
  <c r="D70" i="2"/>
  <c r="AT69" i="2"/>
  <c r="AR69" i="2"/>
  <c r="AP69" i="2"/>
  <c r="AA69" i="2"/>
  <c r="T69" i="2"/>
  <c r="E69" i="2"/>
  <c r="D69" i="2"/>
  <c r="D84" i="2" s="1"/>
  <c r="AT68" i="2"/>
  <c r="AR68" i="2"/>
  <c r="AP68" i="2"/>
  <c r="AA68" i="2"/>
  <c r="T68" i="2"/>
  <c r="H68" i="2"/>
  <c r="I68" i="2" s="1"/>
  <c r="J68" i="2" s="1"/>
  <c r="D68" i="2"/>
  <c r="D83" i="2" s="1"/>
  <c r="AT67" i="2"/>
  <c r="AS67" i="2"/>
  <c r="AR67" i="2"/>
  <c r="AP67" i="2"/>
  <c r="AA67" i="2"/>
  <c r="T67" i="2"/>
  <c r="H67" i="2"/>
  <c r="I67" i="2" s="1"/>
  <c r="J67" i="2" s="1"/>
  <c r="E67" i="2"/>
  <c r="H66" i="2" s="1"/>
  <c r="I66" i="2" s="1"/>
  <c r="J66" i="2" s="1"/>
  <c r="D67" i="2"/>
  <c r="E68" i="2" s="1"/>
  <c r="AT66" i="2"/>
  <c r="AR66" i="2"/>
  <c r="AP66" i="2"/>
  <c r="AA66" i="2"/>
  <c r="T66" i="2"/>
  <c r="E66" i="2"/>
  <c r="H65" i="2" s="1"/>
  <c r="I65" i="2" s="1"/>
  <c r="J65" i="2" s="1"/>
  <c r="D66" i="2"/>
  <c r="D81" i="2" s="1"/>
  <c r="D97" i="2" s="1"/>
  <c r="AT65" i="2"/>
  <c r="AS65" i="2"/>
  <c r="AR65" i="2"/>
  <c r="AP65" i="2"/>
  <c r="AA65" i="2"/>
  <c r="T65" i="2"/>
  <c r="E65" i="2"/>
  <c r="H64" i="2" s="1"/>
  <c r="D65" i="2"/>
  <c r="D80" i="2" s="1"/>
  <c r="AT64" i="2"/>
  <c r="AR64" i="2"/>
  <c r="AP64" i="2"/>
  <c r="AA64" i="2"/>
  <c r="I64" i="2"/>
  <c r="J64" i="2" s="1"/>
  <c r="E64" i="2"/>
  <c r="H63" i="2" s="1"/>
  <c r="I63" i="2" s="1"/>
  <c r="J63" i="2" s="1"/>
  <c r="D64" i="2"/>
  <c r="AT63" i="2"/>
  <c r="AS63" i="2"/>
  <c r="AP63" i="2"/>
  <c r="AA63" i="2"/>
  <c r="L63" i="2"/>
  <c r="K63" i="2"/>
  <c r="D63" i="2"/>
  <c r="D78" i="2" s="1"/>
  <c r="AT62" i="2"/>
  <c r="AS62" i="2"/>
  <c r="AP62" i="2"/>
  <c r="AA62" i="2"/>
  <c r="E62" i="2"/>
  <c r="H61" i="2" s="1"/>
  <c r="I61" i="2" s="1"/>
  <c r="J61" i="2" s="1"/>
  <c r="D62" i="2"/>
  <c r="E63" i="2" s="1"/>
  <c r="H62" i="2" s="1"/>
  <c r="I62" i="2" s="1"/>
  <c r="J62" i="2" s="1"/>
  <c r="AT61" i="2"/>
  <c r="AR61" i="2"/>
  <c r="AP61" i="2"/>
  <c r="AA61" i="2"/>
  <c r="E61" i="2"/>
  <c r="H60" i="2" s="1"/>
  <c r="I60" i="2" s="1"/>
  <c r="J60" i="2" s="1"/>
  <c r="D61" i="2"/>
  <c r="AT60" i="2"/>
  <c r="AS60" i="2"/>
  <c r="AP60" i="2"/>
  <c r="AA60" i="2"/>
  <c r="L60" i="2"/>
  <c r="K60" i="2"/>
  <c r="D60" i="2"/>
  <c r="D75" i="2" s="1"/>
  <c r="B60" i="2"/>
  <c r="AS69" i="2" s="1"/>
  <c r="AT59" i="2"/>
  <c r="AS59" i="2"/>
  <c r="AR59" i="2"/>
  <c r="AP59" i="2"/>
  <c r="AA59" i="2"/>
  <c r="T59" i="2"/>
  <c r="E59" i="2"/>
  <c r="D59" i="2"/>
  <c r="E60" i="2" s="1"/>
  <c r="H59" i="2" s="1"/>
  <c r="I59" i="2" s="1"/>
  <c r="J59" i="2" s="1"/>
  <c r="B59" i="2"/>
  <c r="T64" i="2" s="1"/>
  <c r="AT58" i="2"/>
  <c r="AS58" i="2"/>
  <c r="AR58" i="2"/>
  <c r="AP58" i="2"/>
  <c r="AA58" i="2"/>
  <c r="T58" i="2"/>
  <c r="K58" i="2"/>
  <c r="L58" i="2" s="1"/>
  <c r="J58" i="2"/>
  <c r="H58" i="2"/>
  <c r="I58" i="2" s="1"/>
  <c r="D58" i="2"/>
  <c r="B58" i="2"/>
  <c r="AR63" i="2" s="1"/>
  <c r="D54" i="2"/>
  <c r="AT53" i="2"/>
  <c r="AP53" i="2"/>
  <c r="AG53" i="2"/>
  <c r="AA53" i="2"/>
  <c r="E53" i="2"/>
  <c r="D53" i="2"/>
  <c r="E54" i="2" s="1"/>
  <c r="H53" i="2" s="1"/>
  <c r="I53" i="2" s="1"/>
  <c r="J53" i="2" s="1"/>
  <c r="AT52" i="2"/>
  <c r="AS52" i="2"/>
  <c r="AP52" i="2"/>
  <c r="AG52" i="2"/>
  <c r="AA52" i="2"/>
  <c r="H52" i="2"/>
  <c r="I52" i="2" s="1"/>
  <c r="J52" i="2" s="1"/>
  <c r="E52" i="2"/>
  <c r="D52" i="2"/>
  <c r="AT51" i="2"/>
  <c r="AP51" i="2"/>
  <c r="AG51" i="2"/>
  <c r="AA51" i="2"/>
  <c r="R51" i="2"/>
  <c r="H51" i="2"/>
  <c r="I51" i="2" s="1"/>
  <c r="J51" i="2" s="1"/>
  <c r="D51" i="2"/>
  <c r="AT50" i="2"/>
  <c r="AS50" i="2"/>
  <c r="AP50" i="2"/>
  <c r="AG50" i="2"/>
  <c r="AA50" i="2"/>
  <c r="E50" i="2"/>
  <c r="H49" i="2" s="1"/>
  <c r="I49" i="2" s="1"/>
  <c r="D50" i="2"/>
  <c r="E51" i="2" s="1"/>
  <c r="H50" i="2" s="1"/>
  <c r="I50" i="2" s="1"/>
  <c r="J50" i="2" s="1"/>
  <c r="AT49" i="2"/>
  <c r="AS49" i="2"/>
  <c r="AP49" i="2"/>
  <c r="AG49" i="2"/>
  <c r="AA49" i="2"/>
  <c r="J49" i="2"/>
  <c r="D49" i="2"/>
  <c r="AT48" i="2"/>
  <c r="AP48" i="2"/>
  <c r="AG48" i="2"/>
  <c r="AA48" i="2"/>
  <c r="T48" i="2"/>
  <c r="D48" i="2"/>
  <c r="E49" i="2" s="1"/>
  <c r="H48" i="2" s="1"/>
  <c r="I48" i="2" s="1"/>
  <c r="J48" i="2" s="1"/>
  <c r="AT47" i="2"/>
  <c r="AS47" i="2"/>
  <c r="AR47" i="2"/>
  <c r="AP47" i="2"/>
  <c r="AG47" i="2"/>
  <c r="AA47" i="2"/>
  <c r="K47" i="2"/>
  <c r="L47" i="2" s="1"/>
  <c r="H47" i="2"/>
  <c r="I47" i="2" s="1"/>
  <c r="J47" i="2" s="1"/>
  <c r="D47" i="2"/>
  <c r="E48" i="2" s="1"/>
  <c r="AT46" i="2"/>
  <c r="AP46" i="2"/>
  <c r="AG46" i="2"/>
  <c r="AA46" i="2"/>
  <c r="E46" i="2"/>
  <c r="D46" i="2"/>
  <c r="E47" i="2" s="1"/>
  <c r="H46" i="2" s="1"/>
  <c r="I46" i="2" s="1"/>
  <c r="J46" i="2" s="1"/>
  <c r="AT45" i="2"/>
  <c r="AR45" i="2"/>
  <c r="AP45" i="2"/>
  <c r="AG45" i="2"/>
  <c r="AA45" i="2"/>
  <c r="H45" i="2"/>
  <c r="I45" i="2" s="1"/>
  <c r="J45" i="2" s="1"/>
  <c r="E45" i="2"/>
  <c r="D45" i="2"/>
  <c r="AT44" i="2"/>
  <c r="AS44" i="2"/>
  <c r="AP44" i="2"/>
  <c r="AG44" i="2"/>
  <c r="AA44" i="2"/>
  <c r="K44" i="2"/>
  <c r="L44" i="2" s="1"/>
  <c r="I44" i="2"/>
  <c r="J44" i="2" s="1"/>
  <c r="H44" i="2"/>
  <c r="D44" i="2"/>
  <c r="B44" i="2"/>
  <c r="AS46" i="2" s="1"/>
  <c r="AT43" i="2"/>
  <c r="AP43" i="2"/>
  <c r="AG43" i="2"/>
  <c r="AA43" i="2"/>
  <c r="T43" i="2"/>
  <c r="D43" i="2"/>
  <c r="E44" i="2" s="1"/>
  <c r="H43" i="2" s="1"/>
  <c r="I43" i="2" s="1"/>
  <c r="J43" i="2" s="1"/>
  <c r="B43" i="2"/>
  <c r="T47" i="2" s="1"/>
  <c r="AT42" i="2"/>
  <c r="AS42" i="2"/>
  <c r="AP42" i="2"/>
  <c r="AG42" i="2"/>
  <c r="AA42" i="2"/>
  <c r="I42" i="2"/>
  <c r="J42" i="2" s="1"/>
  <c r="D42" i="2"/>
  <c r="E43" i="2" s="1"/>
  <c r="H42" i="2" s="1"/>
  <c r="B42" i="2"/>
  <c r="K51" i="2" s="1"/>
  <c r="L51" i="2" s="1"/>
  <c r="E38" i="2"/>
  <c r="AT37" i="2"/>
  <c r="AP37" i="2"/>
  <c r="AA37" i="2"/>
  <c r="H37" i="2"/>
  <c r="I37" i="2" s="1"/>
  <c r="J37" i="2" s="1"/>
  <c r="E37" i="2"/>
  <c r="AT36" i="2"/>
  <c r="AR36" i="2"/>
  <c r="AP36" i="2"/>
  <c r="AA36" i="2"/>
  <c r="T36" i="2"/>
  <c r="H36" i="2"/>
  <c r="I36" i="2" s="1"/>
  <c r="J36" i="2" s="1"/>
  <c r="E36" i="2"/>
  <c r="H35" i="2" s="1"/>
  <c r="AT35" i="2"/>
  <c r="AR35" i="2"/>
  <c r="AP35" i="2"/>
  <c r="AA35" i="2"/>
  <c r="I35" i="2"/>
  <c r="J35" i="2" s="1"/>
  <c r="E35" i="2"/>
  <c r="H34" i="2" s="1"/>
  <c r="I34" i="2" s="1"/>
  <c r="J34" i="2" s="1"/>
  <c r="AT34" i="2"/>
  <c r="AP34" i="2"/>
  <c r="AA34" i="2"/>
  <c r="K34" i="2"/>
  <c r="L34" i="2" s="1"/>
  <c r="R34" i="2" s="1"/>
  <c r="E34" i="2"/>
  <c r="H33" i="2" s="1"/>
  <c r="I33" i="2" s="1"/>
  <c r="J33" i="2" s="1"/>
  <c r="AT33" i="2"/>
  <c r="AP33" i="2"/>
  <c r="AA33" i="2"/>
  <c r="E33" i="2"/>
  <c r="AT32" i="2"/>
  <c r="AP32" i="2"/>
  <c r="AA32" i="2"/>
  <c r="T32" i="2"/>
  <c r="H32" i="2"/>
  <c r="I32" i="2" s="1"/>
  <c r="J32" i="2" s="1"/>
  <c r="E32" i="2"/>
  <c r="H31" i="2" s="1"/>
  <c r="I31" i="2" s="1"/>
  <c r="J31" i="2" s="1"/>
  <c r="AT31" i="2"/>
  <c r="AR31" i="2"/>
  <c r="AP31" i="2"/>
  <c r="AA31" i="2"/>
  <c r="E31" i="2"/>
  <c r="H30" i="2" s="1"/>
  <c r="I30" i="2" s="1"/>
  <c r="J30" i="2" s="1"/>
  <c r="AT30" i="2"/>
  <c r="AP30" i="2"/>
  <c r="AA30" i="2"/>
  <c r="L30" i="2"/>
  <c r="K30" i="2"/>
  <c r="E30" i="2"/>
  <c r="AT29" i="2"/>
  <c r="AR29" i="2"/>
  <c r="AP29" i="2"/>
  <c r="AA29" i="2"/>
  <c r="T29" i="2"/>
  <c r="H29" i="2"/>
  <c r="I29" i="2" s="1"/>
  <c r="J29" i="2" s="1"/>
  <c r="E29" i="2"/>
  <c r="H28" i="2" s="1"/>
  <c r="I28" i="2" s="1"/>
  <c r="J28" i="2" s="1"/>
  <c r="AT28" i="2"/>
  <c r="AR28" i="2"/>
  <c r="AP28" i="2"/>
  <c r="AA28" i="2"/>
  <c r="K28" i="2"/>
  <c r="L28" i="2" s="1"/>
  <c r="E28" i="2"/>
  <c r="B28" i="2"/>
  <c r="AT27" i="2"/>
  <c r="AP27" i="2"/>
  <c r="AA27" i="2"/>
  <c r="K27" i="2"/>
  <c r="L27" i="2" s="1"/>
  <c r="I27" i="2"/>
  <c r="J27" i="2" s="1"/>
  <c r="H27" i="2"/>
  <c r="E27" i="2"/>
  <c r="B27" i="2"/>
  <c r="T35" i="2" s="1"/>
  <c r="AT26" i="2"/>
  <c r="AP26" i="2"/>
  <c r="AA26" i="2"/>
  <c r="T26" i="2"/>
  <c r="R26" i="2"/>
  <c r="K26" i="2"/>
  <c r="L26" i="2" s="1"/>
  <c r="O26" i="2" s="1"/>
  <c r="H26" i="2"/>
  <c r="I26" i="2" s="1"/>
  <c r="J26" i="2" s="1"/>
  <c r="P26" i="2" s="1"/>
  <c r="Q26" i="2" s="1"/>
  <c r="S26" i="2" s="1"/>
  <c r="U26" i="2" s="1"/>
  <c r="B26" i="2"/>
  <c r="K37" i="2" s="1"/>
  <c r="L37" i="2" s="1"/>
  <c r="E148" i="1"/>
  <c r="AW147" i="1"/>
  <c r="AV147" i="1"/>
  <c r="AS147" i="1"/>
  <c r="AG147" i="1"/>
  <c r="K147" i="1"/>
  <c r="L147" i="1" s="1"/>
  <c r="H147" i="1"/>
  <c r="I147" i="1" s="1"/>
  <c r="J147" i="1" s="1"/>
  <c r="E147" i="1"/>
  <c r="AW146" i="1"/>
  <c r="AS146" i="1"/>
  <c r="AG146" i="1"/>
  <c r="K146" i="1"/>
  <c r="L146" i="1" s="1"/>
  <c r="H146" i="1"/>
  <c r="I146" i="1" s="1"/>
  <c r="J146" i="1" s="1"/>
  <c r="E146" i="1"/>
  <c r="AW145" i="1"/>
  <c r="AS145" i="1"/>
  <c r="AG145" i="1"/>
  <c r="I145" i="1"/>
  <c r="J145" i="1" s="1"/>
  <c r="H145" i="1"/>
  <c r="E145" i="1"/>
  <c r="AW144" i="1"/>
  <c r="AV144" i="1"/>
  <c r="AS144" i="1"/>
  <c r="AG144" i="1"/>
  <c r="H144" i="1"/>
  <c r="I144" i="1" s="1"/>
  <c r="J144" i="1" s="1"/>
  <c r="E144" i="1"/>
  <c r="H143" i="1" s="1"/>
  <c r="I143" i="1" s="1"/>
  <c r="J143" i="1" s="1"/>
  <c r="AW143" i="1"/>
  <c r="AU143" i="1"/>
  <c r="AS143" i="1"/>
  <c r="AG143" i="1"/>
  <c r="E143" i="1"/>
  <c r="H142" i="1" s="1"/>
  <c r="I142" i="1" s="1"/>
  <c r="J142" i="1" s="1"/>
  <c r="AW142" i="1"/>
  <c r="AS142" i="1"/>
  <c r="AG142" i="1"/>
  <c r="K142" i="1"/>
  <c r="L142" i="1" s="1"/>
  <c r="R142" i="1" s="1"/>
  <c r="E142" i="1"/>
  <c r="AW141" i="1"/>
  <c r="AS141" i="1"/>
  <c r="AG141" i="1"/>
  <c r="I141" i="1"/>
  <c r="J141" i="1" s="1"/>
  <c r="H141" i="1"/>
  <c r="E141" i="1"/>
  <c r="AW140" i="1"/>
  <c r="AV140" i="1"/>
  <c r="AS140" i="1"/>
  <c r="AG140" i="1"/>
  <c r="I140" i="1"/>
  <c r="J140" i="1" s="1"/>
  <c r="H140" i="1"/>
  <c r="E140" i="1"/>
  <c r="AW139" i="1"/>
  <c r="AV139" i="1"/>
  <c r="AU139" i="1"/>
  <c r="AS139" i="1"/>
  <c r="AG139" i="1"/>
  <c r="H139" i="1"/>
  <c r="I139" i="1" s="1"/>
  <c r="J139" i="1" s="1"/>
  <c r="E139" i="1"/>
  <c r="H138" i="1" s="1"/>
  <c r="I138" i="1" s="1"/>
  <c r="J138" i="1" s="1"/>
  <c r="AW138" i="1"/>
  <c r="AS138" i="1"/>
  <c r="AG138" i="1"/>
  <c r="L138" i="1"/>
  <c r="K138" i="1"/>
  <c r="E138" i="1"/>
  <c r="B138" i="1"/>
  <c r="AV142" i="1" s="1"/>
  <c r="AW137" i="1"/>
  <c r="AS137" i="1"/>
  <c r="AG137" i="1"/>
  <c r="K137" i="1"/>
  <c r="L137" i="1" s="1"/>
  <c r="H137" i="1"/>
  <c r="I137" i="1" s="1"/>
  <c r="J137" i="1" s="1"/>
  <c r="E137" i="1"/>
  <c r="B137" i="1"/>
  <c r="T147" i="1" s="1"/>
  <c r="AW136" i="1"/>
  <c r="AV136" i="1"/>
  <c r="AS136" i="1"/>
  <c r="AG136" i="1"/>
  <c r="K136" i="1"/>
  <c r="L136" i="1" s="1"/>
  <c r="H136" i="1"/>
  <c r="I136" i="1" s="1"/>
  <c r="J136" i="1" s="1"/>
  <c r="B136" i="1"/>
  <c r="AU146" i="1" s="1"/>
  <c r="E133" i="1"/>
  <c r="H132" i="1" s="1"/>
  <c r="I132" i="1" s="1"/>
  <c r="J132" i="1" s="1"/>
  <c r="AZ132" i="1"/>
  <c r="AW132" i="1"/>
  <c r="AS132" i="1"/>
  <c r="AG132" i="1"/>
  <c r="E132" i="1"/>
  <c r="AZ131" i="1"/>
  <c r="AW131" i="1"/>
  <c r="AS131" i="1"/>
  <c r="AG131" i="1"/>
  <c r="H131" i="1"/>
  <c r="I131" i="1" s="1"/>
  <c r="J131" i="1" s="1"/>
  <c r="E131" i="1"/>
  <c r="AZ130" i="1"/>
  <c r="AW130" i="1"/>
  <c r="AS130" i="1"/>
  <c r="AG130" i="1"/>
  <c r="I130" i="1"/>
  <c r="J130" i="1" s="1"/>
  <c r="H130" i="1"/>
  <c r="E130" i="1"/>
  <c r="AZ129" i="1"/>
  <c r="AW129" i="1"/>
  <c r="AS129" i="1"/>
  <c r="AG129" i="1"/>
  <c r="T129" i="1"/>
  <c r="I129" i="1"/>
  <c r="J129" i="1" s="1"/>
  <c r="H129" i="1"/>
  <c r="E129" i="1"/>
  <c r="AZ128" i="1"/>
  <c r="AW128" i="1"/>
  <c r="AV128" i="1"/>
  <c r="AS128" i="1"/>
  <c r="AG128" i="1"/>
  <c r="T128" i="1"/>
  <c r="H128" i="1"/>
  <c r="I128" i="1" s="1"/>
  <c r="J128" i="1" s="1"/>
  <c r="E128" i="1"/>
  <c r="AZ127" i="1"/>
  <c r="AW127" i="1"/>
  <c r="AV127" i="1"/>
  <c r="AS127" i="1"/>
  <c r="AG127" i="1"/>
  <c r="H127" i="1"/>
  <c r="I127" i="1" s="1"/>
  <c r="J127" i="1" s="1"/>
  <c r="E127" i="1"/>
  <c r="AZ126" i="1"/>
  <c r="AW126" i="1"/>
  <c r="AS126" i="1"/>
  <c r="AG126" i="1"/>
  <c r="I126" i="1"/>
  <c r="J126" i="1" s="1"/>
  <c r="H126" i="1"/>
  <c r="E126" i="1"/>
  <c r="H125" i="1" s="1"/>
  <c r="I125" i="1" s="1"/>
  <c r="J125" i="1" s="1"/>
  <c r="AZ125" i="1"/>
  <c r="AW125" i="1"/>
  <c r="AS125" i="1"/>
  <c r="AG125" i="1"/>
  <c r="K125" i="1"/>
  <c r="L125" i="1" s="1"/>
  <c r="E125" i="1"/>
  <c r="AZ124" i="1"/>
  <c r="AW124" i="1"/>
  <c r="AS124" i="1"/>
  <c r="AG124" i="1"/>
  <c r="H124" i="1"/>
  <c r="I124" i="1" s="1"/>
  <c r="J124" i="1" s="1"/>
  <c r="E124" i="1"/>
  <c r="H123" i="1" s="1"/>
  <c r="I123" i="1" s="1"/>
  <c r="J123" i="1" s="1"/>
  <c r="AZ123" i="1"/>
  <c r="AW123" i="1"/>
  <c r="AU123" i="1"/>
  <c r="AS123" i="1"/>
  <c r="AG123" i="1"/>
  <c r="E123" i="1"/>
  <c r="H122" i="1" s="1"/>
  <c r="I122" i="1" s="1"/>
  <c r="J122" i="1" s="1"/>
  <c r="B123" i="1"/>
  <c r="AV130" i="1" s="1"/>
  <c r="AZ122" i="1"/>
  <c r="AW122" i="1"/>
  <c r="AV122" i="1"/>
  <c r="AS122" i="1"/>
  <c r="AG122" i="1"/>
  <c r="E122" i="1"/>
  <c r="B122" i="1"/>
  <c r="T131" i="1" s="1"/>
  <c r="AZ121" i="1"/>
  <c r="AW121" i="1"/>
  <c r="AV121" i="1"/>
  <c r="AU121" i="1"/>
  <c r="AS121" i="1"/>
  <c r="AG121" i="1"/>
  <c r="T121" i="1"/>
  <c r="H121" i="1"/>
  <c r="I121" i="1" s="1"/>
  <c r="J121" i="1" s="1"/>
  <c r="B121" i="1"/>
  <c r="AU131" i="1" s="1"/>
  <c r="E117" i="1"/>
  <c r="AW116" i="1"/>
  <c r="AS116" i="1"/>
  <c r="AG116" i="1"/>
  <c r="K116" i="1"/>
  <c r="L116" i="1" s="1"/>
  <c r="R116" i="1" s="1"/>
  <c r="I116" i="1"/>
  <c r="J116" i="1" s="1"/>
  <c r="H116" i="1"/>
  <c r="E116" i="1"/>
  <c r="AW115" i="1"/>
  <c r="AS115" i="1"/>
  <c r="AG115" i="1"/>
  <c r="H115" i="1"/>
  <c r="I115" i="1" s="1"/>
  <c r="J115" i="1" s="1"/>
  <c r="E115" i="1"/>
  <c r="H114" i="1" s="1"/>
  <c r="I114" i="1" s="1"/>
  <c r="J114" i="1" s="1"/>
  <c r="AW114" i="1"/>
  <c r="AS114" i="1"/>
  <c r="AG114" i="1"/>
  <c r="E114" i="1"/>
  <c r="AW113" i="1"/>
  <c r="AV113" i="1"/>
  <c r="AS113" i="1"/>
  <c r="AG113" i="1"/>
  <c r="H113" i="1"/>
  <c r="I113" i="1" s="1"/>
  <c r="J113" i="1" s="1"/>
  <c r="E113" i="1"/>
  <c r="AW112" i="1"/>
  <c r="AS112" i="1"/>
  <c r="AG112" i="1"/>
  <c r="H112" i="1"/>
  <c r="I112" i="1" s="1"/>
  <c r="J112" i="1" s="1"/>
  <c r="E112" i="1"/>
  <c r="AW111" i="1"/>
  <c r="AS111" i="1"/>
  <c r="AG111" i="1"/>
  <c r="H111" i="1"/>
  <c r="I111" i="1" s="1"/>
  <c r="J111" i="1" s="1"/>
  <c r="E111" i="1"/>
  <c r="H110" i="1" s="1"/>
  <c r="I110" i="1" s="1"/>
  <c r="J110" i="1" s="1"/>
  <c r="AW110" i="1"/>
  <c r="AS110" i="1"/>
  <c r="AG110" i="1"/>
  <c r="E110" i="1"/>
  <c r="AW109" i="1"/>
  <c r="AV109" i="1"/>
  <c r="AS109" i="1"/>
  <c r="AG109" i="1"/>
  <c r="K109" i="1"/>
  <c r="L109" i="1" s="1"/>
  <c r="I109" i="1"/>
  <c r="J109" i="1" s="1"/>
  <c r="H109" i="1"/>
  <c r="E109" i="1"/>
  <c r="H108" i="1" s="1"/>
  <c r="I108" i="1" s="1"/>
  <c r="J108" i="1" s="1"/>
  <c r="AW108" i="1"/>
  <c r="AU108" i="1"/>
  <c r="AS108" i="1"/>
  <c r="AG108" i="1"/>
  <c r="E108" i="1"/>
  <c r="H107" i="1" s="1"/>
  <c r="I107" i="1" s="1"/>
  <c r="J107" i="1" s="1"/>
  <c r="AW107" i="1"/>
  <c r="AS107" i="1"/>
  <c r="AG107" i="1"/>
  <c r="K107" i="1"/>
  <c r="L107" i="1" s="1"/>
  <c r="E107" i="1"/>
  <c r="B107" i="1"/>
  <c r="AV116" i="1" s="1"/>
  <c r="AW106" i="1"/>
  <c r="AV106" i="1"/>
  <c r="AS106" i="1"/>
  <c r="AG106" i="1"/>
  <c r="K106" i="1"/>
  <c r="L106" i="1" s="1"/>
  <c r="H106" i="1"/>
  <c r="I106" i="1" s="1"/>
  <c r="J106" i="1" s="1"/>
  <c r="E106" i="1"/>
  <c r="B106" i="1"/>
  <c r="T111" i="1" s="1"/>
  <c r="AW105" i="1"/>
  <c r="AS105" i="1"/>
  <c r="AG105" i="1"/>
  <c r="K105" i="1"/>
  <c r="L105" i="1" s="1"/>
  <c r="R105" i="1" s="1"/>
  <c r="H105" i="1"/>
  <c r="I105" i="1" s="1"/>
  <c r="J105" i="1" s="1"/>
  <c r="B105" i="1"/>
  <c r="AU116" i="1" s="1"/>
  <c r="E101" i="1"/>
  <c r="AM100" i="1"/>
  <c r="I100" i="1"/>
  <c r="J100" i="1" s="1"/>
  <c r="H100" i="1"/>
  <c r="E100" i="1"/>
  <c r="AM99" i="1"/>
  <c r="AL99" i="1"/>
  <c r="I99" i="1"/>
  <c r="J99" i="1" s="1"/>
  <c r="H99" i="1"/>
  <c r="E99" i="1"/>
  <c r="H98" i="1" s="1"/>
  <c r="I98" i="1" s="1"/>
  <c r="J98" i="1" s="1"/>
  <c r="AM98" i="1"/>
  <c r="AL98" i="1"/>
  <c r="E98" i="1"/>
  <c r="AM97" i="1"/>
  <c r="AL97" i="1"/>
  <c r="K97" i="1"/>
  <c r="H97" i="1"/>
  <c r="I97" i="1" s="1"/>
  <c r="J97" i="1" s="1"/>
  <c r="E97" i="1"/>
  <c r="AM96" i="1"/>
  <c r="H96" i="1"/>
  <c r="I96" i="1" s="1"/>
  <c r="J96" i="1" s="1"/>
  <c r="E96" i="1"/>
  <c r="AM95" i="1"/>
  <c r="H95" i="1"/>
  <c r="I95" i="1" s="1"/>
  <c r="J95" i="1" s="1"/>
  <c r="E95" i="1"/>
  <c r="AM94" i="1"/>
  <c r="AL94" i="1"/>
  <c r="I94" i="1"/>
  <c r="J94" i="1" s="1"/>
  <c r="H94" i="1"/>
  <c r="E94" i="1"/>
  <c r="AM93" i="1"/>
  <c r="I93" i="1"/>
  <c r="J93" i="1" s="1"/>
  <c r="H93" i="1"/>
  <c r="E93" i="1"/>
  <c r="AM92" i="1"/>
  <c r="AL92" i="1"/>
  <c r="K92" i="1"/>
  <c r="L92" i="1" s="1"/>
  <c r="H92" i="1"/>
  <c r="I92" i="1" s="1"/>
  <c r="J92" i="1" s="1"/>
  <c r="E92" i="1"/>
  <c r="AM91" i="1"/>
  <c r="AK91" i="1"/>
  <c r="H91" i="1"/>
  <c r="I91" i="1" s="1"/>
  <c r="J91" i="1" s="1"/>
  <c r="E91" i="1"/>
  <c r="B91" i="1"/>
  <c r="AL95" i="1" s="1"/>
  <c r="AM90" i="1"/>
  <c r="AL90" i="1"/>
  <c r="K90" i="1"/>
  <c r="H90" i="1"/>
  <c r="I90" i="1" s="1"/>
  <c r="J90" i="1" s="1"/>
  <c r="E90" i="1"/>
  <c r="B90" i="1"/>
  <c r="AM89" i="1"/>
  <c r="AL89" i="1"/>
  <c r="K89" i="1"/>
  <c r="I89" i="1"/>
  <c r="J89" i="1" s="1"/>
  <c r="H89" i="1"/>
  <c r="B89" i="1"/>
  <c r="AK96" i="1" s="1"/>
  <c r="E85" i="1"/>
  <c r="H84" i="1" s="1"/>
  <c r="I84" i="1" s="1"/>
  <c r="J84" i="1" s="1"/>
  <c r="AT84" i="1"/>
  <c r="AP84" i="1"/>
  <c r="AA84" i="1"/>
  <c r="E84" i="1"/>
  <c r="H83" i="1" s="1"/>
  <c r="I83" i="1" s="1"/>
  <c r="J83" i="1" s="1"/>
  <c r="AT83" i="1"/>
  <c r="AS83" i="1"/>
  <c r="AP83" i="1"/>
  <c r="AA83" i="1"/>
  <c r="E83" i="1"/>
  <c r="AT82" i="1"/>
  <c r="AS82" i="1"/>
  <c r="AP82" i="1"/>
  <c r="AA82" i="1"/>
  <c r="H82" i="1"/>
  <c r="I82" i="1" s="1"/>
  <c r="J82" i="1" s="1"/>
  <c r="E82" i="1"/>
  <c r="AT81" i="1"/>
  <c r="AP81" i="1"/>
  <c r="AA81" i="1"/>
  <c r="H81" i="1"/>
  <c r="I81" i="1" s="1"/>
  <c r="J81" i="1" s="1"/>
  <c r="E81" i="1"/>
  <c r="AT80" i="1"/>
  <c r="AP80" i="1"/>
  <c r="AA80" i="1"/>
  <c r="T80" i="1"/>
  <c r="J80" i="1"/>
  <c r="I80" i="1"/>
  <c r="H80" i="1"/>
  <c r="E80" i="1"/>
  <c r="H79" i="1" s="1"/>
  <c r="I79" i="1" s="1"/>
  <c r="J79" i="1" s="1"/>
  <c r="AT79" i="1"/>
  <c r="AP79" i="1"/>
  <c r="AA79" i="1"/>
  <c r="E79" i="1"/>
  <c r="AT78" i="1"/>
  <c r="AS78" i="1"/>
  <c r="AP78" i="1"/>
  <c r="AA78" i="1"/>
  <c r="H78" i="1"/>
  <c r="I78" i="1" s="1"/>
  <c r="J78" i="1" s="1"/>
  <c r="E78" i="1"/>
  <c r="H77" i="1" s="1"/>
  <c r="I77" i="1" s="1"/>
  <c r="J77" i="1" s="1"/>
  <c r="AT77" i="1"/>
  <c r="AS77" i="1"/>
  <c r="AP77" i="1"/>
  <c r="AA77" i="1"/>
  <c r="E77" i="1"/>
  <c r="H76" i="1" s="1"/>
  <c r="I76" i="1" s="1"/>
  <c r="J76" i="1" s="1"/>
  <c r="AT76" i="1"/>
  <c r="AS76" i="1"/>
  <c r="AP76" i="1"/>
  <c r="AA76" i="1"/>
  <c r="K76" i="1"/>
  <c r="L76" i="1" s="1"/>
  <c r="E76" i="1"/>
  <c r="AT75" i="1"/>
  <c r="AS75" i="1"/>
  <c r="AR75" i="1"/>
  <c r="AP75" i="1"/>
  <c r="AA75" i="1"/>
  <c r="H75" i="1"/>
  <c r="I75" i="1" s="1"/>
  <c r="J75" i="1" s="1"/>
  <c r="E75" i="1"/>
  <c r="H74" i="1" s="1"/>
  <c r="I74" i="1" s="1"/>
  <c r="B75" i="1"/>
  <c r="AS81" i="1" s="1"/>
  <c r="AT74" i="1"/>
  <c r="AS74" i="1"/>
  <c r="AR74" i="1"/>
  <c r="AP74" i="1"/>
  <c r="AA74" i="1"/>
  <c r="J74" i="1"/>
  <c r="E74" i="1"/>
  <c r="H73" i="1" s="1"/>
  <c r="I73" i="1" s="1"/>
  <c r="J73" i="1" s="1"/>
  <c r="B74" i="1"/>
  <c r="T75" i="1" s="1"/>
  <c r="AT73" i="1"/>
  <c r="AS73" i="1"/>
  <c r="AP73" i="1"/>
  <c r="AA73" i="1"/>
  <c r="K73" i="1"/>
  <c r="L73" i="1" s="1"/>
  <c r="B73" i="1"/>
  <c r="K84" i="1" s="1"/>
  <c r="L84" i="1" s="1"/>
  <c r="E70" i="1"/>
  <c r="AT69" i="1"/>
  <c r="AP69" i="1"/>
  <c r="AA69" i="1"/>
  <c r="H69" i="1"/>
  <c r="I69" i="1" s="1"/>
  <c r="J69" i="1" s="1"/>
  <c r="E69" i="1"/>
  <c r="H68" i="1" s="1"/>
  <c r="I68" i="1" s="1"/>
  <c r="AT68" i="1"/>
  <c r="AP68" i="1"/>
  <c r="AA68" i="1"/>
  <c r="J68" i="1"/>
  <c r="E68" i="1"/>
  <c r="AT67" i="1"/>
  <c r="AP67" i="1"/>
  <c r="AA67" i="1"/>
  <c r="H67" i="1"/>
  <c r="I67" i="1" s="1"/>
  <c r="J67" i="1" s="1"/>
  <c r="E67" i="1"/>
  <c r="AT66" i="1"/>
  <c r="AP66" i="1"/>
  <c r="AA66" i="1"/>
  <c r="T66" i="1"/>
  <c r="I66" i="1"/>
  <c r="J66" i="1" s="1"/>
  <c r="H66" i="1"/>
  <c r="E66" i="1"/>
  <c r="AT65" i="1"/>
  <c r="AS65" i="1"/>
  <c r="AP65" i="1"/>
  <c r="AA65" i="1"/>
  <c r="H65" i="1"/>
  <c r="I65" i="1" s="1"/>
  <c r="J65" i="1" s="1"/>
  <c r="E65" i="1"/>
  <c r="AT64" i="1"/>
  <c r="AP64" i="1"/>
  <c r="AA64" i="1"/>
  <c r="J64" i="1"/>
  <c r="I64" i="1"/>
  <c r="H64" i="1"/>
  <c r="E64" i="1"/>
  <c r="AT63" i="1"/>
  <c r="AP63" i="1"/>
  <c r="AA63" i="1"/>
  <c r="H63" i="1"/>
  <c r="I63" i="1" s="1"/>
  <c r="J63" i="1" s="1"/>
  <c r="E63" i="1"/>
  <c r="AT62" i="1"/>
  <c r="AP62" i="1"/>
  <c r="AA62" i="1"/>
  <c r="T62" i="1"/>
  <c r="H62" i="1"/>
  <c r="I62" i="1" s="1"/>
  <c r="J62" i="1" s="1"/>
  <c r="E62" i="1"/>
  <c r="H61" i="1" s="1"/>
  <c r="I61" i="1" s="1"/>
  <c r="J61" i="1" s="1"/>
  <c r="AT61" i="1"/>
  <c r="AR61" i="1"/>
  <c r="AP61" i="1"/>
  <c r="AA61" i="1"/>
  <c r="E61" i="1"/>
  <c r="H60" i="1" s="1"/>
  <c r="I60" i="1" s="1"/>
  <c r="J60" i="1" s="1"/>
  <c r="AT60" i="1"/>
  <c r="AS60" i="1"/>
  <c r="AP60" i="1"/>
  <c r="AA60" i="1"/>
  <c r="E60" i="1"/>
  <c r="H59" i="1" s="1"/>
  <c r="I59" i="1" s="1"/>
  <c r="J59" i="1" s="1"/>
  <c r="B60" i="1"/>
  <c r="AS67" i="1" s="1"/>
  <c r="AT59" i="1"/>
  <c r="AP59" i="1"/>
  <c r="AA59" i="1"/>
  <c r="T59" i="1"/>
  <c r="E59" i="1"/>
  <c r="B59" i="1"/>
  <c r="T69" i="1" s="1"/>
  <c r="AT58" i="1"/>
  <c r="AS58" i="1"/>
  <c r="AR58" i="1"/>
  <c r="AP58" i="1"/>
  <c r="AA58" i="1"/>
  <c r="T58" i="1"/>
  <c r="H58" i="1"/>
  <c r="I58" i="1" s="1"/>
  <c r="J58" i="1" s="1"/>
  <c r="B58" i="1"/>
  <c r="D54" i="1"/>
  <c r="AT53" i="1"/>
  <c r="AP53" i="1"/>
  <c r="AG53" i="1"/>
  <c r="AA53" i="1"/>
  <c r="T53" i="1"/>
  <c r="D53" i="1"/>
  <c r="E54" i="1" s="1"/>
  <c r="H53" i="1" s="1"/>
  <c r="I53" i="1" s="1"/>
  <c r="J53" i="1" s="1"/>
  <c r="AT52" i="1"/>
  <c r="AR52" i="1"/>
  <c r="AP52" i="1"/>
  <c r="AG52" i="1"/>
  <c r="AA52" i="1"/>
  <c r="D52" i="1"/>
  <c r="E53" i="1" s="1"/>
  <c r="H52" i="1" s="1"/>
  <c r="I52" i="1" s="1"/>
  <c r="J52" i="1" s="1"/>
  <c r="AT51" i="1"/>
  <c r="AP51" i="1"/>
  <c r="AG51" i="1"/>
  <c r="AA51" i="1"/>
  <c r="J51" i="1"/>
  <c r="D51" i="1"/>
  <c r="E52" i="1" s="1"/>
  <c r="H51" i="1" s="1"/>
  <c r="I51" i="1" s="1"/>
  <c r="AT50" i="1"/>
  <c r="AP50" i="1"/>
  <c r="AG50" i="1"/>
  <c r="AA50" i="1"/>
  <c r="T50" i="1"/>
  <c r="D50" i="1"/>
  <c r="E51" i="1" s="1"/>
  <c r="H50" i="1" s="1"/>
  <c r="I50" i="1" s="1"/>
  <c r="J50" i="1" s="1"/>
  <c r="AT49" i="1"/>
  <c r="AR49" i="1"/>
  <c r="AP49" i="1"/>
  <c r="AG49" i="1"/>
  <c r="AA49" i="1"/>
  <c r="K49" i="1"/>
  <c r="L49" i="1" s="1"/>
  <c r="H49" i="1"/>
  <c r="I49" i="1" s="1"/>
  <c r="J49" i="1" s="1"/>
  <c r="D49" i="1"/>
  <c r="E50" i="1" s="1"/>
  <c r="AT48" i="1"/>
  <c r="AP48" i="1"/>
  <c r="AG48" i="1"/>
  <c r="AA48" i="1"/>
  <c r="E48" i="1"/>
  <c r="D48" i="1"/>
  <c r="E49" i="1" s="1"/>
  <c r="H48" i="1" s="1"/>
  <c r="I48" i="1" s="1"/>
  <c r="J48" i="1" s="1"/>
  <c r="AT47" i="1"/>
  <c r="AP47" i="1"/>
  <c r="AG47" i="1"/>
  <c r="AA47" i="1"/>
  <c r="T47" i="1"/>
  <c r="H47" i="1"/>
  <c r="I47" i="1" s="1"/>
  <c r="J47" i="1" s="1"/>
  <c r="E47" i="1"/>
  <c r="H46" i="1" s="1"/>
  <c r="I46" i="1" s="1"/>
  <c r="J46" i="1" s="1"/>
  <c r="D47" i="1"/>
  <c r="AT46" i="1"/>
  <c r="AR46" i="1"/>
  <c r="AP46" i="1"/>
  <c r="AG46" i="1"/>
  <c r="AA46" i="1"/>
  <c r="T46" i="1"/>
  <c r="K46" i="1"/>
  <c r="L46" i="1" s="1"/>
  <c r="D46" i="1"/>
  <c r="AT45" i="1"/>
  <c r="AP45" i="1"/>
  <c r="AG45" i="1"/>
  <c r="AA45" i="1"/>
  <c r="T45" i="1"/>
  <c r="D45" i="1"/>
  <c r="E46" i="1" s="1"/>
  <c r="H45" i="1" s="1"/>
  <c r="I45" i="1" s="1"/>
  <c r="J45" i="1" s="1"/>
  <c r="AT44" i="1"/>
  <c r="AP44" i="1"/>
  <c r="AG44" i="1"/>
  <c r="AA44" i="1"/>
  <c r="T44" i="1"/>
  <c r="E44" i="1"/>
  <c r="H43" i="1" s="1"/>
  <c r="I43" i="1" s="1"/>
  <c r="J43" i="1" s="1"/>
  <c r="D44" i="1"/>
  <c r="E45" i="1" s="1"/>
  <c r="H44" i="1" s="1"/>
  <c r="I44" i="1" s="1"/>
  <c r="J44" i="1" s="1"/>
  <c r="B44" i="1"/>
  <c r="AT43" i="1"/>
  <c r="AP43" i="1"/>
  <c r="AG43" i="1"/>
  <c r="AA43" i="1"/>
  <c r="T43" i="1"/>
  <c r="E43" i="1"/>
  <c r="D43" i="1"/>
  <c r="B43" i="1"/>
  <c r="T49" i="1" s="1"/>
  <c r="AT42" i="1"/>
  <c r="AR42" i="1"/>
  <c r="AP42" i="1"/>
  <c r="AG42" i="1"/>
  <c r="AA42" i="1"/>
  <c r="T42" i="1"/>
  <c r="H42" i="1"/>
  <c r="I42" i="1" s="1"/>
  <c r="J42" i="1" s="1"/>
  <c r="D42" i="1"/>
  <c r="B42" i="1"/>
  <c r="AR48" i="1" s="1"/>
  <c r="E38" i="1"/>
  <c r="H37" i="1" s="1"/>
  <c r="I37" i="1" s="1"/>
  <c r="AT37" i="1"/>
  <c r="AP37" i="1"/>
  <c r="AA37" i="1"/>
  <c r="J37" i="1"/>
  <c r="E37" i="1"/>
  <c r="H36" i="1" s="1"/>
  <c r="I36" i="1" s="1"/>
  <c r="J36" i="1" s="1"/>
  <c r="AT36" i="1"/>
  <c r="AP36" i="1"/>
  <c r="AA36" i="1"/>
  <c r="E36" i="1"/>
  <c r="AT35" i="1"/>
  <c r="AS35" i="1"/>
  <c r="AP35" i="1"/>
  <c r="AA35" i="1"/>
  <c r="H35" i="1"/>
  <c r="I35" i="1" s="1"/>
  <c r="J35" i="1" s="1"/>
  <c r="E35" i="1"/>
  <c r="AT34" i="1"/>
  <c r="AR34" i="1"/>
  <c r="AP34" i="1"/>
  <c r="AA34" i="1"/>
  <c r="I34" i="1"/>
  <c r="J34" i="1" s="1"/>
  <c r="H34" i="1"/>
  <c r="E34" i="1"/>
  <c r="H33" i="1" s="1"/>
  <c r="I33" i="1" s="1"/>
  <c r="J33" i="1" s="1"/>
  <c r="AT33" i="1"/>
  <c r="AP33" i="1"/>
  <c r="AA33" i="1"/>
  <c r="K33" i="1"/>
  <c r="L33" i="1" s="1"/>
  <c r="R33" i="1" s="1"/>
  <c r="E33" i="1"/>
  <c r="H32" i="1" s="1"/>
  <c r="I32" i="1" s="1"/>
  <c r="J32" i="1" s="1"/>
  <c r="AT32" i="1"/>
  <c r="AP32" i="1"/>
  <c r="AA32" i="1"/>
  <c r="E32" i="1"/>
  <c r="AT31" i="1"/>
  <c r="AS31" i="1"/>
  <c r="AP31" i="1"/>
  <c r="AA31" i="1"/>
  <c r="H31" i="1"/>
  <c r="I31" i="1" s="1"/>
  <c r="J31" i="1" s="1"/>
  <c r="E31" i="1"/>
  <c r="AT30" i="1"/>
  <c r="AR30" i="1"/>
  <c r="AP30" i="1"/>
  <c r="AA30" i="1"/>
  <c r="H30" i="1"/>
  <c r="I30" i="1" s="1"/>
  <c r="J30" i="1" s="1"/>
  <c r="E30" i="1"/>
  <c r="AT29" i="1"/>
  <c r="AP29" i="1"/>
  <c r="AA29" i="1"/>
  <c r="T29" i="1"/>
  <c r="H29" i="1"/>
  <c r="I29" i="1" s="1"/>
  <c r="J29" i="1" s="1"/>
  <c r="E29" i="1"/>
  <c r="H28" i="1" s="1"/>
  <c r="I28" i="1" s="1"/>
  <c r="J28" i="1" s="1"/>
  <c r="AT28" i="1"/>
  <c r="AP28" i="1"/>
  <c r="AA28" i="1"/>
  <c r="T28" i="1"/>
  <c r="E28" i="1"/>
  <c r="B28" i="1"/>
  <c r="AS33" i="1" s="1"/>
  <c r="AT27" i="1"/>
  <c r="AS27" i="1"/>
  <c r="AR27" i="1"/>
  <c r="AP27" i="1"/>
  <c r="AA27" i="1"/>
  <c r="T27" i="1"/>
  <c r="H27" i="1"/>
  <c r="I27" i="1" s="1"/>
  <c r="J27" i="1" s="1"/>
  <c r="E27" i="1"/>
  <c r="H26" i="1" s="1"/>
  <c r="I26" i="1" s="1"/>
  <c r="B27" i="1"/>
  <c r="T34" i="1" s="1"/>
  <c r="AT26" i="1"/>
  <c r="AP26" i="1"/>
  <c r="AA26" i="1"/>
  <c r="T26" i="1"/>
  <c r="J26" i="1"/>
  <c r="B26" i="1"/>
  <c r="AR37" i="1" s="1"/>
  <c r="AW147" i="28"/>
  <c r="AS147" i="28"/>
  <c r="AG147" i="28"/>
  <c r="AW146" i="28"/>
  <c r="AV146" i="28"/>
  <c r="AS146" i="28"/>
  <c r="AG146" i="28"/>
  <c r="K146" i="28"/>
  <c r="L146" i="28" s="1"/>
  <c r="AW145" i="28"/>
  <c r="AS145" i="28"/>
  <c r="AG145" i="28"/>
  <c r="R145" i="28"/>
  <c r="AW144" i="28"/>
  <c r="AS144" i="28"/>
  <c r="AG144" i="28"/>
  <c r="AW143" i="28"/>
  <c r="AV143" i="28"/>
  <c r="AS143" i="28"/>
  <c r="AG143" i="28"/>
  <c r="AW142" i="28"/>
  <c r="AS142" i="28"/>
  <c r="AG142" i="28"/>
  <c r="T142" i="28"/>
  <c r="AW141" i="28"/>
  <c r="AU141" i="28"/>
  <c r="AS141" i="28"/>
  <c r="AG141" i="28"/>
  <c r="T141" i="28"/>
  <c r="AW140" i="28"/>
  <c r="AU140" i="28"/>
  <c r="AS140" i="28"/>
  <c r="AG140" i="28"/>
  <c r="K140" i="28"/>
  <c r="L140" i="28" s="1"/>
  <c r="AW139" i="28"/>
  <c r="AU139" i="28"/>
  <c r="AS139" i="28"/>
  <c r="AG139" i="28"/>
  <c r="T139" i="28"/>
  <c r="AW138" i="28"/>
  <c r="AU138" i="28"/>
  <c r="AS138" i="28"/>
  <c r="AG138" i="28"/>
  <c r="T138" i="28"/>
  <c r="B138" i="28"/>
  <c r="AV142" i="28" s="1"/>
  <c r="AW137" i="28"/>
  <c r="AV137" i="28"/>
  <c r="AS137" i="28"/>
  <c r="AG137" i="28"/>
  <c r="K137" i="28"/>
  <c r="L137" i="28" s="1"/>
  <c r="B137" i="28"/>
  <c r="T140" i="28" s="1"/>
  <c r="AW136" i="28"/>
  <c r="AV136" i="28"/>
  <c r="AS136" i="28"/>
  <c r="AG136" i="28"/>
  <c r="K136" i="28"/>
  <c r="L136" i="28" s="1"/>
  <c r="O136" i="28" s="1"/>
  <c r="B136" i="28"/>
  <c r="K145" i="28" s="1"/>
  <c r="L145" i="28" s="1"/>
  <c r="AZ132" i="28"/>
  <c r="AW132" i="28"/>
  <c r="AS132" i="28"/>
  <c r="AG132" i="28"/>
  <c r="K132" i="28"/>
  <c r="L132" i="28" s="1"/>
  <c r="AZ131" i="28"/>
  <c r="AW131" i="28"/>
  <c r="AS131" i="28"/>
  <c r="AG131" i="28"/>
  <c r="T131" i="28"/>
  <c r="AZ130" i="28"/>
  <c r="AW130" i="28"/>
  <c r="AV130" i="28"/>
  <c r="AS130" i="28"/>
  <c r="AG130" i="28"/>
  <c r="AZ129" i="28"/>
  <c r="AW129" i="28"/>
  <c r="AS129" i="28"/>
  <c r="AG129" i="28"/>
  <c r="AZ128" i="28"/>
  <c r="AW128" i="28"/>
  <c r="AV128" i="28"/>
  <c r="AS128" i="28"/>
  <c r="AG128" i="28"/>
  <c r="AZ127" i="28"/>
  <c r="AW127" i="28"/>
  <c r="AS127" i="28"/>
  <c r="AG127" i="28"/>
  <c r="AZ126" i="28"/>
  <c r="AW126" i="28"/>
  <c r="AS126" i="28"/>
  <c r="AG126" i="28"/>
  <c r="AZ125" i="28"/>
  <c r="AW125" i="28"/>
  <c r="AS125" i="28"/>
  <c r="AG125" i="28"/>
  <c r="AZ124" i="28"/>
  <c r="AW124" i="28"/>
  <c r="AV124" i="28"/>
  <c r="AS124" i="28"/>
  <c r="AG124" i="28"/>
  <c r="AZ123" i="28"/>
  <c r="AW123" i="28"/>
  <c r="AS123" i="28"/>
  <c r="AG123" i="28"/>
  <c r="B123" i="28"/>
  <c r="AV125" i="28" s="1"/>
  <c r="AZ122" i="28"/>
  <c r="AW122" i="28"/>
  <c r="AS122" i="28"/>
  <c r="AG122" i="28"/>
  <c r="T122" i="28"/>
  <c r="B122" i="28"/>
  <c r="T128" i="28" s="1"/>
  <c r="AZ121" i="28"/>
  <c r="AW121" i="28"/>
  <c r="AS121" i="28"/>
  <c r="AG121" i="28"/>
  <c r="B121" i="28"/>
  <c r="AU123" i="28" s="1"/>
  <c r="AW116" i="28"/>
  <c r="AV116" i="28"/>
  <c r="AU116" i="28"/>
  <c r="AS116" i="28"/>
  <c r="AG116" i="28"/>
  <c r="T116" i="28"/>
  <c r="AW115" i="28"/>
  <c r="AV115" i="28"/>
  <c r="AU115" i="28"/>
  <c r="AS115" i="28"/>
  <c r="AG115" i="28"/>
  <c r="T115" i="28"/>
  <c r="K115" i="28"/>
  <c r="L115" i="28" s="1"/>
  <c r="AW114" i="28"/>
  <c r="AV114" i="28"/>
  <c r="AU114" i="28"/>
  <c r="AS114" i="28"/>
  <c r="AG114" i="28"/>
  <c r="T114" i="28"/>
  <c r="AW113" i="28"/>
  <c r="AV113" i="28"/>
  <c r="AU113" i="28"/>
  <c r="AS113" i="28"/>
  <c r="AG113" i="28"/>
  <c r="T113" i="28"/>
  <c r="AW112" i="28"/>
  <c r="AV112" i="28"/>
  <c r="AU112" i="28"/>
  <c r="AS112" i="28"/>
  <c r="AG112" i="28"/>
  <c r="T112" i="28"/>
  <c r="AW111" i="28"/>
  <c r="AV111" i="28"/>
  <c r="AU111" i="28"/>
  <c r="AS111" i="28"/>
  <c r="AG111" i="28"/>
  <c r="T111" i="28"/>
  <c r="L111" i="28"/>
  <c r="K111" i="28"/>
  <c r="AW110" i="28"/>
  <c r="AV110" i="28"/>
  <c r="AU110" i="28"/>
  <c r="AS110" i="28"/>
  <c r="AG110" i="28"/>
  <c r="T110" i="28"/>
  <c r="K110" i="28"/>
  <c r="L110" i="28" s="1"/>
  <c r="AW109" i="28"/>
  <c r="AV109" i="28"/>
  <c r="AU109" i="28"/>
  <c r="AS109" i="28"/>
  <c r="AG109" i="28"/>
  <c r="T109" i="28"/>
  <c r="AW108" i="28"/>
  <c r="AV108" i="28"/>
  <c r="AU108" i="28"/>
  <c r="AS108" i="28"/>
  <c r="AG108" i="28"/>
  <c r="T108" i="28"/>
  <c r="L108" i="28"/>
  <c r="K108" i="28"/>
  <c r="AW107" i="28"/>
  <c r="AV107" i="28"/>
  <c r="AU107" i="28"/>
  <c r="AS107" i="28"/>
  <c r="AG107" i="28"/>
  <c r="T107" i="28"/>
  <c r="K107" i="28"/>
  <c r="L107" i="28" s="1"/>
  <c r="B107" i="28"/>
  <c r="AW106" i="28"/>
  <c r="AV106" i="28"/>
  <c r="AU106" i="28"/>
  <c r="AS106" i="28"/>
  <c r="AG106" i="28"/>
  <c r="T106" i="28"/>
  <c r="B106" i="28"/>
  <c r="AW105" i="28"/>
  <c r="AV105" i="28"/>
  <c r="AU105" i="28"/>
  <c r="AS105" i="28"/>
  <c r="AG105" i="28"/>
  <c r="T105" i="28"/>
  <c r="B105" i="28"/>
  <c r="K116" i="28" s="1"/>
  <c r="L116" i="28" s="1"/>
  <c r="AM100" i="28"/>
  <c r="AK100" i="28"/>
  <c r="AM99" i="28"/>
  <c r="AL99" i="28"/>
  <c r="T99" i="28"/>
  <c r="AM98" i="28"/>
  <c r="AK98" i="28"/>
  <c r="L98" i="28"/>
  <c r="K98" i="28"/>
  <c r="AM97" i="28"/>
  <c r="AK97" i="28"/>
  <c r="T97" i="28"/>
  <c r="AM96" i="28"/>
  <c r="AK96" i="28"/>
  <c r="T96" i="28"/>
  <c r="R96" i="28"/>
  <c r="L96" i="28"/>
  <c r="K96" i="28"/>
  <c r="AM95" i="28"/>
  <c r="AK95" i="28"/>
  <c r="K95" i="28"/>
  <c r="L95" i="28" s="1"/>
  <c r="AM94" i="28"/>
  <c r="AL94" i="28"/>
  <c r="T94" i="28"/>
  <c r="K94" i="28"/>
  <c r="L94" i="28" s="1"/>
  <c r="AM93" i="28"/>
  <c r="AK93" i="28"/>
  <c r="L93" i="28"/>
  <c r="K93" i="28"/>
  <c r="AM92" i="28"/>
  <c r="AK92" i="28"/>
  <c r="T92" i="28"/>
  <c r="AM91" i="28"/>
  <c r="AK91" i="28"/>
  <c r="T91" i="28"/>
  <c r="R91" i="28"/>
  <c r="L91" i="28"/>
  <c r="K91" i="28"/>
  <c r="B91" i="28"/>
  <c r="AL93" i="28" s="1"/>
  <c r="AM90" i="28"/>
  <c r="AL90" i="28"/>
  <c r="AK90" i="28"/>
  <c r="K90" i="28"/>
  <c r="L90" i="28" s="1"/>
  <c r="B90" i="28"/>
  <c r="T93" i="28" s="1"/>
  <c r="AM89" i="28"/>
  <c r="AK89" i="28"/>
  <c r="T89" i="28"/>
  <c r="K89" i="28"/>
  <c r="L89" i="28" s="1"/>
  <c r="B89" i="28"/>
  <c r="K100" i="28" s="1"/>
  <c r="L100" i="28" s="1"/>
  <c r="AT84" i="28"/>
  <c r="AP84" i="28"/>
  <c r="AA84" i="28"/>
  <c r="T84" i="28"/>
  <c r="AT83" i="28"/>
  <c r="AR83" i="28"/>
  <c r="AP83" i="28"/>
  <c r="AA83" i="28"/>
  <c r="D83" i="28"/>
  <c r="AT82" i="28"/>
  <c r="AP82" i="28"/>
  <c r="AA82" i="28"/>
  <c r="K82" i="28"/>
  <c r="L82" i="28" s="1"/>
  <c r="R82" i="28" s="1"/>
  <c r="AT81" i="28"/>
  <c r="AP81" i="28"/>
  <c r="AA81" i="28"/>
  <c r="T81" i="28"/>
  <c r="AT80" i="28"/>
  <c r="AR80" i="28"/>
  <c r="AP80" i="28"/>
  <c r="AA80" i="28"/>
  <c r="AT79" i="28"/>
  <c r="AP79" i="28"/>
  <c r="AA79" i="28"/>
  <c r="AT78" i="28"/>
  <c r="AP78" i="28"/>
  <c r="AA78" i="28"/>
  <c r="K78" i="28"/>
  <c r="L78" i="28" s="1"/>
  <c r="AT77" i="28"/>
  <c r="AP77" i="28"/>
  <c r="AA77" i="28"/>
  <c r="K77" i="28"/>
  <c r="L77" i="28" s="1"/>
  <c r="AT76" i="28"/>
  <c r="AR76" i="28"/>
  <c r="AP76" i="28"/>
  <c r="AA76" i="28"/>
  <c r="AT75" i="28"/>
  <c r="AP75" i="28"/>
  <c r="AA75" i="28"/>
  <c r="K75" i="28"/>
  <c r="L75" i="28" s="1"/>
  <c r="B75" i="28"/>
  <c r="AS82" i="28" s="1"/>
  <c r="AT74" i="28"/>
  <c r="AR74" i="28"/>
  <c r="AP74" i="28"/>
  <c r="AA74" i="28"/>
  <c r="K74" i="28"/>
  <c r="L74" i="28" s="1"/>
  <c r="B74" i="28"/>
  <c r="AT73" i="28"/>
  <c r="AS73" i="28"/>
  <c r="AR73" i="28"/>
  <c r="AP73" i="28"/>
  <c r="AA73" i="28"/>
  <c r="K73" i="28"/>
  <c r="L73" i="28" s="1"/>
  <c r="R73" i="28" s="1"/>
  <c r="B73" i="28"/>
  <c r="AR79" i="28" s="1"/>
  <c r="E70" i="28"/>
  <c r="AT69" i="28"/>
  <c r="AP69" i="28"/>
  <c r="AA69" i="28"/>
  <c r="H69" i="28"/>
  <c r="I69" i="28" s="1"/>
  <c r="J69" i="28" s="1"/>
  <c r="D69" i="28"/>
  <c r="D84" i="28" s="1"/>
  <c r="AT68" i="28"/>
  <c r="AS68" i="28"/>
  <c r="AP68" i="28"/>
  <c r="AA68" i="28"/>
  <c r="K68" i="28"/>
  <c r="L68" i="28" s="1"/>
  <c r="I68" i="28"/>
  <c r="J68" i="28" s="1"/>
  <c r="AT67" i="28"/>
  <c r="AP67" i="28"/>
  <c r="AA67" i="28"/>
  <c r="R67" i="28"/>
  <c r="K67" i="28"/>
  <c r="L67" i="28" s="1"/>
  <c r="AT66" i="28"/>
  <c r="AP66" i="28"/>
  <c r="AA66" i="28"/>
  <c r="AT65" i="28"/>
  <c r="AS65" i="28"/>
  <c r="AP65" i="28"/>
  <c r="AA65" i="28"/>
  <c r="AT64" i="28"/>
  <c r="AR64" i="28"/>
  <c r="AP64" i="28"/>
  <c r="AA64" i="28"/>
  <c r="AT63" i="28"/>
  <c r="AS63" i="28"/>
  <c r="AR63" i="28"/>
  <c r="AP63" i="28"/>
  <c r="AA63" i="28"/>
  <c r="T63" i="28"/>
  <c r="AT62" i="28"/>
  <c r="AR62" i="28"/>
  <c r="AP62" i="28"/>
  <c r="AA62" i="28"/>
  <c r="K62" i="28"/>
  <c r="L62" i="28" s="1"/>
  <c r="AT61" i="28"/>
  <c r="AR61" i="28"/>
  <c r="AP61" i="28"/>
  <c r="AA61" i="28"/>
  <c r="AT60" i="28"/>
  <c r="AS60" i="28"/>
  <c r="AR60" i="28"/>
  <c r="AP60" i="28"/>
  <c r="AA60" i="28"/>
  <c r="T60" i="28"/>
  <c r="B60" i="28"/>
  <c r="AS64" i="28" s="1"/>
  <c r="AT59" i="28"/>
  <c r="AS59" i="28"/>
  <c r="AP59" i="28"/>
  <c r="AA59" i="28"/>
  <c r="K59" i="28"/>
  <c r="L59" i="28" s="1"/>
  <c r="B59" i="28"/>
  <c r="T62" i="28" s="1"/>
  <c r="AT58" i="28"/>
  <c r="AS58" i="28"/>
  <c r="AP58" i="28"/>
  <c r="AA58" i="28"/>
  <c r="K58" i="28"/>
  <c r="L58" i="28" s="1"/>
  <c r="O58" i="28" s="1"/>
  <c r="B58" i="28"/>
  <c r="AR67" i="28" s="1"/>
  <c r="E54" i="28"/>
  <c r="H53" i="28" s="1"/>
  <c r="I53" i="28" s="1"/>
  <c r="J53" i="28" s="1"/>
  <c r="D54" i="28"/>
  <c r="D70" i="28" s="1"/>
  <c r="D85" i="28" s="1"/>
  <c r="D101" i="28" s="1"/>
  <c r="D117" i="28" s="1"/>
  <c r="D133" i="28" s="1"/>
  <c r="D148" i="28" s="1"/>
  <c r="AT53" i="28"/>
  <c r="AS53" i="28"/>
  <c r="AP53" i="28"/>
  <c r="AG53" i="28"/>
  <c r="AA53" i="28"/>
  <c r="E53" i="28"/>
  <c r="H52" i="28" s="1"/>
  <c r="I52" i="28" s="1"/>
  <c r="J52" i="28" s="1"/>
  <c r="D53" i="28"/>
  <c r="AT52" i="28"/>
  <c r="AP52" i="28"/>
  <c r="AG52" i="28"/>
  <c r="AA52" i="28"/>
  <c r="T52" i="28"/>
  <c r="K52" i="28"/>
  <c r="L52" i="28" s="1"/>
  <c r="R52" i="28" s="1"/>
  <c r="D52" i="28"/>
  <c r="D68" i="28" s="1"/>
  <c r="E69" i="28" s="1"/>
  <c r="H68" i="28" s="1"/>
  <c r="AT51" i="28"/>
  <c r="AP51" i="28"/>
  <c r="AG51" i="28"/>
  <c r="AA51" i="28"/>
  <c r="D51" i="28"/>
  <c r="AT50" i="28"/>
  <c r="AP50" i="28"/>
  <c r="AG50" i="28"/>
  <c r="AA50" i="28"/>
  <c r="E50" i="28"/>
  <c r="H49" i="28" s="1"/>
  <c r="I49" i="28" s="1"/>
  <c r="J49" i="28" s="1"/>
  <c r="D50" i="28"/>
  <c r="D66" i="28" s="1"/>
  <c r="AT49" i="28"/>
  <c r="AP49" i="28"/>
  <c r="AG49" i="28"/>
  <c r="AA49" i="28"/>
  <c r="T49" i="28"/>
  <c r="R49" i="28"/>
  <c r="L49" i="28"/>
  <c r="K49" i="28"/>
  <c r="D49" i="28"/>
  <c r="D65" i="28" s="1"/>
  <c r="AT48" i="28"/>
  <c r="AR48" i="28"/>
  <c r="AP48" i="28"/>
  <c r="AG48" i="28"/>
  <c r="AA48" i="28"/>
  <c r="T48" i="28"/>
  <c r="K48" i="28"/>
  <c r="L48" i="28" s="1"/>
  <c r="D48" i="28"/>
  <c r="AT47" i="28"/>
  <c r="AR47" i="28"/>
  <c r="AP47" i="28"/>
  <c r="AG47" i="28"/>
  <c r="AA47" i="28"/>
  <c r="T47" i="28"/>
  <c r="D47" i="28"/>
  <c r="D63" i="28" s="1"/>
  <c r="AT46" i="28"/>
  <c r="AR46" i="28"/>
  <c r="AP46" i="28"/>
  <c r="AG46" i="28"/>
  <c r="AA46" i="28"/>
  <c r="T46" i="28"/>
  <c r="K46" i="28"/>
  <c r="L46" i="28" s="1"/>
  <c r="D46" i="28"/>
  <c r="E47" i="28" s="1"/>
  <c r="H46" i="28" s="1"/>
  <c r="I46" i="28" s="1"/>
  <c r="J46" i="28" s="1"/>
  <c r="AT45" i="28"/>
  <c r="AS45" i="28"/>
  <c r="AP45" i="28"/>
  <c r="AG45" i="28"/>
  <c r="AA45" i="28"/>
  <c r="K45" i="28"/>
  <c r="L45" i="28" s="1"/>
  <c r="D45" i="28"/>
  <c r="AT44" i="28"/>
  <c r="AS44" i="28"/>
  <c r="AP44" i="28"/>
  <c r="AG44" i="28"/>
  <c r="AA44" i="28"/>
  <c r="T44" i="28"/>
  <c r="L44" i="28"/>
  <c r="K44" i="28"/>
  <c r="D44" i="28"/>
  <c r="D60" i="28" s="1"/>
  <c r="B44" i="28"/>
  <c r="AS47" i="28" s="1"/>
  <c r="AT43" i="28"/>
  <c r="AR43" i="28"/>
  <c r="AP43" i="28"/>
  <c r="AG43" i="28"/>
  <c r="AA43" i="28"/>
  <c r="T43" i="28"/>
  <c r="K43" i="28"/>
  <c r="L43" i="28" s="1"/>
  <c r="D43" i="28"/>
  <c r="B43" i="28"/>
  <c r="T53" i="28" s="1"/>
  <c r="AT42" i="28"/>
  <c r="AS42" i="28"/>
  <c r="AR42" i="28"/>
  <c r="AP42" i="28"/>
  <c r="AG42" i="28"/>
  <c r="AA42" i="28"/>
  <c r="T42" i="28"/>
  <c r="D42" i="28"/>
  <c r="B42" i="28"/>
  <c r="AR52" i="28" s="1"/>
  <c r="E38" i="28"/>
  <c r="H37" i="28" s="1"/>
  <c r="I37" i="28" s="1"/>
  <c r="J37" i="28" s="1"/>
  <c r="AT37" i="28"/>
  <c r="AP37" i="28"/>
  <c r="AA37" i="28"/>
  <c r="E37" i="28"/>
  <c r="H36" i="28" s="1"/>
  <c r="I36" i="28" s="1"/>
  <c r="J36" i="28" s="1"/>
  <c r="AT36" i="28"/>
  <c r="AP36" i="28"/>
  <c r="AA36" i="28"/>
  <c r="T36" i="28"/>
  <c r="E36" i="28"/>
  <c r="AT35" i="28"/>
  <c r="AR35" i="28"/>
  <c r="AP35" i="28"/>
  <c r="AA35" i="28"/>
  <c r="T35" i="28"/>
  <c r="I35" i="28"/>
  <c r="J35" i="28" s="1"/>
  <c r="H35" i="28"/>
  <c r="E35" i="28"/>
  <c r="H34" i="28" s="1"/>
  <c r="I34" i="28" s="1"/>
  <c r="J34" i="28" s="1"/>
  <c r="AT34" i="28"/>
  <c r="AR34" i="28"/>
  <c r="AP34" i="28"/>
  <c r="AA34" i="28"/>
  <c r="K34" i="28"/>
  <c r="L34" i="28" s="1"/>
  <c r="E34" i="28"/>
  <c r="H33" i="28" s="1"/>
  <c r="I33" i="28" s="1"/>
  <c r="J33" i="28" s="1"/>
  <c r="AT33" i="28"/>
  <c r="AR33" i="28"/>
  <c r="AP33" i="28"/>
  <c r="AA33" i="28"/>
  <c r="T33" i="28"/>
  <c r="K33" i="28"/>
  <c r="L33" i="28" s="1"/>
  <c r="E33" i="28"/>
  <c r="H32" i="28" s="1"/>
  <c r="AT32" i="28"/>
  <c r="AP32" i="28"/>
  <c r="AA32" i="28"/>
  <c r="K32" i="28"/>
  <c r="L32" i="28" s="1"/>
  <c r="I32" i="28"/>
  <c r="J32" i="28" s="1"/>
  <c r="E32" i="28"/>
  <c r="AT31" i="28"/>
  <c r="AR31" i="28"/>
  <c r="AP31" i="28"/>
  <c r="AA31" i="28"/>
  <c r="T31" i="28"/>
  <c r="J31" i="28"/>
  <c r="I31" i="28"/>
  <c r="H31" i="28"/>
  <c r="E31" i="28"/>
  <c r="AT30" i="28"/>
  <c r="AR30" i="28"/>
  <c r="AP30" i="28"/>
  <c r="AA30" i="28"/>
  <c r="H30" i="28"/>
  <c r="I30" i="28" s="1"/>
  <c r="J30" i="28" s="1"/>
  <c r="E30" i="28"/>
  <c r="H29" i="28" s="1"/>
  <c r="I29" i="28" s="1"/>
  <c r="J29" i="28" s="1"/>
  <c r="AT29" i="28"/>
  <c r="AS29" i="28"/>
  <c r="AP29" i="28"/>
  <c r="AA29" i="28"/>
  <c r="T29" i="28"/>
  <c r="K29" i="28"/>
  <c r="L29" i="28" s="1"/>
  <c r="E29" i="28"/>
  <c r="AT28" i="28"/>
  <c r="AR28" i="28"/>
  <c r="AP28" i="28"/>
  <c r="AA28" i="28"/>
  <c r="T28" i="28"/>
  <c r="H28" i="28"/>
  <c r="I28" i="28" s="1"/>
  <c r="J28" i="28" s="1"/>
  <c r="E28" i="28"/>
  <c r="H27" i="28" s="1"/>
  <c r="I27" i="28" s="1"/>
  <c r="J27" i="28" s="1"/>
  <c r="B28" i="28"/>
  <c r="AT27" i="28"/>
  <c r="AP27" i="28"/>
  <c r="AA27" i="28"/>
  <c r="T27" i="28"/>
  <c r="E27" i="28"/>
  <c r="H26" i="28" s="1"/>
  <c r="B27" i="28"/>
  <c r="T32" i="28" s="1"/>
  <c r="AT26" i="28"/>
  <c r="AR26" i="28"/>
  <c r="AP26" i="28"/>
  <c r="AA26" i="28"/>
  <c r="I26" i="28"/>
  <c r="J26" i="28" s="1"/>
  <c r="B26" i="28"/>
  <c r="K36" i="28" s="1"/>
  <c r="L36" i="28" s="1"/>
  <c r="AW147" i="30"/>
  <c r="AU147" i="30"/>
  <c r="AS147" i="30"/>
  <c r="AG147" i="30"/>
  <c r="AW146" i="30"/>
  <c r="AS146" i="30"/>
  <c r="AG146" i="30"/>
  <c r="T146" i="30"/>
  <c r="K146" i="30"/>
  <c r="L146" i="30" s="1"/>
  <c r="AW145" i="30"/>
  <c r="AS145" i="30"/>
  <c r="AG145" i="30"/>
  <c r="T145" i="30"/>
  <c r="AW144" i="30"/>
  <c r="AU144" i="30"/>
  <c r="AS144" i="30"/>
  <c r="AG144" i="30"/>
  <c r="AW143" i="30"/>
  <c r="AS143" i="30"/>
  <c r="AG143" i="30"/>
  <c r="AW142" i="30"/>
  <c r="AV142" i="30"/>
  <c r="AS142" i="30"/>
  <c r="AG142" i="30"/>
  <c r="T142" i="30"/>
  <c r="AW141" i="30"/>
  <c r="AU141" i="30"/>
  <c r="AS141" i="30"/>
  <c r="AG141" i="30"/>
  <c r="AW140" i="30"/>
  <c r="AS140" i="30"/>
  <c r="AG140" i="30"/>
  <c r="T140" i="30"/>
  <c r="K140" i="30"/>
  <c r="L140" i="30" s="1"/>
  <c r="AW139" i="30"/>
  <c r="AV139" i="30"/>
  <c r="AS139" i="30"/>
  <c r="AG139" i="30"/>
  <c r="T139" i="30"/>
  <c r="AW138" i="30"/>
  <c r="AU138" i="30"/>
  <c r="AS138" i="30"/>
  <c r="AG138" i="30"/>
  <c r="T138" i="30"/>
  <c r="K138" i="30"/>
  <c r="L138" i="30" s="1"/>
  <c r="B138" i="30"/>
  <c r="AV140" i="30" s="1"/>
  <c r="AW137" i="30"/>
  <c r="AU137" i="30"/>
  <c r="AS137" i="30"/>
  <c r="AG137" i="30"/>
  <c r="K137" i="30"/>
  <c r="L137" i="30" s="1"/>
  <c r="R137" i="30" s="1"/>
  <c r="B137" i="30"/>
  <c r="T141" i="30" s="1"/>
  <c r="AW136" i="30"/>
  <c r="AU136" i="30"/>
  <c r="AS136" i="30"/>
  <c r="AG136" i="30"/>
  <c r="T136" i="30"/>
  <c r="K136" i="30"/>
  <c r="L136" i="30" s="1"/>
  <c r="B136" i="30"/>
  <c r="K145" i="30" s="1"/>
  <c r="L145" i="30" s="1"/>
  <c r="AZ132" i="30"/>
  <c r="AW132" i="30"/>
  <c r="AS132" i="30"/>
  <c r="AG132" i="30"/>
  <c r="AZ131" i="30"/>
  <c r="AW131" i="30"/>
  <c r="AU131" i="30"/>
  <c r="AS131" i="30"/>
  <c r="AG131" i="30"/>
  <c r="AZ130" i="30"/>
  <c r="AW130" i="30"/>
  <c r="AS130" i="30"/>
  <c r="AG130" i="30"/>
  <c r="AZ129" i="30"/>
  <c r="AW129" i="30"/>
  <c r="AS129" i="30"/>
  <c r="AG129" i="30"/>
  <c r="AZ128" i="30"/>
  <c r="AW128" i="30"/>
  <c r="AS128" i="30"/>
  <c r="AG128" i="30"/>
  <c r="T128" i="30"/>
  <c r="K128" i="30"/>
  <c r="L128" i="30" s="1"/>
  <c r="AZ127" i="30"/>
  <c r="AW127" i="30"/>
  <c r="AS127" i="30"/>
  <c r="AG127" i="30"/>
  <c r="T127" i="30"/>
  <c r="AZ126" i="30"/>
  <c r="AW126" i="30"/>
  <c r="AS126" i="30"/>
  <c r="AG126" i="30"/>
  <c r="K126" i="30"/>
  <c r="L126" i="30" s="1"/>
  <c r="AZ125" i="30"/>
  <c r="AW125" i="30"/>
  <c r="AS125" i="30"/>
  <c r="AG125" i="30"/>
  <c r="T125" i="30"/>
  <c r="AZ124" i="30"/>
  <c r="AW124" i="30"/>
  <c r="AV124" i="30"/>
  <c r="AS124" i="30"/>
  <c r="AG124" i="30"/>
  <c r="AZ123" i="30"/>
  <c r="AW123" i="30"/>
  <c r="AS123" i="30"/>
  <c r="AG123" i="30"/>
  <c r="B123" i="30"/>
  <c r="AV126" i="30" s="1"/>
  <c r="AZ122" i="30"/>
  <c r="AW122" i="30"/>
  <c r="AU122" i="30"/>
  <c r="AS122" i="30"/>
  <c r="AG122" i="30"/>
  <c r="B122" i="30"/>
  <c r="T129" i="30" s="1"/>
  <c r="AZ121" i="30"/>
  <c r="AW121" i="30"/>
  <c r="AS121" i="30"/>
  <c r="AG121" i="30"/>
  <c r="B121" i="30"/>
  <c r="AU124" i="30" s="1"/>
  <c r="AW116" i="30"/>
  <c r="AU116" i="30"/>
  <c r="AS116" i="30"/>
  <c r="AG116" i="30"/>
  <c r="T116" i="30"/>
  <c r="AW115" i="30"/>
  <c r="AS115" i="30"/>
  <c r="AG115" i="30"/>
  <c r="T115" i="30"/>
  <c r="AW114" i="30"/>
  <c r="AV114" i="30"/>
  <c r="AS114" i="30"/>
  <c r="AG114" i="30"/>
  <c r="T114" i="30"/>
  <c r="AW113" i="30"/>
  <c r="AU113" i="30"/>
  <c r="AS113" i="30"/>
  <c r="AG113" i="30"/>
  <c r="T113" i="30"/>
  <c r="AW112" i="30"/>
  <c r="AS112" i="30"/>
  <c r="AG112" i="30"/>
  <c r="T112" i="30"/>
  <c r="AW111" i="30"/>
  <c r="AV111" i="30"/>
  <c r="AU111" i="30"/>
  <c r="AS111" i="30"/>
  <c r="AG111" i="30"/>
  <c r="T111" i="30"/>
  <c r="AW110" i="30"/>
  <c r="AV110" i="30"/>
  <c r="AS110" i="30"/>
  <c r="AG110" i="30"/>
  <c r="T110" i="30"/>
  <c r="AW109" i="30"/>
  <c r="AS109" i="30"/>
  <c r="AG109" i="30"/>
  <c r="T109" i="30"/>
  <c r="AW108" i="30"/>
  <c r="AV108" i="30"/>
  <c r="AU108" i="30"/>
  <c r="AS108" i="30"/>
  <c r="AG108" i="30"/>
  <c r="T108" i="30"/>
  <c r="AW107" i="30"/>
  <c r="AV107" i="30"/>
  <c r="AS107" i="30"/>
  <c r="AG107" i="30"/>
  <c r="T107" i="30"/>
  <c r="B107" i="30"/>
  <c r="AV109" i="30" s="1"/>
  <c r="AW106" i="30"/>
  <c r="AS106" i="30"/>
  <c r="AG106" i="30"/>
  <c r="T106" i="30"/>
  <c r="B106" i="30"/>
  <c r="AW105" i="30"/>
  <c r="AV105" i="30"/>
  <c r="AS105" i="30"/>
  <c r="AG105" i="30"/>
  <c r="T105" i="30"/>
  <c r="B105" i="30"/>
  <c r="K112" i="30" s="1"/>
  <c r="L112" i="30" s="1"/>
  <c r="AM100" i="30"/>
  <c r="K100" i="30"/>
  <c r="AM99" i="30"/>
  <c r="AK99" i="30"/>
  <c r="T99" i="30"/>
  <c r="L99" i="30"/>
  <c r="K99" i="30"/>
  <c r="AM98" i="30"/>
  <c r="AK98" i="30"/>
  <c r="K98" i="30"/>
  <c r="L98" i="30" s="1"/>
  <c r="AM97" i="30"/>
  <c r="AK97" i="30"/>
  <c r="T97" i="30"/>
  <c r="AM96" i="30"/>
  <c r="AK96" i="30"/>
  <c r="K96" i="30"/>
  <c r="L96" i="30" s="1"/>
  <c r="AM95" i="30"/>
  <c r="K95" i="30"/>
  <c r="AM94" i="30"/>
  <c r="AK94" i="30"/>
  <c r="T94" i="30"/>
  <c r="K94" i="30"/>
  <c r="L94" i="30" s="1"/>
  <c r="AM93" i="30"/>
  <c r="AK93" i="30"/>
  <c r="T93" i="30"/>
  <c r="K93" i="30"/>
  <c r="L93" i="30" s="1"/>
  <c r="AM92" i="30"/>
  <c r="AK92" i="30"/>
  <c r="T92" i="30"/>
  <c r="AM91" i="30"/>
  <c r="AK91" i="30"/>
  <c r="K91" i="30"/>
  <c r="L91" i="30" s="1"/>
  <c r="B91" i="30"/>
  <c r="AM90" i="30"/>
  <c r="AK90" i="30"/>
  <c r="K90" i="30"/>
  <c r="L90" i="30" s="1"/>
  <c r="B90" i="30"/>
  <c r="T96" i="30" s="1"/>
  <c r="AM89" i="30"/>
  <c r="AK89" i="30"/>
  <c r="T89" i="30"/>
  <c r="O89" i="30"/>
  <c r="L89" i="30"/>
  <c r="R89" i="30" s="1"/>
  <c r="K89" i="30"/>
  <c r="B89" i="30"/>
  <c r="AK100" i="30" s="1"/>
  <c r="AT84" i="30"/>
  <c r="AR84" i="30"/>
  <c r="AP84" i="30"/>
  <c r="AA84" i="30"/>
  <c r="AT83" i="30"/>
  <c r="AS83" i="30"/>
  <c r="AP83" i="30"/>
  <c r="AA83" i="30"/>
  <c r="K83" i="30"/>
  <c r="L83" i="30" s="1"/>
  <c r="AT82" i="30"/>
  <c r="AP82" i="30"/>
  <c r="AA82" i="30"/>
  <c r="T82" i="30"/>
  <c r="AT81" i="30"/>
  <c r="AR81" i="30"/>
  <c r="AP81" i="30"/>
  <c r="AA81" i="30"/>
  <c r="AT80" i="30"/>
  <c r="AS80" i="30"/>
  <c r="AP80" i="30"/>
  <c r="AA80" i="30"/>
  <c r="AT79" i="30"/>
  <c r="AP79" i="30"/>
  <c r="AA79" i="30"/>
  <c r="AT78" i="30"/>
  <c r="AS78" i="30"/>
  <c r="AP78" i="30"/>
  <c r="AA78" i="30"/>
  <c r="T78" i="30"/>
  <c r="AT77" i="30"/>
  <c r="AS77" i="30"/>
  <c r="AP77" i="30"/>
  <c r="AA77" i="30"/>
  <c r="AT76" i="30"/>
  <c r="AP76" i="30"/>
  <c r="AA76" i="30"/>
  <c r="AT75" i="30"/>
  <c r="AS75" i="30"/>
  <c r="AP75" i="30"/>
  <c r="AA75" i="30"/>
  <c r="T75" i="30"/>
  <c r="B75" i="30"/>
  <c r="AS79" i="30" s="1"/>
  <c r="AT74" i="30"/>
  <c r="AS74" i="30"/>
  <c r="AP74" i="30"/>
  <c r="AA74" i="30"/>
  <c r="T74" i="30"/>
  <c r="B74" i="30"/>
  <c r="T84" i="30" s="1"/>
  <c r="AT73" i="30"/>
  <c r="AS73" i="30"/>
  <c r="AP73" i="30"/>
  <c r="AA73" i="30"/>
  <c r="T73" i="30"/>
  <c r="B73" i="30"/>
  <c r="AR77" i="30" s="1"/>
  <c r="AT69" i="30"/>
  <c r="AS69" i="30"/>
  <c r="AP69" i="30"/>
  <c r="AD69" i="30"/>
  <c r="AA69" i="30"/>
  <c r="K69" i="30"/>
  <c r="L69" i="30" s="1"/>
  <c r="AT68" i="30"/>
  <c r="AP68" i="30"/>
  <c r="AD68" i="30"/>
  <c r="AA68" i="30"/>
  <c r="D68" i="30"/>
  <c r="E69" i="30" s="1"/>
  <c r="H68" i="30" s="1"/>
  <c r="I68" i="30" s="1"/>
  <c r="J68" i="30" s="1"/>
  <c r="AT67" i="30"/>
  <c r="AR67" i="30"/>
  <c r="AP67" i="30"/>
  <c r="AD67" i="30"/>
  <c r="AA67" i="30"/>
  <c r="T67" i="30"/>
  <c r="D67" i="30"/>
  <c r="AT66" i="30"/>
  <c r="AP66" i="30"/>
  <c r="AD66" i="30"/>
  <c r="AA66" i="30"/>
  <c r="T66" i="30"/>
  <c r="AT65" i="30"/>
  <c r="AS65" i="30"/>
  <c r="AR65" i="30"/>
  <c r="AP65" i="30"/>
  <c r="AD65" i="30"/>
  <c r="AA65" i="30"/>
  <c r="T65" i="30"/>
  <c r="AT64" i="30"/>
  <c r="AR64" i="30"/>
  <c r="AP64" i="30"/>
  <c r="AD64" i="30"/>
  <c r="AA64" i="30"/>
  <c r="T64" i="30"/>
  <c r="AT63" i="30"/>
  <c r="AP63" i="30"/>
  <c r="AD63" i="30"/>
  <c r="AA63" i="30"/>
  <c r="T63" i="30"/>
  <c r="AT62" i="30"/>
  <c r="AP62" i="30"/>
  <c r="AD62" i="30"/>
  <c r="AA62" i="30"/>
  <c r="T62" i="30"/>
  <c r="K62" i="30"/>
  <c r="L62" i="30" s="1"/>
  <c r="AT61" i="30"/>
  <c r="AP61" i="30"/>
  <c r="AD61" i="30"/>
  <c r="AA61" i="30"/>
  <c r="T61" i="30"/>
  <c r="K61" i="30"/>
  <c r="L61" i="30" s="1"/>
  <c r="AT60" i="30"/>
  <c r="AP60" i="30"/>
  <c r="AD60" i="30"/>
  <c r="AA60" i="30"/>
  <c r="T60" i="30"/>
  <c r="B60" i="30"/>
  <c r="AS61" i="30" s="1"/>
  <c r="AT59" i="30"/>
  <c r="AR59" i="30"/>
  <c r="AP59" i="30"/>
  <c r="AD59" i="30"/>
  <c r="AA59" i="30"/>
  <c r="T59" i="30"/>
  <c r="B59" i="30"/>
  <c r="T69" i="30" s="1"/>
  <c r="AT58" i="30"/>
  <c r="AP58" i="30"/>
  <c r="AD58" i="30"/>
  <c r="AA58" i="30"/>
  <c r="T58" i="30"/>
  <c r="B58" i="30"/>
  <c r="AR69" i="30" s="1"/>
  <c r="E54" i="30"/>
  <c r="H53" i="30" s="1"/>
  <c r="I53" i="30" s="1"/>
  <c r="J53" i="30" s="1"/>
  <c r="D54" i="30"/>
  <c r="D70" i="30" s="1"/>
  <c r="D85" i="30" s="1"/>
  <c r="D101" i="30" s="1"/>
  <c r="D117" i="30" s="1"/>
  <c r="D133" i="30" s="1"/>
  <c r="D148" i="30" s="1"/>
  <c r="AT53" i="30"/>
  <c r="AR53" i="30"/>
  <c r="AP53" i="30"/>
  <c r="AM53" i="30"/>
  <c r="AD53" i="30"/>
  <c r="AA53" i="30"/>
  <c r="K53" i="30"/>
  <c r="L53" i="30" s="1"/>
  <c r="D53" i="30"/>
  <c r="D69" i="30" s="1"/>
  <c r="AT52" i="30"/>
  <c r="AP52" i="30"/>
  <c r="AM52" i="30"/>
  <c r="AD52" i="30"/>
  <c r="AA52" i="30"/>
  <c r="T52" i="30"/>
  <c r="E52" i="30"/>
  <c r="D52" i="30"/>
  <c r="E53" i="30" s="1"/>
  <c r="H52" i="30" s="1"/>
  <c r="I52" i="30" s="1"/>
  <c r="J52" i="30" s="1"/>
  <c r="AT51" i="30"/>
  <c r="AS51" i="30"/>
  <c r="AP51" i="30"/>
  <c r="AM51" i="30"/>
  <c r="AD51" i="30"/>
  <c r="AA51" i="30"/>
  <c r="H51" i="30"/>
  <c r="I51" i="30" s="1"/>
  <c r="J51" i="30" s="1"/>
  <c r="D51" i="30"/>
  <c r="AT50" i="30"/>
  <c r="AP50" i="30"/>
  <c r="AM50" i="30"/>
  <c r="AD50" i="30"/>
  <c r="AA50" i="30"/>
  <c r="D50" i="30"/>
  <c r="E51" i="30" s="1"/>
  <c r="H50" i="30" s="1"/>
  <c r="I50" i="30" s="1"/>
  <c r="J50" i="30" s="1"/>
  <c r="AT49" i="30"/>
  <c r="AS49" i="30"/>
  <c r="AP49" i="30"/>
  <c r="AM49" i="30"/>
  <c r="AD49" i="30"/>
  <c r="AA49" i="30"/>
  <c r="E49" i="30"/>
  <c r="D49" i="30"/>
  <c r="AT48" i="30"/>
  <c r="AP48" i="30"/>
  <c r="AM48" i="30"/>
  <c r="AD48" i="30"/>
  <c r="AA48" i="30"/>
  <c r="T48" i="30"/>
  <c r="I48" i="30"/>
  <c r="J48" i="30" s="1"/>
  <c r="H48" i="30"/>
  <c r="D48" i="30"/>
  <c r="D64" i="30" s="1"/>
  <c r="AT47" i="30"/>
  <c r="AS47" i="30"/>
  <c r="AR47" i="30"/>
  <c r="AP47" i="30"/>
  <c r="AM47" i="30"/>
  <c r="AD47" i="30"/>
  <c r="AA47" i="30"/>
  <c r="K47" i="30"/>
  <c r="L47" i="30" s="1"/>
  <c r="D47" i="30"/>
  <c r="E48" i="30" s="1"/>
  <c r="H47" i="30" s="1"/>
  <c r="I47" i="30" s="1"/>
  <c r="J47" i="30" s="1"/>
  <c r="AT46" i="30"/>
  <c r="AS46" i="30"/>
  <c r="AP46" i="30"/>
  <c r="AM46" i="30"/>
  <c r="AD46" i="30"/>
  <c r="AA46" i="30"/>
  <c r="T46" i="30"/>
  <c r="L46" i="30"/>
  <c r="K46" i="30"/>
  <c r="D46" i="30"/>
  <c r="E47" i="30" s="1"/>
  <c r="H46" i="30" s="1"/>
  <c r="I46" i="30" s="1"/>
  <c r="J46" i="30" s="1"/>
  <c r="AT45" i="30"/>
  <c r="AS45" i="30"/>
  <c r="AR45" i="30"/>
  <c r="AP45" i="30"/>
  <c r="AM45" i="30"/>
  <c r="AD45" i="30"/>
  <c r="AA45" i="30"/>
  <c r="T45" i="30"/>
  <c r="E45" i="30"/>
  <c r="H44" i="30" s="1"/>
  <c r="I44" i="30" s="1"/>
  <c r="D45" i="30"/>
  <c r="D61" i="30" s="1"/>
  <c r="AT44" i="30"/>
  <c r="AS44" i="30"/>
  <c r="AR44" i="30"/>
  <c r="AP44" i="30"/>
  <c r="AM44" i="30"/>
  <c r="AD44" i="30"/>
  <c r="AA44" i="30"/>
  <c r="J44" i="30"/>
  <c r="D44" i="30"/>
  <c r="D60" i="30" s="1"/>
  <c r="B44" i="30"/>
  <c r="AS48" i="30" s="1"/>
  <c r="AT43" i="30"/>
  <c r="AS43" i="30"/>
  <c r="AR43" i="30"/>
  <c r="AP43" i="30"/>
  <c r="AM43" i="30"/>
  <c r="AD43" i="30"/>
  <c r="AA43" i="30"/>
  <c r="T43" i="30"/>
  <c r="E43" i="30"/>
  <c r="H42" i="30" s="1"/>
  <c r="I42" i="30" s="1"/>
  <c r="D43" i="30"/>
  <c r="D59" i="30" s="1"/>
  <c r="B43" i="30"/>
  <c r="T47" i="30" s="1"/>
  <c r="AT42" i="30"/>
  <c r="AS42" i="30"/>
  <c r="AR42" i="30"/>
  <c r="AP42" i="30"/>
  <c r="AM42" i="30"/>
  <c r="AD42" i="30"/>
  <c r="AA42" i="30"/>
  <c r="J42" i="30"/>
  <c r="D42" i="30"/>
  <c r="D58" i="30" s="1"/>
  <c r="B42" i="30"/>
  <c r="K48" i="30" s="1"/>
  <c r="L48" i="30" s="1"/>
  <c r="R48" i="30" s="1"/>
  <c r="E38" i="30"/>
  <c r="AT37" i="30"/>
  <c r="AS37" i="30"/>
  <c r="AR37" i="30"/>
  <c r="AP37" i="30"/>
  <c r="AM37" i="30"/>
  <c r="AD37" i="30"/>
  <c r="AA37" i="30"/>
  <c r="I37" i="30"/>
  <c r="J37" i="30" s="1"/>
  <c r="H37" i="30"/>
  <c r="E37" i="30"/>
  <c r="H36" i="30" s="1"/>
  <c r="I36" i="30" s="1"/>
  <c r="J36" i="30" s="1"/>
  <c r="AT36" i="30"/>
  <c r="AR36" i="30"/>
  <c r="AP36" i="30"/>
  <c r="AM36" i="30"/>
  <c r="AD36" i="30"/>
  <c r="AA36" i="30"/>
  <c r="E36" i="30"/>
  <c r="AT35" i="30"/>
  <c r="AP35" i="30"/>
  <c r="AM35" i="30"/>
  <c r="AD35" i="30"/>
  <c r="AA35" i="30"/>
  <c r="T35" i="30"/>
  <c r="H35" i="30"/>
  <c r="I35" i="30" s="1"/>
  <c r="J35" i="30" s="1"/>
  <c r="E35" i="30"/>
  <c r="AT34" i="30"/>
  <c r="AS34" i="30"/>
  <c r="AP34" i="30"/>
  <c r="AM34" i="30"/>
  <c r="AD34" i="30"/>
  <c r="AA34" i="30"/>
  <c r="L34" i="30"/>
  <c r="R34" i="30" s="1"/>
  <c r="K34" i="30"/>
  <c r="H34" i="30"/>
  <c r="I34" i="30" s="1"/>
  <c r="J34" i="30" s="1"/>
  <c r="E34" i="30"/>
  <c r="AT33" i="30"/>
  <c r="AP33" i="30"/>
  <c r="AM33" i="30"/>
  <c r="AD33" i="30"/>
  <c r="AA33" i="30"/>
  <c r="T33" i="30"/>
  <c r="L33" i="30"/>
  <c r="K33" i="30"/>
  <c r="H33" i="30"/>
  <c r="I33" i="30" s="1"/>
  <c r="J33" i="30" s="1"/>
  <c r="E33" i="30"/>
  <c r="AT32" i="30"/>
  <c r="AR32" i="30"/>
  <c r="AP32" i="30"/>
  <c r="AM32" i="30"/>
  <c r="AD32" i="30"/>
  <c r="AA32" i="30"/>
  <c r="T32" i="30"/>
  <c r="H32" i="30"/>
  <c r="I32" i="30" s="1"/>
  <c r="J32" i="30" s="1"/>
  <c r="E32" i="30"/>
  <c r="AT31" i="30"/>
  <c r="AS31" i="30"/>
  <c r="AP31" i="30"/>
  <c r="AM31" i="30"/>
  <c r="AD31" i="30"/>
  <c r="AA31" i="30"/>
  <c r="H31" i="30"/>
  <c r="I31" i="30" s="1"/>
  <c r="J31" i="30" s="1"/>
  <c r="E31" i="30"/>
  <c r="H30" i="30" s="1"/>
  <c r="I30" i="30" s="1"/>
  <c r="J30" i="30" s="1"/>
  <c r="AT30" i="30"/>
  <c r="AS30" i="30"/>
  <c r="AP30" i="30"/>
  <c r="AM30" i="30"/>
  <c r="AD30" i="30"/>
  <c r="AA30" i="30"/>
  <c r="E30" i="30"/>
  <c r="AT29" i="30"/>
  <c r="AS29" i="30"/>
  <c r="AR29" i="30"/>
  <c r="AP29" i="30"/>
  <c r="AM29" i="30"/>
  <c r="AD29" i="30"/>
  <c r="AA29" i="30"/>
  <c r="K29" i="30"/>
  <c r="L29" i="30" s="1"/>
  <c r="J29" i="30"/>
  <c r="I29" i="30"/>
  <c r="H29" i="30"/>
  <c r="E29" i="30"/>
  <c r="H28" i="30" s="1"/>
  <c r="I28" i="30" s="1"/>
  <c r="J28" i="30" s="1"/>
  <c r="AT28" i="30"/>
  <c r="AS28" i="30"/>
  <c r="AP28" i="30"/>
  <c r="AM28" i="30"/>
  <c r="AD28" i="30"/>
  <c r="AA28" i="30"/>
  <c r="T28" i="30"/>
  <c r="K28" i="30"/>
  <c r="L28" i="30" s="1"/>
  <c r="E28" i="30"/>
  <c r="B28" i="30"/>
  <c r="AS33" i="30" s="1"/>
  <c r="AT27" i="30"/>
  <c r="AR27" i="30"/>
  <c r="AP27" i="30"/>
  <c r="AM27" i="30"/>
  <c r="AD27" i="30"/>
  <c r="AA27" i="30"/>
  <c r="T27" i="30"/>
  <c r="H27" i="30"/>
  <c r="I27" i="30" s="1"/>
  <c r="J27" i="30" s="1"/>
  <c r="E27" i="30"/>
  <c r="B27" i="30"/>
  <c r="T37" i="30" s="1"/>
  <c r="AT26" i="30"/>
  <c r="AR26" i="30"/>
  <c r="AP26" i="30"/>
  <c r="AM26" i="30"/>
  <c r="AD26" i="30"/>
  <c r="AA26" i="30"/>
  <c r="K26" i="30"/>
  <c r="L26" i="30" s="1"/>
  <c r="I26" i="30"/>
  <c r="J26" i="30" s="1"/>
  <c r="H26" i="30"/>
  <c r="B26" i="30"/>
  <c r="AR28" i="30" s="1"/>
  <c r="AW147" i="15"/>
  <c r="AV147" i="15"/>
  <c r="AS147" i="15"/>
  <c r="AG147" i="15"/>
  <c r="T147" i="15"/>
  <c r="AW146" i="15"/>
  <c r="AU146" i="15"/>
  <c r="AS146" i="15"/>
  <c r="AG146" i="15"/>
  <c r="AW145" i="15"/>
  <c r="AS145" i="15"/>
  <c r="AG145" i="15"/>
  <c r="T145" i="15"/>
  <c r="AW144" i="15"/>
  <c r="AV144" i="15"/>
  <c r="AU144" i="15"/>
  <c r="AS144" i="15"/>
  <c r="AG144" i="15"/>
  <c r="T144" i="15"/>
  <c r="AW143" i="15"/>
  <c r="AU143" i="15"/>
  <c r="AS143" i="15"/>
  <c r="AG143" i="15"/>
  <c r="K143" i="15"/>
  <c r="L143" i="15" s="1"/>
  <c r="AW142" i="15"/>
  <c r="AS142" i="15"/>
  <c r="AG142" i="15"/>
  <c r="T142" i="15"/>
  <c r="L142" i="15"/>
  <c r="K142" i="15"/>
  <c r="AW141" i="15"/>
  <c r="AV141" i="15"/>
  <c r="AU141" i="15"/>
  <c r="AS141" i="15"/>
  <c r="AG141" i="15"/>
  <c r="AW140" i="15"/>
  <c r="AV140" i="15"/>
  <c r="AS140" i="15"/>
  <c r="AG140" i="15"/>
  <c r="K140" i="15"/>
  <c r="L140" i="15" s="1"/>
  <c r="AW139" i="15"/>
  <c r="AS139" i="15"/>
  <c r="AG139" i="15"/>
  <c r="T139" i="15"/>
  <c r="L139" i="15"/>
  <c r="K139" i="15"/>
  <c r="AW138" i="15"/>
  <c r="AV138" i="15"/>
  <c r="AU138" i="15"/>
  <c r="AS138" i="15"/>
  <c r="AG138" i="15"/>
  <c r="B138" i="15"/>
  <c r="AV142" i="15" s="1"/>
  <c r="AW137" i="15"/>
  <c r="AU137" i="15"/>
  <c r="AS137" i="15"/>
  <c r="AG137" i="15"/>
  <c r="K137" i="15"/>
  <c r="L137" i="15" s="1"/>
  <c r="B137" i="15"/>
  <c r="T140" i="15" s="1"/>
  <c r="AW136" i="15"/>
  <c r="AS136" i="15"/>
  <c r="AG136" i="15"/>
  <c r="T136" i="15"/>
  <c r="O136" i="15"/>
  <c r="L136" i="15"/>
  <c r="R136" i="15" s="1"/>
  <c r="K136" i="15"/>
  <c r="B136" i="15"/>
  <c r="K145" i="15" s="1"/>
  <c r="L145" i="15" s="1"/>
  <c r="R145" i="15" s="1"/>
  <c r="AZ132" i="15"/>
  <c r="AW132" i="15"/>
  <c r="AV132" i="15"/>
  <c r="AS132" i="15"/>
  <c r="AG132" i="15"/>
  <c r="AZ131" i="15"/>
  <c r="AW131" i="15"/>
  <c r="AS131" i="15"/>
  <c r="AG131" i="15"/>
  <c r="AZ130" i="15"/>
  <c r="AW130" i="15"/>
  <c r="AU130" i="15"/>
  <c r="AS130" i="15"/>
  <c r="AG130" i="15"/>
  <c r="AZ129" i="15"/>
  <c r="AW129" i="15"/>
  <c r="AS129" i="15"/>
  <c r="AG129" i="15"/>
  <c r="AZ128" i="15"/>
  <c r="AW128" i="15"/>
  <c r="AU128" i="15"/>
  <c r="AS128" i="15"/>
  <c r="AG128" i="15"/>
  <c r="K128" i="15"/>
  <c r="L128" i="15" s="1"/>
  <c r="AZ127" i="15"/>
  <c r="AW127" i="15"/>
  <c r="AS127" i="15"/>
  <c r="AG127" i="15"/>
  <c r="T127" i="15"/>
  <c r="L127" i="15"/>
  <c r="K127" i="15"/>
  <c r="AZ126" i="15"/>
  <c r="AW126" i="15"/>
  <c r="AV126" i="15"/>
  <c r="AU126" i="15"/>
  <c r="AS126" i="15"/>
  <c r="AG126" i="15"/>
  <c r="AZ125" i="15"/>
  <c r="AW125" i="15"/>
  <c r="AS125" i="15"/>
  <c r="AG125" i="15"/>
  <c r="K125" i="15"/>
  <c r="L125" i="15" s="1"/>
  <c r="AZ124" i="15"/>
  <c r="AW124" i="15"/>
  <c r="AV124" i="15"/>
  <c r="AU124" i="15"/>
  <c r="AS124" i="15"/>
  <c r="AG124" i="15"/>
  <c r="T124" i="15"/>
  <c r="AZ123" i="15"/>
  <c r="AW123" i="15"/>
  <c r="AV123" i="15"/>
  <c r="AS123" i="15"/>
  <c r="AG123" i="15"/>
  <c r="K123" i="15"/>
  <c r="L123" i="15" s="1"/>
  <c r="B123" i="15"/>
  <c r="AV125" i="15" s="1"/>
  <c r="AZ122" i="15"/>
  <c r="AW122" i="15"/>
  <c r="AV122" i="15"/>
  <c r="AU122" i="15"/>
  <c r="AS122" i="15"/>
  <c r="AG122" i="15"/>
  <c r="B122" i="15"/>
  <c r="T126" i="15" s="1"/>
  <c r="AZ121" i="15"/>
  <c r="AW121" i="15"/>
  <c r="AV121" i="15"/>
  <c r="AS121" i="15"/>
  <c r="AG121" i="15"/>
  <c r="K121" i="15"/>
  <c r="L121" i="15" s="1"/>
  <c r="B121" i="15"/>
  <c r="AU132" i="15" s="1"/>
  <c r="AW116" i="15"/>
  <c r="AU116" i="15"/>
  <c r="AS116" i="15"/>
  <c r="AG116" i="15"/>
  <c r="AW115" i="15"/>
  <c r="AV115" i="15"/>
  <c r="AS115" i="15"/>
  <c r="AG115" i="15"/>
  <c r="AW114" i="15"/>
  <c r="AS114" i="15"/>
  <c r="AG114" i="15"/>
  <c r="T114" i="15"/>
  <c r="AW113" i="15"/>
  <c r="AU113" i="15"/>
  <c r="AS113" i="15"/>
  <c r="AG113" i="15"/>
  <c r="AW112" i="15"/>
  <c r="AV112" i="15"/>
  <c r="AS112" i="15"/>
  <c r="AG112" i="15"/>
  <c r="L112" i="15"/>
  <c r="R112" i="15" s="1"/>
  <c r="K112" i="15"/>
  <c r="AW111" i="15"/>
  <c r="AS111" i="15"/>
  <c r="AG111" i="15"/>
  <c r="K111" i="15"/>
  <c r="L111" i="15" s="1"/>
  <c r="AW110" i="15"/>
  <c r="AU110" i="15"/>
  <c r="AS110" i="15"/>
  <c r="AG110" i="15"/>
  <c r="T110" i="15"/>
  <c r="AW109" i="15"/>
  <c r="AU109" i="15"/>
  <c r="AS109" i="15"/>
  <c r="AG109" i="15"/>
  <c r="L109" i="15"/>
  <c r="R109" i="15" s="1"/>
  <c r="K109" i="15"/>
  <c r="AW108" i="15"/>
  <c r="AS108" i="15"/>
  <c r="AG108" i="15"/>
  <c r="T108" i="15"/>
  <c r="K108" i="15"/>
  <c r="L108" i="15" s="1"/>
  <c r="AW107" i="15"/>
  <c r="AU107" i="15"/>
  <c r="AS107" i="15"/>
  <c r="AG107" i="15"/>
  <c r="T107" i="15"/>
  <c r="B107" i="15"/>
  <c r="AV111" i="15" s="1"/>
  <c r="AW106" i="15"/>
  <c r="AV106" i="15"/>
  <c r="AS106" i="15"/>
  <c r="AG106" i="15"/>
  <c r="L106" i="15"/>
  <c r="R106" i="15" s="1"/>
  <c r="K106" i="15"/>
  <c r="B106" i="15"/>
  <c r="T109" i="15" s="1"/>
  <c r="AW105" i="15"/>
  <c r="AS105" i="15"/>
  <c r="AG105" i="15"/>
  <c r="T105" i="15"/>
  <c r="L105" i="15"/>
  <c r="K105" i="15"/>
  <c r="B105" i="15"/>
  <c r="K114" i="15" s="1"/>
  <c r="L114" i="15" s="1"/>
  <c r="AM100" i="15"/>
  <c r="AM99" i="15"/>
  <c r="AK99" i="15"/>
  <c r="AM98" i="15"/>
  <c r="K98" i="15"/>
  <c r="AM97" i="15"/>
  <c r="AM96" i="15"/>
  <c r="AK96" i="15"/>
  <c r="AM95" i="15"/>
  <c r="T95" i="15"/>
  <c r="AM94" i="15"/>
  <c r="AK94" i="15"/>
  <c r="K94" i="15"/>
  <c r="AM93" i="15"/>
  <c r="K93" i="15"/>
  <c r="AM92" i="15"/>
  <c r="AM91" i="15"/>
  <c r="AK91" i="15"/>
  <c r="B91" i="15"/>
  <c r="AL89" i="15" s="1"/>
  <c r="AM90" i="15"/>
  <c r="AK90" i="15"/>
  <c r="B90" i="15"/>
  <c r="AM89" i="15"/>
  <c r="K89" i="15"/>
  <c r="B89" i="15"/>
  <c r="K97" i="15" s="1"/>
  <c r="L97" i="15" s="1"/>
  <c r="AT84" i="15"/>
  <c r="AP84" i="15"/>
  <c r="AA84" i="15"/>
  <c r="AT83" i="15"/>
  <c r="AP83" i="15"/>
  <c r="AA83" i="15"/>
  <c r="K83" i="15"/>
  <c r="L83" i="15" s="1"/>
  <c r="AT82" i="15"/>
  <c r="AP82" i="15"/>
  <c r="AA82" i="15"/>
  <c r="AT81" i="15"/>
  <c r="AP81" i="15"/>
  <c r="AA81" i="15"/>
  <c r="AT80" i="15"/>
  <c r="AP80" i="15"/>
  <c r="AA80" i="15"/>
  <c r="AT79" i="15"/>
  <c r="AP79" i="15"/>
  <c r="AA79" i="15"/>
  <c r="K79" i="15"/>
  <c r="L79" i="15" s="1"/>
  <c r="AT78" i="15"/>
  <c r="AP78" i="15"/>
  <c r="AA78" i="15"/>
  <c r="T78" i="15"/>
  <c r="AT77" i="15"/>
  <c r="AP77" i="15"/>
  <c r="AA77" i="15"/>
  <c r="T77" i="15"/>
  <c r="K77" i="15"/>
  <c r="L77" i="15" s="1"/>
  <c r="AT76" i="15"/>
  <c r="AP76" i="15"/>
  <c r="AA76" i="15"/>
  <c r="K76" i="15"/>
  <c r="L76" i="15" s="1"/>
  <c r="AT75" i="15"/>
  <c r="AP75" i="15"/>
  <c r="AA75" i="15"/>
  <c r="T75" i="15"/>
  <c r="R75" i="15"/>
  <c r="K75" i="15"/>
  <c r="L75" i="15" s="1"/>
  <c r="B75" i="15"/>
  <c r="AS79" i="15" s="1"/>
  <c r="AT74" i="15"/>
  <c r="AP74" i="15"/>
  <c r="AA74" i="15"/>
  <c r="K74" i="15"/>
  <c r="L74" i="15" s="1"/>
  <c r="B74" i="15"/>
  <c r="T83" i="15" s="1"/>
  <c r="AT73" i="15"/>
  <c r="AR73" i="15"/>
  <c r="AP73" i="15"/>
  <c r="AA73" i="15"/>
  <c r="T73" i="15"/>
  <c r="B73" i="15"/>
  <c r="AR79" i="15" s="1"/>
  <c r="AT69" i="15"/>
  <c r="AS69" i="15"/>
  <c r="AP69" i="15"/>
  <c r="AD69" i="15"/>
  <c r="AA69" i="15"/>
  <c r="AT68" i="15"/>
  <c r="AS68" i="15"/>
  <c r="AP68" i="15"/>
  <c r="AD68" i="15"/>
  <c r="AA68" i="15"/>
  <c r="AT67" i="15"/>
  <c r="AP67" i="15"/>
  <c r="AD67" i="15"/>
  <c r="AA67" i="15"/>
  <c r="T67" i="15"/>
  <c r="AT66" i="15"/>
  <c r="AR66" i="15"/>
  <c r="AP66" i="15"/>
  <c r="AD66" i="15"/>
  <c r="AA66" i="15"/>
  <c r="D66" i="15"/>
  <c r="AT65" i="15"/>
  <c r="AP65" i="15"/>
  <c r="AD65" i="15"/>
  <c r="AA65" i="15"/>
  <c r="T65" i="15"/>
  <c r="AT64" i="15"/>
  <c r="AS64" i="15"/>
  <c r="AR64" i="15"/>
  <c r="AP64" i="15"/>
  <c r="AD64" i="15"/>
  <c r="AA64" i="15"/>
  <c r="T64" i="15"/>
  <c r="AT63" i="15"/>
  <c r="AR63" i="15"/>
  <c r="AP63" i="15"/>
  <c r="AD63" i="15"/>
  <c r="AA63" i="15"/>
  <c r="AT62" i="15"/>
  <c r="AP62" i="15"/>
  <c r="AD62" i="15"/>
  <c r="AA62" i="15"/>
  <c r="T62" i="15"/>
  <c r="AT61" i="15"/>
  <c r="AS61" i="15"/>
  <c r="AP61" i="15"/>
  <c r="AD61" i="15"/>
  <c r="AA61" i="15"/>
  <c r="T61" i="15"/>
  <c r="K61" i="15"/>
  <c r="L61" i="15" s="1"/>
  <c r="AT60" i="15"/>
  <c r="AP60" i="15"/>
  <c r="AD60" i="15"/>
  <c r="AA60" i="15"/>
  <c r="T60" i="15"/>
  <c r="K60" i="15"/>
  <c r="L60" i="15" s="1"/>
  <c r="R60" i="15" s="1"/>
  <c r="B60" i="15"/>
  <c r="AS60" i="15" s="1"/>
  <c r="AT59" i="15"/>
  <c r="AS59" i="15"/>
  <c r="AR59" i="15"/>
  <c r="AP59" i="15"/>
  <c r="AD59" i="15"/>
  <c r="AA59" i="15"/>
  <c r="T59" i="15"/>
  <c r="B59" i="15"/>
  <c r="T69" i="15" s="1"/>
  <c r="AT58" i="15"/>
  <c r="AS58" i="15"/>
  <c r="AP58" i="15"/>
  <c r="AD58" i="15"/>
  <c r="AA58" i="15"/>
  <c r="T58" i="15"/>
  <c r="K58" i="15"/>
  <c r="L58" i="15" s="1"/>
  <c r="B58" i="15"/>
  <c r="AR68" i="15" s="1"/>
  <c r="E54" i="15"/>
  <c r="H53" i="15" s="1"/>
  <c r="I53" i="15" s="1"/>
  <c r="J53" i="15" s="1"/>
  <c r="D54" i="15"/>
  <c r="D70" i="15" s="1"/>
  <c r="D85" i="15" s="1"/>
  <c r="D101" i="15" s="1"/>
  <c r="D117" i="15" s="1"/>
  <c r="D133" i="15" s="1"/>
  <c r="D148" i="15" s="1"/>
  <c r="AT53" i="15"/>
  <c r="AP53" i="15"/>
  <c r="AM53" i="15"/>
  <c r="AD53" i="15"/>
  <c r="AA53" i="15"/>
  <c r="E53" i="15"/>
  <c r="D53" i="15"/>
  <c r="D69" i="15" s="1"/>
  <c r="AT52" i="15"/>
  <c r="AS52" i="15"/>
  <c r="AP52" i="15"/>
  <c r="AM52" i="15"/>
  <c r="AD52" i="15"/>
  <c r="AA52" i="15"/>
  <c r="H52" i="15"/>
  <c r="I52" i="15" s="1"/>
  <c r="J52" i="15" s="1"/>
  <c r="D52" i="15"/>
  <c r="D68" i="15" s="1"/>
  <c r="AT51" i="15"/>
  <c r="AP51" i="15"/>
  <c r="AM51" i="15"/>
  <c r="AD51" i="15"/>
  <c r="AA51" i="15"/>
  <c r="T51" i="15"/>
  <c r="D51" i="15"/>
  <c r="E52" i="15" s="1"/>
  <c r="H51" i="15" s="1"/>
  <c r="I51" i="15" s="1"/>
  <c r="J51" i="15" s="1"/>
  <c r="AT50" i="15"/>
  <c r="AP50" i="15"/>
  <c r="AM50" i="15"/>
  <c r="AD50" i="15"/>
  <c r="AA50" i="15"/>
  <c r="I50" i="15"/>
  <c r="J50" i="15" s="1"/>
  <c r="D50" i="15"/>
  <c r="E51" i="15" s="1"/>
  <c r="H50" i="15" s="1"/>
  <c r="AT49" i="15"/>
  <c r="AP49" i="15"/>
  <c r="AM49" i="15"/>
  <c r="AD49" i="15"/>
  <c r="AA49" i="15"/>
  <c r="T49" i="15"/>
  <c r="D49" i="15"/>
  <c r="E50" i="15" s="1"/>
  <c r="H49" i="15" s="1"/>
  <c r="I49" i="15" s="1"/>
  <c r="J49" i="15" s="1"/>
  <c r="AT48" i="15"/>
  <c r="AR48" i="15"/>
  <c r="AP48" i="15"/>
  <c r="AM48" i="15"/>
  <c r="AD48" i="15"/>
  <c r="AA48" i="15"/>
  <c r="E48" i="15"/>
  <c r="H47" i="15" s="1"/>
  <c r="I47" i="15" s="1"/>
  <c r="J47" i="15" s="1"/>
  <c r="D48" i="15"/>
  <c r="E49" i="15" s="1"/>
  <c r="H48" i="15" s="1"/>
  <c r="I48" i="15" s="1"/>
  <c r="J48" i="15" s="1"/>
  <c r="AT47" i="15"/>
  <c r="AP47" i="15"/>
  <c r="AM47" i="15"/>
  <c r="AD47" i="15"/>
  <c r="AA47" i="15"/>
  <c r="D47" i="15"/>
  <c r="D63" i="15" s="1"/>
  <c r="AT46" i="15"/>
  <c r="AP46" i="15"/>
  <c r="AM46" i="15"/>
  <c r="AD46" i="15"/>
  <c r="AA46" i="15"/>
  <c r="D46" i="15"/>
  <c r="AT45" i="15"/>
  <c r="AS45" i="15"/>
  <c r="AP45" i="15"/>
  <c r="AM45" i="15"/>
  <c r="AD45" i="15"/>
  <c r="AA45" i="15"/>
  <c r="D45" i="15"/>
  <c r="D61" i="15" s="1"/>
  <c r="AT44" i="15"/>
  <c r="AS44" i="15"/>
  <c r="AP44" i="15"/>
  <c r="AM44" i="15"/>
  <c r="AD44" i="15"/>
  <c r="AA44" i="15"/>
  <c r="D44" i="15"/>
  <c r="B44" i="15"/>
  <c r="AS47" i="15" s="1"/>
  <c r="AT43" i="15"/>
  <c r="AS43" i="15"/>
  <c r="AP43" i="15"/>
  <c r="AM43" i="15"/>
  <c r="AD43" i="15"/>
  <c r="AA43" i="15"/>
  <c r="T43" i="15"/>
  <c r="D43" i="15"/>
  <c r="D59" i="15" s="1"/>
  <c r="E60" i="15" s="1"/>
  <c r="H59" i="15" s="1"/>
  <c r="I59" i="15" s="1"/>
  <c r="J59" i="15" s="1"/>
  <c r="B43" i="15"/>
  <c r="T53" i="15" s="1"/>
  <c r="AT42" i="15"/>
  <c r="AS42" i="15"/>
  <c r="AP42" i="15"/>
  <c r="AM42" i="15"/>
  <c r="AD42" i="15"/>
  <c r="AA42" i="15"/>
  <c r="D42" i="15"/>
  <c r="D58" i="15" s="1"/>
  <c r="B42" i="15"/>
  <c r="AR50" i="15" s="1"/>
  <c r="E38" i="15"/>
  <c r="AT37" i="15"/>
  <c r="AP37" i="15"/>
  <c r="AM37" i="15"/>
  <c r="AD37" i="15"/>
  <c r="AA37" i="15"/>
  <c r="H37" i="15"/>
  <c r="I37" i="15" s="1"/>
  <c r="J37" i="15" s="1"/>
  <c r="E37" i="15"/>
  <c r="AT36" i="15"/>
  <c r="AP36" i="15"/>
  <c r="AM36" i="15"/>
  <c r="AD36" i="15"/>
  <c r="AA36" i="15"/>
  <c r="H36" i="15"/>
  <c r="I36" i="15" s="1"/>
  <c r="J36" i="15" s="1"/>
  <c r="E36" i="15"/>
  <c r="AT35" i="15"/>
  <c r="AS35" i="15"/>
  <c r="AP35" i="15"/>
  <c r="AM35" i="15"/>
  <c r="AD35" i="15"/>
  <c r="AA35" i="15"/>
  <c r="J35" i="15"/>
  <c r="I35" i="15"/>
  <c r="H35" i="15"/>
  <c r="E35" i="15"/>
  <c r="H34" i="15" s="1"/>
  <c r="I34" i="15" s="1"/>
  <c r="J34" i="15" s="1"/>
  <c r="AT34" i="15"/>
  <c r="AP34" i="15"/>
  <c r="AM34" i="15"/>
  <c r="AD34" i="15"/>
  <c r="AA34" i="15"/>
  <c r="T34" i="15"/>
  <c r="E34" i="15"/>
  <c r="AT33" i="15"/>
  <c r="AP33" i="15"/>
  <c r="AM33" i="15"/>
  <c r="AD33" i="15"/>
  <c r="AA33" i="15"/>
  <c r="H33" i="15"/>
  <c r="I33" i="15" s="1"/>
  <c r="J33" i="15" s="1"/>
  <c r="E33" i="15"/>
  <c r="H32" i="15" s="1"/>
  <c r="I32" i="15" s="1"/>
  <c r="J32" i="15" s="1"/>
  <c r="AT32" i="15"/>
  <c r="AP32" i="15"/>
  <c r="AM32" i="15"/>
  <c r="AD32" i="15"/>
  <c r="AA32" i="15"/>
  <c r="T32" i="15"/>
  <c r="E32" i="15"/>
  <c r="AT31" i="15"/>
  <c r="AP31" i="15"/>
  <c r="AM31" i="15"/>
  <c r="AD31" i="15"/>
  <c r="AA31" i="15"/>
  <c r="T31" i="15"/>
  <c r="H31" i="15"/>
  <c r="I31" i="15" s="1"/>
  <c r="J31" i="15" s="1"/>
  <c r="E31" i="15"/>
  <c r="AT30" i="15"/>
  <c r="AS30" i="15"/>
  <c r="AP30" i="15"/>
  <c r="AM30" i="15"/>
  <c r="AD30" i="15"/>
  <c r="AA30" i="15"/>
  <c r="K30" i="15"/>
  <c r="L30" i="15" s="1"/>
  <c r="I30" i="15"/>
  <c r="J30" i="15" s="1"/>
  <c r="H30" i="15"/>
  <c r="E30" i="15"/>
  <c r="AT29" i="15"/>
  <c r="AP29" i="15"/>
  <c r="AM29" i="15"/>
  <c r="AD29" i="15"/>
  <c r="AA29" i="15"/>
  <c r="H29" i="15"/>
  <c r="I29" i="15" s="1"/>
  <c r="J29" i="15" s="1"/>
  <c r="E29" i="15"/>
  <c r="AT28" i="15"/>
  <c r="AP28" i="15"/>
  <c r="AM28" i="15"/>
  <c r="AD28" i="15"/>
  <c r="AA28" i="15"/>
  <c r="T28" i="15"/>
  <c r="K28" i="15"/>
  <c r="L28" i="15" s="1"/>
  <c r="I28" i="15"/>
  <c r="J28" i="15" s="1"/>
  <c r="H28" i="15"/>
  <c r="E28" i="15"/>
  <c r="H27" i="15" s="1"/>
  <c r="I27" i="15" s="1"/>
  <c r="J27" i="15" s="1"/>
  <c r="B28" i="15"/>
  <c r="AS32" i="15" s="1"/>
  <c r="AT27" i="15"/>
  <c r="AR27" i="15"/>
  <c r="AP27" i="15"/>
  <c r="AM27" i="15"/>
  <c r="AD27" i="15"/>
  <c r="AA27" i="15"/>
  <c r="T27" i="15"/>
  <c r="L27" i="15"/>
  <c r="K27" i="15"/>
  <c r="E27" i="15"/>
  <c r="H26" i="15" s="1"/>
  <c r="I26" i="15" s="1"/>
  <c r="J26" i="15" s="1"/>
  <c r="B27" i="15"/>
  <c r="T36" i="15" s="1"/>
  <c r="AT26" i="15"/>
  <c r="AS26" i="15"/>
  <c r="AR26" i="15"/>
  <c r="AP26" i="15"/>
  <c r="AM26" i="15"/>
  <c r="AD26" i="15"/>
  <c r="AA26" i="15"/>
  <c r="T26" i="15"/>
  <c r="B26" i="15"/>
  <c r="AR35" i="15" s="1"/>
  <c r="AW147" i="29"/>
  <c r="AS147" i="29"/>
  <c r="AG147" i="29"/>
  <c r="AW146" i="29"/>
  <c r="AS146" i="29"/>
  <c r="AG146" i="29"/>
  <c r="AW145" i="29"/>
  <c r="AU145" i="29"/>
  <c r="AS145" i="29"/>
  <c r="AG145" i="29"/>
  <c r="AW144" i="29"/>
  <c r="AS144" i="29"/>
  <c r="AG144" i="29"/>
  <c r="AW143" i="29"/>
  <c r="AS143" i="29"/>
  <c r="AG143" i="29"/>
  <c r="AW142" i="29"/>
  <c r="AV142" i="29"/>
  <c r="AS142" i="29"/>
  <c r="AG142" i="29"/>
  <c r="AW141" i="29"/>
  <c r="AS141" i="29"/>
  <c r="AG141" i="29"/>
  <c r="K141" i="29"/>
  <c r="L141" i="29" s="1"/>
  <c r="R141" i="29" s="1"/>
  <c r="AW140" i="29"/>
  <c r="AS140" i="29"/>
  <c r="AG140" i="29"/>
  <c r="T140" i="29"/>
  <c r="AW139" i="29"/>
  <c r="AV139" i="29"/>
  <c r="AS139" i="29"/>
  <c r="AG139" i="29"/>
  <c r="AW138" i="29"/>
  <c r="AV138" i="29"/>
  <c r="AS138" i="29"/>
  <c r="AG138" i="29"/>
  <c r="T138" i="29"/>
  <c r="K138" i="29"/>
  <c r="L138" i="29" s="1"/>
  <c r="R138" i="29" s="1"/>
  <c r="B138" i="29"/>
  <c r="AV141" i="29" s="1"/>
  <c r="AW137" i="29"/>
  <c r="AV137" i="29"/>
  <c r="AS137" i="29"/>
  <c r="AG137" i="29"/>
  <c r="B137" i="29"/>
  <c r="T142" i="29" s="1"/>
  <c r="AW136" i="29"/>
  <c r="AV136" i="29"/>
  <c r="AU136" i="29"/>
  <c r="AS136" i="29"/>
  <c r="AG136" i="29"/>
  <c r="T136" i="29"/>
  <c r="B136" i="29"/>
  <c r="K147" i="29" s="1"/>
  <c r="L147" i="29" s="1"/>
  <c r="AZ132" i="29"/>
  <c r="AW132" i="29"/>
  <c r="AS132" i="29"/>
  <c r="AG132" i="29"/>
  <c r="T132" i="29"/>
  <c r="AZ131" i="29"/>
  <c r="AW131" i="29"/>
  <c r="AS131" i="29"/>
  <c r="AG131" i="29"/>
  <c r="AZ130" i="29"/>
  <c r="AW130" i="29"/>
  <c r="AS130" i="29"/>
  <c r="AG130" i="29"/>
  <c r="AZ129" i="29"/>
  <c r="AW129" i="29"/>
  <c r="AV129" i="29"/>
  <c r="AS129" i="29"/>
  <c r="AG129" i="29"/>
  <c r="AZ128" i="29"/>
  <c r="AW128" i="29"/>
  <c r="AS128" i="29"/>
  <c r="AG128" i="29"/>
  <c r="AZ127" i="29"/>
  <c r="AW127" i="29"/>
  <c r="AV127" i="29"/>
  <c r="AS127" i="29"/>
  <c r="AG127" i="29"/>
  <c r="AZ126" i="29"/>
  <c r="AW126" i="29"/>
  <c r="AS126" i="29"/>
  <c r="AG126" i="29"/>
  <c r="AZ125" i="29"/>
  <c r="AW125" i="29"/>
  <c r="AS125" i="29"/>
  <c r="AG125" i="29"/>
  <c r="AZ124" i="29"/>
  <c r="AW124" i="29"/>
  <c r="AS124" i="29"/>
  <c r="AG124" i="29"/>
  <c r="AZ123" i="29"/>
  <c r="AW123" i="29"/>
  <c r="AS123" i="29"/>
  <c r="AG123" i="29"/>
  <c r="T123" i="29"/>
  <c r="B123" i="29"/>
  <c r="AZ122" i="29"/>
  <c r="AW122" i="29"/>
  <c r="AS122" i="29"/>
  <c r="AG122" i="29"/>
  <c r="T122" i="29"/>
  <c r="K122" i="29"/>
  <c r="L122" i="29" s="1"/>
  <c r="R122" i="29" s="1"/>
  <c r="B122" i="29"/>
  <c r="T125" i="29" s="1"/>
  <c r="AZ121" i="29"/>
  <c r="AW121" i="29"/>
  <c r="AS121" i="29"/>
  <c r="AG121" i="29"/>
  <c r="T121" i="29"/>
  <c r="B121" i="29"/>
  <c r="AU129" i="29" s="1"/>
  <c r="AW116" i="29"/>
  <c r="AS116" i="29"/>
  <c r="AG116" i="29"/>
  <c r="AW115" i="29"/>
  <c r="AS115" i="29"/>
  <c r="AG115" i="29"/>
  <c r="T115" i="29"/>
  <c r="AW114" i="29"/>
  <c r="AV114" i="29"/>
  <c r="AS114" i="29"/>
  <c r="AG114" i="29"/>
  <c r="AW113" i="29"/>
  <c r="AS113" i="29"/>
  <c r="AG113" i="29"/>
  <c r="K113" i="29"/>
  <c r="L113" i="29" s="1"/>
  <c r="R113" i="29" s="1"/>
  <c r="AW112" i="29"/>
  <c r="AS112" i="29"/>
  <c r="AG112" i="29"/>
  <c r="T112" i="29"/>
  <c r="AW111" i="29"/>
  <c r="AS111" i="29"/>
  <c r="AG111" i="29"/>
  <c r="AW110" i="29"/>
  <c r="AS110" i="29"/>
  <c r="AG110" i="29"/>
  <c r="AW109" i="29"/>
  <c r="AS109" i="29"/>
  <c r="AG109" i="29"/>
  <c r="AW108" i="29"/>
  <c r="AS108" i="29"/>
  <c r="AG108" i="29"/>
  <c r="AW107" i="29"/>
  <c r="AS107" i="29"/>
  <c r="AG107" i="29"/>
  <c r="B107" i="29"/>
  <c r="AV110" i="29" s="1"/>
  <c r="AW106" i="29"/>
  <c r="AS106" i="29"/>
  <c r="AG106" i="29"/>
  <c r="T106" i="29"/>
  <c r="B106" i="29"/>
  <c r="T111" i="29" s="1"/>
  <c r="AW105" i="29"/>
  <c r="AV105" i="29"/>
  <c r="AS105" i="29"/>
  <c r="AG105" i="29"/>
  <c r="B105" i="29"/>
  <c r="K116" i="29" s="1"/>
  <c r="L116" i="29" s="1"/>
  <c r="AM100" i="29"/>
  <c r="AM99" i="29"/>
  <c r="AM98" i="29"/>
  <c r="AK98" i="29"/>
  <c r="AM97" i="29"/>
  <c r="AL97" i="29"/>
  <c r="AM96" i="29"/>
  <c r="AM95" i="29"/>
  <c r="AM94" i="29"/>
  <c r="AL94" i="29"/>
  <c r="AM93" i="29"/>
  <c r="T93" i="29"/>
  <c r="AM92" i="29"/>
  <c r="AL92" i="29"/>
  <c r="AM91" i="29"/>
  <c r="AL91" i="29"/>
  <c r="K91" i="29"/>
  <c r="L91" i="29" s="1"/>
  <c r="B91" i="29"/>
  <c r="AL96" i="29" s="1"/>
  <c r="AM90" i="29"/>
  <c r="AL90" i="29"/>
  <c r="T90" i="29"/>
  <c r="B90" i="29"/>
  <c r="T98" i="29" s="1"/>
  <c r="AM89" i="29"/>
  <c r="AL89" i="29"/>
  <c r="T89" i="29"/>
  <c r="B89" i="29"/>
  <c r="K90" i="29" s="1"/>
  <c r="L90" i="29" s="1"/>
  <c r="AT84" i="29"/>
  <c r="AS84" i="29"/>
  <c r="AR84" i="29"/>
  <c r="AP84" i="29"/>
  <c r="AA84" i="29"/>
  <c r="T84" i="29"/>
  <c r="K84" i="29"/>
  <c r="L84" i="29" s="1"/>
  <c r="AT83" i="29"/>
  <c r="AS83" i="29"/>
  <c r="AR83" i="29"/>
  <c r="AP83" i="29"/>
  <c r="AA83" i="29"/>
  <c r="K83" i="29"/>
  <c r="L83" i="29" s="1"/>
  <c r="AT82" i="29"/>
  <c r="AS82" i="29"/>
  <c r="AR82" i="29"/>
  <c r="AP82" i="29"/>
  <c r="AA82" i="29"/>
  <c r="L82" i="29"/>
  <c r="R82" i="29" s="1"/>
  <c r="K82" i="29"/>
  <c r="AT81" i="29"/>
  <c r="AS81" i="29"/>
  <c r="AR81" i="29"/>
  <c r="AP81" i="29"/>
  <c r="AA81" i="29"/>
  <c r="T81" i="29"/>
  <c r="AT80" i="29"/>
  <c r="AR80" i="29"/>
  <c r="AP80" i="29"/>
  <c r="AA80" i="29"/>
  <c r="T80" i="29"/>
  <c r="K80" i="29"/>
  <c r="L80" i="29" s="1"/>
  <c r="AT79" i="29"/>
  <c r="AR79" i="29"/>
  <c r="AP79" i="29"/>
  <c r="AA79" i="29"/>
  <c r="T79" i="29"/>
  <c r="L79" i="29"/>
  <c r="R79" i="29" s="1"/>
  <c r="K79" i="29"/>
  <c r="AT78" i="29"/>
  <c r="AR78" i="29"/>
  <c r="AP78" i="29"/>
  <c r="AA78" i="29"/>
  <c r="K78" i="29"/>
  <c r="L78" i="29" s="1"/>
  <c r="AT77" i="29"/>
  <c r="AS77" i="29"/>
  <c r="AP77" i="29"/>
  <c r="AA77" i="29"/>
  <c r="K77" i="29"/>
  <c r="L77" i="29" s="1"/>
  <c r="AT76" i="29"/>
  <c r="AR76" i="29"/>
  <c r="AP76" i="29"/>
  <c r="AA76" i="29"/>
  <c r="T76" i="29"/>
  <c r="L76" i="29"/>
  <c r="R76" i="29" s="1"/>
  <c r="K76" i="29"/>
  <c r="AT75" i="29"/>
  <c r="AR75" i="29"/>
  <c r="AP75" i="29"/>
  <c r="AA75" i="29"/>
  <c r="K75" i="29"/>
  <c r="L75" i="29" s="1"/>
  <c r="B75" i="29"/>
  <c r="AS79" i="29" s="1"/>
  <c r="AT74" i="29"/>
  <c r="AR74" i="29"/>
  <c r="AP74" i="29"/>
  <c r="AA74" i="29"/>
  <c r="T74" i="29"/>
  <c r="K74" i="29"/>
  <c r="L74" i="29" s="1"/>
  <c r="B74" i="29"/>
  <c r="T83" i="29" s="1"/>
  <c r="AT73" i="29"/>
  <c r="AS73" i="29"/>
  <c r="AR73" i="29"/>
  <c r="AP73" i="29"/>
  <c r="AA73" i="29"/>
  <c r="O73" i="29"/>
  <c r="L73" i="29"/>
  <c r="R73" i="29" s="1"/>
  <c r="K73" i="29"/>
  <c r="B73" i="29"/>
  <c r="K81" i="29" s="1"/>
  <c r="L81" i="29" s="1"/>
  <c r="AT69" i="29"/>
  <c r="AR69" i="29"/>
  <c r="AP69" i="29"/>
  <c r="AA69" i="29"/>
  <c r="AT68" i="29"/>
  <c r="AS68" i="29"/>
  <c r="AP68" i="29"/>
  <c r="AA68" i="29"/>
  <c r="K68" i="29"/>
  <c r="L68" i="29" s="1"/>
  <c r="AT67" i="29"/>
  <c r="AS67" i="29"/>
  <c r="AP67" i="29"/>
  <c r="AA67" i="29"/>
  <c r="T67" i="29"/>
  <c r="AT66" i="29"/>
  <c r="AS66" i="29"/>
  <c r="AR66" i="29"/>
  <c r="AP66" i="29"/>
  <c r="AA66" i="29"/>
  <c r="AT65" i="29"/>
  <c r="AS65" i="29"/>
  <c r="AP65" i="29"/>
  <c r="AA65" i="29"/>
  <c r="AT64" i="29"/>
  <c r="AP64" i="29"/>
  <c r="AA64" i="29"/>
  <c r="AT63" i="29"/>
  <c r="AS63" i="29"/>
  <c r="AP63" i="29"/>
  <c r="AA63" i="29"/>
  <c r="D63" i="29"/>
  <c r="E64" i="29" s="1"/>
  <c r="H63" i="29" s="1"/>
  <c r="I63" i="29" s="1"/>
  <c r="J63" i="29" s="1"/>
  <c r="AT62" i="29"/>
  <c r="AS62" i="29"/>
  <c r="AP62" i="29"/>
  <c r="AA62" i="29"/>
  <c r="AT61" i="29"/>
  <c r="AP61" i="29"/>
  <c r="AA61" i="29"/>
  <c r="AT60" i="29"/>
  <c r="AS60" i="29"/>
  <c r="AP60" i="29"/>
  <c r="AA60" i="29"/>
  <c r="D60" i="29"/>
  <c r="E61" i="29" s="1"/>
  <c r="H60" i="29" s="1"/>
  <c r="I60" i="29" s="1"/>
  <c r="J60" i="29" s="1"/>
  <c r="B60" i="29"/>
  <c r="AS64" i="29" s="1"/>
  <c r="AT59" i="29"/>
  <c r="AS59" i="29"/>
  <c r="AP59" i="29"/>
  <c r="AA59" i="29"/>
  <c r="B59" i="29"/>
  <c r="T63" i="29" s="1"/>
  <c r="AT58" i="29"/>
  <c r="AS58" i="29"/>
  <c r="AP58" i="29"/>
  <c r="AA58" i="29"/>
  <c r="T58" i="29"/>
  <c r="B58" i="29"/>
  <c r="AR62" i="29" s="1"/>
  <c r="D54" i="29"/>
  <c r="D70" i="29" s="1"/>
  <c r="D85" i="29" s="1"/>
  <c r="D101" i="29" s="1"/>
  <c r="D117" i="29" s="1"/>
  <c r="D133" i="29" s="1"/>
  <c r="D148" i="29" s="1"/>
  <c r="AT53" i="29"/>
  <c r="AS53" i="29"/>
  <c r="AR53" i="29"/>
  <c r="AP53" i="29"/>
  <c r="AG53" i="29"/>
  <c r="AA53" i="29"/>
  <c r="K53" i="29"/>
  <c r="L53" i="29" s="1"/>
  <c r="D53" i="29"/>
  <c r="E54" i="29" s="1"/>
  <c r="H53" i="29" s="1"/>
  <c r="I53" i="29" s="1"/>
  <c r="J53" i="29" s="1"/>
  <c r="AT52" i="29"/>
  <c r="AS52" i="29"/>
  <c r="AP52" i="29"/>
  <c r="AG52" i="29"/>
  <c r="AA52" i="29"/>
  <c r="D52" i="29"/>
  <c r="E53" i="29" s="1"/>
  <c r="H52" i="29" s="1"/>
  <c r="I52" i="29" s="1"/>
  <c r="J52" i="29" s="1"/>
  <c r="AT51" i="29"/>
  <c r="AR51" i="29"/>
  <c r="AP51" i="29"/>
  <c r="AG51" i="29"/>
  <c r="AA51" i="29"/>
  <c r="D51" i="29"/>
  <c r="E52" i="29" s="1"/>
  <c r="H51" i="29" s="1"/>
  <c r="I51" i="29" s="1"/>
  <c r="J51" i="29" s="1"/>
  <c r="AT50" i="29"/>
  <c r="AP50" i="29"/>
  <c r="AG50" i="29"/>
  <c r="AA50" i="29"/>
  <c r="T50" i="29"/>
  <c r="L50" i="29"/>
  <c r="R50" i="29" s="1"/>
  <c r="K50" i="29"/>
  <c r="E50" i="29"/>
  <c r="D50" i="29"/>
  <c r="D66" i="29" s="1"/>
  <c r="AT49" i="29"/>
  <c r="AR49" i="29"/>
  <c r="AP49" i="29"/>
  <c r="AG49" i="29"/>
  <c r="AA49" i="29"/>
  <c r="T49" i="29"/>
  <c r="H49" i="29"/>
  <c r="I49" i="29" s="1"/>
  <c r="J49" i="29" s="1"/>
  <c r="D49" i="29"/>
  <c r="D65" i="29" s="1"/>
  <c r="AT48" i="29"/>
  <c r="AR48" i="29"/>
  <c r="AP48" i="29"/>
  <c r="AG48" i="29"/>
  <c r="AA48" i="29"/>
  <c r="T48" i="29"/>
  <c r="E48" i="29"/>
  <c r="H47" i="29" s="1"/>
  <c r="I47" i="29" s="1"/>
  <c r="J47" i="29" s="1"/>
  <c r="D48" i="29"/>
  <c r="D64" i="29" s="1"/>
  <c r="AT47" i="29"/>
  <c r="AR47" i="29"/>
  <c r="AP47" i="29"/>
  <c r="AG47" i="29"/>
  <c r="AA47" i="29"/>
  <c r="E47" i="29"/>
  <c r="D47" i="29"/>
  <c r="AT46" i="29"/>
  <c r="AP46" i="29"/>
  <c r="AG46" i="29"/>
  <c r="AA46" i="29"/>
  <c r="K46" i="29"/>
  <c r="L46" i="29" s="1"/>
  <c r="H46" i="29"/>
  <c r="I46" i="29" s="1"/>
  <c r="J46" i="29" s="1"/>
  <c r="E46" i="29"/>
  <c r="H45" i="29" s="1"/>
  <c r="I45" i="29" s="1"/>
  <c r="J45" i="29" s="1"/>
  <c r="D46" i="29"/>
  <c r="D62" i="29" s="1"/>
  <c r="AT45" i="29"/>
  <c r="AP45" i="29"/>
  <c r="AG45" i="29"/>
  <c r="AA45" i="29"/>
  <c r="K45" i="29"/>
  <c r="L45" i="29" s="1"/>
  <c r="D45" i="29"/>
  <c r="D61" i="29" s="1"/>
  <c r="AT44" i="29"/>
  <c r="AP44" i="29"/>
  <c r="AG44" i="29"/>
  <c r="AA44" i="29"/>
  <c r="K44" i="29"/>
  <c r="L44" i="29" s="1"/>
  <c r="E44" i="29"/>
  <c r="D44" i="29"/>
  <c r="E45" i="29" s="1"/>
  <c r="H44" i="29" s="1"/>
  <c r="I44" i="29" s="1"/>
  <c r="J44" i="29" s="1"/>
  <c r="B44" i="29"/>
  <c r="AS45" i="29" s="1"/>
  <c r="AT43" i="29"/>
  <c r="AR43" i="29"/>
  <c r="AP43" i="29"/>
  <c r="AG43" i="29"/>
  <c r="AA43" i="29"/>
  <c r="T43" i="29"/>
  <c r="H43" i="29"/>
  <c r="I43" i="29" s="1"/>
  <c r="J43" i="29" s="1"/>
  <c r="E43" i="29"/>
  <c r="H42" i="29" s="1"/>
  <c r="I42" i="29" s="1"/>
  <c r="J42" i="29" s="1"/>
  <c r="D43" i="29"/>
  <c r="D59" i="29" s="1"/>
  <c r="B43" i="29"/>
  <c r="T46" i="29" s="1"/>
  <c r="AT42" i="29"/>
  <c r="AS42" i="29"/>
  <c r="AP42" i="29"/>
  <c r="AG42" i="29"/>
  <c r="AA42" i="29"/>
  <c r="D42" i="29"/>
  <c r="D58" i="29" s="1"/>
  <c r="B42" i="29"/>
  <c r="K47" i="29" s="1"/>
  <c r="L47" i="29" s="1"/>
  <c r="E38" i="29"/>
  <c r="AT37" i="29"/>
  <c r="AS37" i="29"/>
  <c r="AP37" i="29"/>
  <c r="AA37" i="29"/>
  <c r="H37" i="29"/>
  <c r="I37" i="29" s="1"/>
  <c r="J37" i="29" s="1"/>
  <c r="E37" i="29"/>
  <c r="AT36" i="29"/>
  <c r="AP36" i="29"/>
  <c r="AA36" i="29"/>
  <c r="K36" i="29"/>
  <c r="L36" i="29" s="1"/>
  <c r="J36" i="29"/>
  <c r="I36" i="29"/>
  <c r="H36" i="29"/>
  <c r="E36" i="29"/>
  <c r="H35" i="29" s="1"/>
  <c r="I35" i="29" s="1"/>
  <c r="J35" i="29" s="1"/>
  <c r="AT35" i="29"/>
  <c r="AP35" i="29"/>
  <c r="AA35" i="29"/>
  <c r="E35" i="29"/>
  <c r="H34" i="29" s="1"/>
  <c r="I34" i="29" s="1"/>
  <c r="J34" i="29" s="1"/>
  <c r="AT34" i="29"/>
  <c r="AP34" i="29"/>
  <c r="AA34" i="29"/>
  <c r="T34" i="29"/>
  <c r="K34" i="29"/>
  <c r="L34" i="29" s="1"/>
  <c r="E34" i="29"/>
  <c r="H33" i="29" s="1"/>
  <c r="I33" i="29" s="1"/>
  <c r="J33" i="29" s="1"/>
  <c r="AT33" i="29"/>
  <c r="AR33" i="29"/>
  <c r="AP33" i="29"/>
  <c r="AA33" i="29"/>
  <c r="K33" i="29"/>
  <c r="L33" i="29" s="1"/>
  <c r="E33" i="29"/>
  <c r="H32" i="29" s="1"/>
  <c r="I32" i="29" s="1"/>
  <c r="J32" i="29" s="1"/>
  <c r="AT32" i="29"/>
  <c r="AR32" i="29"/>
  <c r="AP32" i="29"/>
  <c r="AA32" i="29"/>
  <c r="K32" i="29"/>
  <c r="L32" i="29" s="1"/>
  <c r="E32" i="29"/>
  <c r="H31" i="29" s="1"/>
  <c r="I31" i="29" s="1"/>
  <c r="J31" i="29" s="1"/>
  <c r="AT31" i="29"/>
  <c r="AR31" i="29"/>
  <c r="AP31" i="29"/>
  <c r="AA31" i="29"/>
  <c r="K31" i="29"/>
  <c r="L31" i="29" s="1"/>
  <c r="E31" i="29"/>
  <c r="H30" i="29" s="1"/>
  <c r="I30" i="29" s="1"/>
  <c r="J30" i="29" s="1"/>
  <c r="AT30" i="29"/>
  <c r="AR30" i="29"/>
  <c r="AP30" i="29"/>
  <c r="AA30" i="29"/>
  <c r="T30" i="29"/>
  <c r="K30" i="29"/>
  <c r="L30" i="29" s="1"/>
  <c r="E30" i="29"/>
  <c r="AT29" i="29"/>
  <c r="AS29" i="29"/>
  <c r="AR29" i="29"/>
  <c r="AP29" i="29"/>
  <c r="AA29" i="29"/>
  <c r="T29" i="29"/>
  <c r="K29" i="29"/>
  <c r="H29" i="29"/>
  <c r="I29" i="29" s="1"/>
  <c r="J29" i="29" s="1"/>
  <c r="E29" i="29"/>
  <c r="H28" i="29" s="1"/>
  <c r="I28" i="29" s="1"/>
  <c r="J28" i="29" s="1"/>
  <c r="AT28" i="29"/>
  <c r="AR28" i="29"/>
  <c r="AP28" i="29"/>
  <c r="AA28" i="29"/>
  <c r="T28" i="29"/>
  <c r="L28" i="29"/>
  <c r="R28" i="29" s="1"/>
  <c r="K28" i="29"/>
  <c r="E28" i="29"/>
  <c r="H27" i="29" s="1"/>
  <c r="I27" i="29" s="1"/>
  <c r="J27" i="29" s="1"/>
  <c r="B28" i="29"/>
  <c r="AS36" i="29" s="1"/>
  <c r="AT27" i="29"/>
  <c r="AR27" i="29"/>
  <c r="AP27" i="29"/>
  <c r="AA27" i="29"/>
  <c r="K27" i="29"/>
  <c r="L27" i="29" s="1"/>
  <c r="E27" i="29"/>
  <c r="B27" i="29"/>
  <c r="T37" i="29" s="1"/>
  <c r="AT26" i="29"/>
  <c r="AS26" i="29"/>
  <c r="AP26" i="29"/>
  <c r="AA26" i="29"/>
  <c r="T26" i="29"/>
  <c r="R26" i="29"/>
  <c r="L26" i="29"/>
  <c r="O26" i="29" s="1"/>
  <c r="P26" i="29" s="1"/>
  <c r="Q26" i="29" s="1"/>
  <c r="S26" i="29" s="1"/>
  <c r="U26" i="29" s="1"/>
  <c r="AQ26" i="29" s="1"/>
  <c r="K26" i="29"/>
  <c r="H26" i="29"/>
  <c r="I26" i="29" s="1"/>
  <c r="J26" i="29" s="1"/>
  <c r="B26" i="29"/>
  <c r="AR36" i="29" s="1"/>
  <c r="AW147" i="33"/>
  <c r="AS147" i="33"/>
  <c r="AG147" i="33"/>
  <c r="AW146" i="33"/>
  <c r="AS146" i="33"/>
  <c r="AG146" i="33"/>
  <c r="K146" i="33"/>
  <c r="L146" i="33" s="1"/>
  <c r="AW145" i="33"/>
  <c r="AS145" i="33"/>
  <c r="AG145" i="33"/>
  <c r="T145" i="33"/>
  <c r="AW144" i="33"/>
  <c r="AS144" i="33"/>
  <c r="AG144" i="33"/>
  <c r="AW143" i="33"/>
  <c r="AS143" i="33"/>
  <c r="AG143" i="33"/>
  <c r="T143" i="33"/>
  <c r="AW142" i="33"/>
  <c r="AV142" i="33"/>
  <c r="AU142" i="33"/>
  <c r="AS142" i="33"/>
  <c r="AG142" i="33"/>
  <c r="K142" i="33"/>
  <c r="L142" i="33" s="1"/>
  <c r="AW141" i="33"/>
  <c r="AV141" i="33"/>
  <c r="AS141" i="33"/>
  <c r="AG141" i="33"/>
  <c r="T141" i="33"/>
  <c r="AW140" i="33"/>
  <c r="AS140" i="33"/>
  <c r="AG140" i="33"/>
  <c r="T140" i="33"/>
  <c r="AW139" i="33"/>
  <c r="AV139" i="33"/>
  <c r="AU139" i="33"/>
  <c r="AS139" i="33"/>
  <c r="AG139" i="33"/>
  <c r="K139" i="33"/>
  <c r="L139" i="33" s="1"/>
  <c r="AW138" i="33"/>
  <c r="AV138" i="33"/>
  <c r="AS138" i="33"/>
  <c r="AG138" i="33"/>
  <c r="T138" i="33"/>
  <c r="B138" i="33"/>
  <c r="AV145" i="33" s="1"/>
  <c r="AW137" i="33"/>
  <c r="AS137" i="33"/>
  <c r="AG137" i="33"/>
  <c r="T137" i="33"/>
  <c r="B137" i="33"/>
  <c r="T146" i="33" s="1"/>
  <c r="AW136" i="33"/>
  <c r="AV136" i="33"/>
  <c r="AS136" i="33"/>
  <c r="AG136" i="33"/>
  <c r="T136" i="33"/>
  <c r="B136" i="33"/>
  <c r="AU145" i="33" s="1"/>
  <c r="AZ132" i="33"/>
  <c r="AW132" i="33"/>
  <c r="AS132" i="33"/>
  <c r="AG132" i="33"/>
  <c r="AZ131" i="33"/>
  <c r="AW131" i="33"/>
  <c r="AS131" i="33"/>
  <c r="AG131" i="33"/>
  <c r="T131" i="33"/>
  <c r="AZ130" i="33"/>
  <c r="AW130" i="33"/>
  <c r="AS130" i="33"/>
  <c r="AG130" i="33"/>
  <c r="AZ129" i="33"/>
  <c r="AW129" i="33"/>
  <c r="AS129" i="33"/>
  <c r="AG129" i="33"/>
  <c r="AZ128" i="33"/>
  <c r="AW128" i="33"/>
  <c r="AS128" i="33"/>
  <c r="AG128" i="33"/>
  <c r="T128" i="33"/>
  <c r="AZ127" i="33"/>
  <c r="AW127" i="33"/>
  <c r="AS127" i="33"/>
  <c r="AG127" i="33"/>
  <c r="AZ126" i="33"/>
  <c r="AW126" i="33"/>
  <c r="AS126" i="33"/>
  <c r="AG126" i="33"/>
  <c r="T126" i="33"/>
  <c r="AZ125" i="33"/>
  <c r="AW125" i="33"/>
  <c r="AS125" i="33"/>
  <c r="AG125" i="33"/>
  <c r="AZ124" i="33"/>
  <c r="AW124" i="33"/>
  <c r="AS124" i="33"/>
  <c r="AG124" i="33"/>
  <c r="AZ123" i="33"/>
  <c r="AW123" i="33"/>
  <c r="AV123" i="33"/>
  <c r="AS123" i="33"/>
  <c r="AG123" i="33"/>
  <c r="B123" i="33"/>
  <c r="AV127" i="33" s="1"/>
  <c r="AZ122" i="33"/>
  <c r="AW122" i="33"/>
  <c r="AS122" i="33"/>
  <c r="AG122" i="33"/>
  <c r="B122" i="33"/>
  <c r="T130" i="33" s="1"/>
  <c r="AZ121" i="33"/>
  <c r="AW121" i="33"/>
  <c r="AV121" i="33"/>
  <c r="AS121" i="33"/>
  <c r="AG121" i="33"/>
  <c r="T121" i="33"/>
  <c r="B121" i="33"/>
  <c r="K131" i="33" s="1"/>
  <c r="L131" i="33" s="1"/>
  <c r="AW116" i="33"/>
  <c r="AV116" i="33"/>
  <c r="AS116" i="33"/>
  <c r="AG116" i="33"/>
  <c r="AW115" i="33"/>
  <c r="AS115" i="33"/>
  <c r="AG115" i="33"/>
  <c r="AW114" i="33"/>
  <c r="AV114" i="33"/>
  <c r="AS114" i="33"/>
  <c r="AG114" i="33"/>
  <c r="K114" i="33"/>
  <c r="L114" i="33" s="1"/>
  <c r="AW113" i="33"/>
  <c r="AV113" i="33"/>
  <c r="AS113" i="33"/>
  <c r="AG113" i="33"/>
  <c r="AW112" i="33"/>
  <c r="AS112" i="33"/>
  <c r="AG112" i="33"/>
  <c r="AW111" i="33"/>
  <c r="AV111" i="33"/>
  <c r="AU111" i="33"/>
  <c r="AS111" i="33"/>
  <c r="AG111" i="33"/>
  <c r="AW110" i="33"/>
  <c r="AU110" i="33"/>
  <c r="AS110" i="33"/>
  <c r="AG110" i="33"/>
  <c r="AW109" i="33"/>
  <c r="AV109" i="33"/>
  <c r="AS109" i="33"/>
  <c r="AG109" i="33"/>
  <c r="T109" i="33"/>
  <c r="AW108" i="33"/>
  <c r="AV108" i="33"/>
  <c r="AU108" i="33"/>
  <c r="AS108" i="33"/>
  <c r="AG108" i="33"/>
  <c r="AW107" i="33"/>
  <c r="AU107" i="33"/>
  <c r="AS107" i="33"/>
  <c r="AG107" i="33"/>
  <c r="K107" i="33"/>
  <c r="B107" i="33"/>
  <c r="AV110" i="33" s="1"/>
  <c r="AW106" i="33"/>
  <c r="AS106" i="33"/>
  <c r="AG106" i="33"/>
  <c r="K106" i="33"/>
  <c r="L106" i="33" s="1"/>
  <c r="B106" i="33"/>
  <c r="T115" i="33" s="1"/>
  <c r="AW105" i="33"/>
  <c r="AV105" i="33"/>
  <c r="AU105" i="33"/>
  <c r="AS105" i="33"/>
  <c r="AG105" i="33"/>
  <c r="K105" i="33"/>
  <c r="L105" i="33" s="1"/>
  <c r="B105" i="33"/>
  <c r="AU114" i="33" s="1"/>
  <c r="AM100" i="33"/>
  <c r="AL100" i="33"/>
  <c r="AM99" i="33"/>
  <c r="T99" i="33"/>
  <c r="AM98" i="33"/>
  <c r="AL98" i="33"/>
  <c r="AM97" i="33"/>
  <c r="AL97" i="33"/>
  <c r="AM96" i="33"/>
  <c r="AL96" i="33"/>
  <c r="T96" i="33"/>
  <c r="AM95" i="33"/>
  <c r="AL95" i="33"/>
  <c r="AM94" i="33"/>
  <c r="T94" i="33"/>
  <c r="AM93" i="33"/>
  <c r="AK93" i="33"/>
  <c r="AM92" i="33"/>
  <c r="AL92" i="33"/>
  <c r="AM91" i="33"/>
  <c r="AL91" i="33"/>
  <c r="T91" i="33"/>
  <c r="B91" i="33"/>
  <c r="AL99" i="33" s="1"/>
  <c r="AM90" i="33"/>
  <c r="AL90" i="33"/>
  <c r="T90" i="33"/>
  <c r="B90" i="33"/>
  <c r="T93" i="33" s="1"/>
  <c r="AM89" i="33"/>
  <c r="AL89" i="33"/>
  <c r="T89" i="33"/>
  <c r="B89" i="33"/>
  <c r="AK98" i="33" s="1"/>
  <c r="AT84" i="33"/>
  <c r="AP84" i="33"/>
  <c r="AA84" i="33"/>
  <c r="T84" i="33"/>
  <c r="AT83" i="33"/>
  <c r="AP83" i="33"/>
  <c r="AA83" i="33"/>
  <c r="AT82" i="33"/>
  <c r="AR82" i="33"/>
  <c r="AP82" i="33"/>
  <c r="AA82" i="33"/>
  <c r="AT81" i="33"/>
  <c r="AP81" i="33"/>
  <c r="AA81" i="33"/>
  <c r="T81" i="33"/>
  <c r="AT80" i="33"/>
  <c r="AP80" i="33"/>
  <c r="AA80" i="33"/>
  <c r="AT79" i="33"/>
  <c r="AS79" i="33"/>
  <c r="AP79" i="33"/>
  <c r="AA79" i="33"/>
  <c r="T79" i="33"/>
  <c r="AT78" i="33"/>
  <c r="AP78" i="33"/>
  <c r="AA78" i="33"/>
  <c r="T78" i="33"/>
  <c r="K78" i="33"/>
  <c r="L78" i="33" s="1"/>
  <c r="AT77" i="33"/>
  <c r="AP77" i="33"/>
  <c r="AA77" i="33"/>
  <c r="T77" i="33"/>
  <c r="AT76" i="33"/>
  <c r="AS76" i="33"/>
  <c r="AP76" i="33"/>
  <c r="AA76" i="33"/>
  <c r="T76" i="33"/>
  <c r="AT75" i="33"/>
  <c r="AP75" i="33"/>
  <c r="AA75" i="33"/>
  <c r="T75" i="33"/>
  <c r="K75" i="33"/>
  <c r="L75" i="33" s="1"/>
  <c r="B75" i="33"/>
  <c r="AS78" i="33" s="1"/>
  <c r="AT74" i="33"/>
  <c r="AP74" i="33"/>
  <c r="AA74" i="33"/>
  <c r="B74" i="33"/>
  <c r="T82" i="33" s="1"/>
  <c r="AT73" i="33"/>
  <c r="AR73" i="33"/>
  <c r="AP73" i="33"/>
  <c r="AA73" i="33"/>
  <c r="T73" i="33"/>
  <c r="B73" i="33"/>
  <c r="K84" i="33" s="1"/>
  <c r="L84" i="33" s="1"/>
  <c r="AT69" i="33"/>
  <c r="AP69" i="33"/>
  <c r="AA69" i="33"/>
  <c r="AT68" i="33"/>
  <c r="AP68" i="33"/>
  <c r="AA68" i="33"/>
  <c r="AT67" i="33"/>
  <c r="AP67" i="33"/>
  <c r="AA67" i="33"/>
  <c r="AT66" i="33"/>
  <c r="AP66" i="33"/>
  <c r="AA66" i="33"/>
  <c r="AT65" i="33"/>
  <c r="AP65" i="33"/>
  <c r="AA65" i="33"/>
  <c r="D65" i="33"/>
  <c r="E66" i="33" s="1"/>
  <c r="H65" i="33" s="1"/>
  <c r="I65" i="33" s="1"/>
  <c r="J65" i="33" s="1"/>
  <c r="AT64" i="33"/>
  <c r="AS64" i="33"/>
  <c r="AP64" i="33"/>
  <c r="AA64" i="33"/>
  <c r="K64" i="33"/>
  <c r="L64" i="33" s="1"/>
  <c r="AT63" i="33"/>
  <c r="AS63" i="33"/>
  <c r="AP63" i="33"/>
  <c r="AA63" i="33"/>
  <c r="AT62" i="33"/>
  <c r="AP62" i="33"/>
  <c r="AA62" i="33"/>
  <c r="T62" i="33"/>
  <c r="D62" i="33"/>
  <c r="E63" i="33" s="1"/>
  <c r="H62" i="33" s="1"/>
  <c r="I62" i="33" s="1"/>
  <c r="J62" i="33" s="1"/>
  <c r="AT61" i="33"/>
  <c r="AS61" i="33"/>
  <c r="AP61" i="33"/>
  <c r="AA61" i="33"/>
  <c r="K61" i="33"/>
  <c r="L61" i="33" s="1"/>
  <c r="AT60" i="33"/>
  <c r="AS60" i="33"/>
  <c r="AP60" i="33"/>
  <c r="AA60" i="33"/>
  <c r="B60" i="33"/>
  <c r="AS67" i="33" s="1"/>
  <c r="AT59" i="33"/>
  <c r="AP59" i="33"/>
  <c r="AA59" i="33"/>
  <c r="D59" i="33"/>
  <c r="E60" i="33" s="1"/>
  <c r="H59" i="33" s="1"/>
  <c r="I59" i="33" s="1"/>
  <c r="J59" i="33" s="1"/>
  <c r="B59" i="33"/>
  <c r="T68" i="33" s="1"/>
  <c r="AT58" i="33"/>
  <c r="AP58" i="33"/>
  <c r="AA58" i="33"/>
  <c r="T58" i="33"/>
  <c r="B58" i="33"/>
  <c r="AR64" i="33" s="1"/>
  <c r="D54" i="33"/>
  <c r="D70" i="33" s="1"/>
  <c r="D85" i="33" s="1"/>
  <c r="D101" i="33" s="1"/>
  <c r="D117" i="33" s="1"/>
  <c r="D133" i="33" s="1"/>
  <c r="D148" i="33" s="1"/>
  <c r="AT53" i="33"/>
  <c r="AP53" i="33"/>
  <c r="AG53" i="33"/>
  <c r="AA53" i="33"/>
  <c r="X53" i="33"/>
  <c r="D53" i="33"/>
  <c r="E54" i="33" s="1"/>
  <c r="H53" i="33" s="1"/>
  <c r="I53" i="33" s="1"/>
  <c r="J53" i="33" s="1"/>
  <c r="AT52" i="33"/>
  <c r="AP52" i="33"/>
  <c r="AG52" i="33"/>
  <c r="AA52" i="33"/>
  <c r="X52" i="33"/>
  <c r="L52" i="33"/>
  <c r="K52" i="33"/>
  <c r="E52" i="33"/>
  <c r="D52" i="33"/>
  <c r="E53" i="33" s="1"/>
  <c r="H52" i="33" s="1"/>
  <c r="I52" i="33" s="1"/>
  <c r="J52" i="33" s="1"/>
  <c r="AT51" i="33"/>
  <c r="AP51" i="33"/>
  <c r="AG51" i="33"/>
  <c r="AA51" i="33"/>
  <c r="X51" i="33"/>
  <c r="T51" i="33"/>
  <c r="I51" i="33"/>
  <c r="J51" i="33" s="1"/>
  <c r="H51" i="33"/>
  <c r="D51" i="33"/>
  <c r="D67" i="33" s="1"/>
  <c r="AT50" i="33"/>
  <c r="AR50" i="33"/>
  <c r="AP50" i="33"/>
  <c r="AG50" i="33"/>
  <c r="AA50" i="33"/>
  <c r="X50" i="33"/>
  <c r="D50" i="33"/>
  <c r="D66" i="33" s="1"/>
  <c r="AT49" i="33"/>
  <c r="AP49" i="33"/>
  <c r="AG49" i="33"/>
  <c r="AA49" i="33"/>
  <c r="X49" i="33"/>
  <c r="K49" i="33"/>
  <c r="L49" i="33" s="1"/>
  <c r="E49" i="33"/>
  <c r="D49" i="33"/>
  <c r="E50" i="33" s="1"/>
  <c r="H49" i="33" s="1"/>
  <c r="I49" i="33" s="1"/>
  <c r="J49" i="33" s="1"/>
  <c r="AT48" i="33"/>
  <c r="AP48" i="33"/>
  <c r="AG48" i="33"/>
  <c r="AA48" i="33"/>
  <c r="X48" i="33"/>
  <c r="T48" i="33"/>
  <c r="H48" i="33"/>
  <c r="I48" i="33" s="1"/>
  <c r="J48" i="33" s="1"/>
  <c r="E48" i="33"/>
  <c r="H47" i="33" s="1"/>
  <c r="I47" i="33" s="1"/>
  <c r="J47" i="33" s="1"/>
  <c r="D48" i="33"/>
  <c r="D64" i="33" s="1"/>
  <c r="AT47" i="33"/>
  <c r="AR47" i="33"/>
  <c r="AP47" i="33"/>
  <c r="AG47" i="33"/>
  <c r="AA47" i="33"/>
  <c r="X47" i="33"/>
  <c r="D47" i="33"/>
  <c r="D63" i="33" s="1"/>
  <c r="AT46" i="33"/>
  <c r="AP46" i="33"/>
  <c r="AG46" i="33"/>
  <c r="AA46" i="33"/>
  <c r="X46" i="33"/>
  <c r="E46" i="33"/>
  <c r="H45" i="33" s="1"/>
  <c r="I45" i="33" s="1"/>
  <c r="J45" i="33" s="1"/>
  <c r="D46" i="33"/>
  <c r="E47" i="33" s="1"/>
  <c r="H46" i="33" s="1"/>
  <c r="I46" i="33" s="1"/>
  <c r="J46" i="33" s="1"/>
  <c r="AT45" i="33"/>
  <c r="AP45" i="33"/>
  <c r="AG45" i="33"/>
  <c r="AA45" i="33"/>
  <c r="X45" i="33"/>
  <c r="D45" i="33"/>
  <c r="D61" i="33" s="1"/>
  <c r="AT44" i="33"/>
  <c r="AP44" i="33"/>
  <c r="AG44" i="33"/>
  <c r="AA44" i="33"/>
  <c r="X44" i="33"/>
  <c r="K44" i="33"/>
  <c r="L44" i="33" s="1"/>
  <c r="E44" i="33"/>
  <c r="H43" i="33" s="1"/>
  <c r="I43" i="33" s="1"/>
  <c r="J43" i="33" s="1"/>
  <c r="D44" i="33"/>
  <c r="E45" i="33" s="1"/>
  <c r="H44" i="33" s="1"/>
  <c r="I44" i="33" s="1"/>
  <c r="J44" i="33" s="1"/>
  <c r="B44" i="33"/>
  <c r="AS52" i="33" s="1"/>
  <c r="AT43" i="33"/>
  <c r="AR43" i="33"/>
  <c r="AP43" i="33"/>
  <c r="AG43" i="33"/>
  <c r="AA43" i="33"/>
  <c r="X43" i="33"/>
  <c r="T43" i="33"/>
  <c r="D43" i="33"/>
  <c r="B43" i="33"/>
  <c r="T53" i="33" s="1"/>
  <c r="AT42" i="33"/>
  <c r="AP42" i="33"/>
  <c r="AG42" i="33"/>
  <c r="AA42" i="33"/>
  <c r="X42" i="33"/>
  <c r="T42" i="33"/>
  <c r="K42" i="33"/>
  <c r="L42" i="33" s="1"/>
  <c r="D42" i="33"/>
  <c r="D58" i="33" s="1"/>
  <c r="B42" i="33"/>
  <c r="AR52" i="33" s="1"/>
  <c r="E38" i="33"/>
  <c r="H37" i="33" s="1"/>
  <c r="I37" i="33" s="1"/>
  <c r="J37" i="33" s="1"/>
  <c r="AT37" i="33"/>
  <c r="AP37" i="33"/>
  <c r="AA37" i="33"/>
  <c r="K37" i="33"/>
  <c r="L37" i="33" s="1"/>
  <c r="E37" i="33"/>
  <c r="H36" i="33" s="1"/>
  <c r="I36" i="33" s="1"/>
  <c r="J36" i="33" s="1"/>
  <c r="AT36" i="33"/>
  <c r="AP36" i="33"/>
  <c r="AA36" i="33"/>
  <c r="E36" i="33"/>
  <c r="AT35" i="33"/>
  <c r="AP35" i="33"/>
  <c r="AA35" i="33"/>
  <c r="T35" i="33"/>
  <c r="H35" i="33"/>
  <c r="I35" i="33" s="1"/>
  <c r="J35" i="33" s="1"/>
  <c r="E35" i="33"/>
  <c r="H34" i="33" s="1"/>
  <c r="I34" i="33" s="1"/>
  <c r="J34" i="33" s="1"/>
  <c r="AT34" i="33"/>
  <c r="AS34" i="33"/>
  <c r="AP34" i="33"/>
  <c r="AA34" i="33"/>
  <c r="E34" i="33"/>
  <c r="AT33" i="33"/>
  <c r="AS33" i="33"/>
  <c r="AP33" i="33"/>
  <c r="AA33" i="33"/>
  <c r="H33" i="33"/>
  <c r="I33" i="33" s="1"/>
  <c r="J33" i="33" s="1"/>
  <c r="E33" i="33"/>
  <c r="H32" i="33" s="1"/>
  <c r="I32" i="33" s="1"/>
  <c r="J32" i="33" s="1"/>
  <c r="AT32" i="33"/>
  <c r="AP32" i="33"/>
  <c r="AA32" i="33"/>
  <c r="K32" i="33"/>
  <c r="L32" i="33" s="1"/>
  <c r="E32" i="33"/>
  <c r="AT31" i="33"/>
  <c r="AP31" i="33"/>
  <c r="AA31" i="33"/>
  <c r="H31" i="33"/>
  <c r="I31" i="33" s="1"/>
  <c r="J31" i="33" s="1"/>
  <c r="E31" i="33"/>
  <c r="AT30" i="33"/>
  <c r="AS30" i="33"/>
  <c r="AP30" i="33"/>
  <c r="AA30" i="33"/>
  <c r="T30" i="33"/>
  <c r="H30" i="33"/>
  <c r="I30" i="33" s="1"/>
  <c r="J30" i="33" s="1"/>
  <c r="E30" i="33"/>
  <c r="H29" i="33" s="1"/>
  <c r="I29" i="33" s="1"/>
  <c r="J29" i="33" s="1"/>
  <c r="AT29" i="33"/>
  <c r="AS29" i="33"/>
  <c r="AP29" i="33"/>
  <c r="AA29" i="33"/>
  <c r="E29" i="33"/>
  <c r="AT28" i="33"/>
  <c r="AS28" i="33"/>
  <c r="AP28" i="33"/>
  <c r="AA28" i="33"/>
  <c r="H28" i="33"/>
  <c r="I28" i="33" s="1"/>
  <c r="J28" i="33" s="1"/>
  <c r="E28" i="33"/>
  <c r="H27" i="33" s="1"/>
  <c r="I27" i="33" s="1"/>
  <c r="J27" i="33" s="1"/>
  <c r="B28" i="33"/>
  <c r="AS37" i="33" s="1"/>
  <c r="AT27" i="33"/>
  <c r="AS27" i="33"/>
  <c r="AR27" i="33"/>
  <c r="AP27" i="33"/>
  <c r="AA27" i="33"/>
  <c r="L27" i="33"/>
  <c r="K27" i="33"/>
  <c r="E27" i="33"/>
  <c r="H26" i="33" s="1"/>
  <c r="I26" i="33" s="1"/>
  <c r="J26" i="33" s="1"/>
  <c r="B27" i="33"/>
  <c r="T34" i="33" s="1"/>
  <c r="AT26" i="33"/>
  <c r="AS26" i="33"/>
  <c r="AP26" i="33"/>
  <c r="AA26" i="33"/>
  <c r="B26" i="33"/>
  <c r="AR33" i="33" s="1"/>
  <c r="H29" i="32"/>
  <c r="G29" i="32"/>
  <c r="F29" i="32"/>
  <c r="E29" i="32"/>
  <c r="D29" i="32"/>
  <c r="C29" i="32"/>
  <c r="G28" i="32"/>
  <c r="E28" i="32"/>
  <c r="D28" i="32"/>
  <c r="H27" i="32"/>
  <c r="H28" i="32" s="1"/>
  <c r="G27" i="32"/>
  <c r="F27" i="32"/>
  <c r="F28" i="32" s="1"/>
  <c r="E27" i="32"/>
  <c r="D27" i="32"/>
  <c r="C27" i="32"/>
  <c r="C28" i="32" s="1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R114" i="34" l="1"/>
  <c r="R127" i="34"/>
  <c r="R111" i="34"/>
  <c r="R82" i="34"/>
  <c r="R108" i="34"/>
  <c r="O42" i="34"/>
  <c r="P42" i="34" s="1"/>
  <c r="Q42" i="34" s="1"/>
  <c r="R42" i="34"/>
  <c r="E125" i="34"/>
  <c r="H124" i="34" s="1"/>
  <c r="I124" i="34" s="1"/>
  <c r="J124" i="34" s="1"/>
  <c r="D139" i="34"/>
  <c r="E140" i="34" s="1"/>
  <c r="H139" i="34" s="1"/>
  <c r="I139" i="34" s="1"/>
  <c r="J139" i="34" s="1"/>
  <c r="R64" i="34"/>
  <c r="R142" i="34"/>
  <c r="R139" i="34"/>
  <c r="R50" i="34"/>
  <c r="R66" i="34"/>
  <c r="E96" i="34"/>
  <c r="H95" i="34" s="1"/>
  <c r="I95" i="34" s="1"/>
  <c r="J95" i="34" s="1"/>
  <c r="D111" i="34"/>
  <c r="R113" i="34"/>
  <c r="R110" i="34"/>
  <c r="R93" i="34"/>
  <c r="R121" i="34"/>
  <c r="O121" i="34"/>
  <c r="E127" i="34"/>
  <c r="H126" i="34" s="1"/>
  <c r="I126" i="34" s="1"/>
  <c r="J126" i="34" s="1"/>
  <c r="D141" i="34"/>
  <c r="E142" i="34" s="1"/>
  <c r="H141" i="34" s="1"/>
  <c r="I141" i="34" s="1"/>
  <c r="J141" i="34" s="1"/>
  <c r="O105" i="34"/>
  <c r="R105" i="34"/>
  <c r="R147" i="34"/>
  <c r="R107" i="34"/>
  <c r="D121" i="34"/>
  <c r="E106" i="34"/>
  <c r="H105" i="34" s="1"/>
  <c r="I105" i="34" s="1"/>
  <c r="J105" i="34" s="1"/>
  <c r="R92" i="34"/>
  <c r="R144" i="34"/>
  <c r="R132" i="34"/>
  <c r="R125" i="34"/>
  <c r="R100" i="34"/>
  <c r="AV126" i="34"/>
  <c r="AV122" i="34"/>
  <c r="AV125" i="34"/>
  <c r="AV124" i="34"/>
  <c r="D96" i="34"/>
  <c r="E81" i="34"/>
  <c r="H80" i="34" s="1"/>
  <c r="I80" i="34" s="1"/>
  <c r="J80" i="34" s="1"/>
  <c r="K74" i="34"/>
  <c r="L74" i="34" s="1"/>
  <c r="K77" i="34"/>
  <c r="L77" i="34" s="1"/>
  <c r="K80" i="34"/>
  <c r="L80" i="34" s="1"/>
  <c r="AR81" i="34"/>
  <c r="AR84" i="34"/>
  <c r="AR73" i="34"/>
  <c r="K75" i="34"/>
  <c r="L75" i="34" s="1"/>
  <c r="K78" i="34"/>
  <c r="L78" i="34" s="1"/>
  <c r="AR82" i="34"/>
  <c r="AR76" i="34"/>
  <c r="AR79" i="34"/>
  <c r="K143" i="34"/>
  <c r="L143" i="34" s="1"/>
  <c r="K140" i="34"/>
  <c r="L140" i="34" s="1"/>
  <c r="K137" i="34"/>
  <c r="L137" i="34" s="1"/>
  <c r="T129" i="34"/>
  <c r="E90" i="34"/>
  <c r="H89" i="34" s="1"/>
  <c r="I89" i="34" s="1"/>
  <c r="J89" i="34" s="1"/>
  <c r="P89" i="34" s="1"/>
  <c r="Q89" i="34" s="1"/>
  <c r="S89" i="34" s="1"/>
  <c r="U89" i="34" s="1"/>
  <c r="AJ89" i="34" s="1"/>
  <c r="K99" i="34"/>
  <c r="L99" i="34" s="1"/>
  <c r="K90" i="34"/>
  <c r="L90" i="34" s="1"/>
  <c r="AK93" i="34"/>
  <c r="AK89" i="34"/>
  <c r="K146" i="34"/>
  <c r="L146" i="34" s="1"/>
  <c r="T131" i="34"/>
  <c r="AV128" i="34"/>
  <c r="T126" i="34"/>
  <c r="AV123" i="34"/>
  <c r="D113" i="34"/>
  <c r="E98" i="34"/>
  <c r="H97" i="34" s="1"/>
  <c r="I97" i="34" s="1"/>
  <c r="J97" i="34" s="1"/>
  <c r="T73" i="34"/>
  <c r="T82" i="34"/>
  <c r="T74" i="34"/>
  <c r="T80" i="34"/>
  <c r="T83" i="34"/>
  <c r="K61" i="34"/>
  <c r="L61" i="34" s="1"/>
  <c r="K36" i="34"/>
  <c r="L36" i="34" s="1"/>
  <c r="K32" i="34"/>
  <c r="L32" i="34" s="1"/>
  <c r="T94" i="34"/>
  <c r="T99" i="34"/>
  <c r="AR78" i="34"/>
  <c r="AR77" i="34"/>
  <c r="AR75" i="34"/>
  <c r="AS60" i="34"/>
  <c r="AS63" i="34"/>
  <c r="AS61" i="34"/>
  <c r="R45" i="34"/>
  <c r="AV146" i="34"/>
  <c r="AV143" i="34"/>
  <c r="AU140" i="34"/>
  <c r="AV137" i="34"/>
  <c r="AV130" i="34"/>
  <c r="AR80" i="34"/>
  <c r="K29" i="34"/>
  <c r="L29" i="34" s="1"/>
  <c r="AR26" i="34"/>
  <c r="AU146" i="34"/>
  <c r="AU143" i="34"/>
  <c r="AU137" i="34"/>
  <c r="AV132" i="34"/>
  <c r="AV121" i="34"/>
  <c r="E111" i="34"/>
  <c r="H110" i="34" s="1"/>
  <c r="I110" i="34" s="1"/>
  <c r="J110" i="34" s="1"/>
  <c r="E109" i="34"/>
  <c r="H108" i="34" s="1"/>
  <c r="I108" i="34" s="1"/>
  <c r="J108" i="34" s="1"/>
  <c r="E108" i="34"/>
  <c r="H107" i="34" s="1"/>
  <c r="I107" i="34" s="1"/>
  <c r="J107" i="34" s="1"/>
  <c r="AL91" i="34"/>
  <c r="AL96" i="34"/>
  <c r="AL98" i="34"/>
  <c r="AL93" i="34"/>
  <c r="AR83" i="34"/>
  <c r="AR74" i="34"/>
  <c r="AR66" i="34"/>
  <c r="AR69" i="34"/>
  <c r="K58" i="34"/>
  <c r="L58" i="34" s="1"/>
  <c r="K67" i="34"/>
  <c r="L67" i="34" s="1"/>
  <c r="L126" i="34"/>
  <c r="T124" i="34"/>
  <c r="D109" i="34"/>
  <c r="O43" i="34"/>
  <c r="P43" i="34" s="1"/>
  <c r="Q43" i="34" s="1"/>
  <c r="S43" i="34" s="1"/>
  <c r="U43" i="34" s="1"/>
  <c r="AQ43" i="34" s="1"/>
  <c r="AU43" i="34" s="1"/>
  <c r="K145" i="34"/>
  <c r="L145" i="34" s="1"/>
  <c r="K136" i="34"/>
  <c r="L136" i="34" s="1"/>
  <c r="L129" i="34"/>
  <c r="T123" i="34"/>
  <c r="D99" i="34"/>
  <c r="AL97" i="34"/>
  <c r="T96" i="34"/>
  <c r="K94" i="34"/>
  <c r="L94" i="34" s="1"/>
  <c r="AL90" i="34"/>
  <c r="T79" i="34"/>
  <c r="T76" i="34"/>
  <c r="AS67" i="34"/>
  <c r="AS62" i="34"/>
  <c r="AR60" i="34"/>
  <c r="AR59" i="34"/>
  <c r="AS58" i="34"/>
  <c r="T128" i="34"/>
  <c r="T122" i="34"/>
  <c r="D106" i="34"/>
  <c r="AK97" i="34"/>
  <c r="AK90" i="34"/>
  <c r="T89" i="34"/>
  <c r="T81" i="34"/>
  <c r="T77" i="34"/>
  <c r="AR67" i="34"/>
  <c r="AS65" i="34"/>
  <c r="AR62" i="34"/>
  <c r="AR61" i="34"/>
  <c r="AR58" i="34"/>
  <c r="AR35" i="34"/>
  <c r="AR31" i="34"/>
  <c r="AV142" i="34"/>
  <c r="AV139" i="34"/>
  <c r="L131" i="34"/>
  <c r="AV127" i="34"/>
  <c r="T108" i="34"/>
  <c r="T111" i="34"/>
  <c r="T109" i="34"/>
  <c r="K106" i="34"/>
  <c r="L106" i="34" s="1"/>
  <c r="K109" i="34"/>
  <c r="L109" i="34" s="1"/>
  <c r="K112" i="34"/>
  <c r="L112" i="34" s="1"/>
  <c r="AU107" i="34"/>
  <c r="AU110" i="34"/>
  <c r="T97" i="34"/>
  <c r="AK91" i="34"/>
  <c r="AS66" i="34"/>
  <c r="AR65" i="34"/>
  <c r="AS64" i="34"/>
  <c r="AR63" i="34"/>
  <c r="AV145" i="34"/>
  <c r="AU142" i="34"/>
  <c r="AU139" i="34"/>
  <c r="T130" i="34"/>
  <c r="R128" i="34"/>
  <c r="L124" i="34"/>
  <c r="L123" i="34"/>
  <c r="T121" i="34"/>
  <c r="AU113" i="34"/>
  <c r="AU111" i="34"/>
  <c r="AU108" i="34"/>
  <c r="E101" i="34"/>
  <c r="H100" i="34" s="1"/>
  <c r="I100" i="34" s="1"/>
  <c r="J100" i="34" s="1"/>
  <c r="AK98" i="34"/>
  <c r="R97" i="34"/>
  <c r="R89" i="34"/>
  <c r="R83" i="34"/>
  <c r="AR64" i="34"/>
  <c r="AU145" i="34"/>
  <c r="K141" i="34"/>
  <c r="L141" i="34" s="1"/>
  <c r="K138" i="34"/>
  <c r="L138" i="34" s="1"/>
  <c r="T132" i="34"/>
  <c r="AV129" i="34"/>
  <c r="AU106" i="34"/>
  <c r="AL99" i="34"/>
  <c r="K95" i="34"/>
  <c r="L95" i="34" s="1"/>
  <c r="AL92" i="34"/>
  <c r="T91" i="34"/>
  <c r="T90" i="34"/>
  <c r="R84" i="34"/>
  <c r="K79" i="34"/>
  <c r="L79" i="34" s="1"/>
  <c r="K76" i="34"/>
  <c r="L76" i="34" s="1"/>
  <c r="T47" i="34"/>
  <c r="T53" i="34"/>
  <c r="T43" i="34"/>
  <c r="T48" i="34"/>
  <c r="AR36" i="34"/>
  <c r="K34" i="34"/>
  <c r="L34" i="34" s="1"/>
  <c r="AV131" i="34"/>
  <c r="L122" i="34"/>
  <c r="K28" i="34"/>
  <c r="L28" i="34" s="1"/>
  <c r="AR29" i="34"/>
  <c r="AR30" i="34"/>
  <c r="K33" i="34"/>
  <c r="L33" i="34" s="1"/>
  <c r="AR34" i="34"/>
  <c r="K26" i="34"/>
  <c r="L26" i="34" s="1"/>
  <c r="K37" i="34"/>
  <c r="L37" i="34" s="1"/>
  <c r="AR27" i="34"/>
  <c r="K30" i="34"/>
  <c r="L30" i="34" s="1"/>
  <c r="K27" i="34"/>
  <c r="L27" i="34" s="1"/>
  <c r="AR28" i="34"/>
  <c r="T116" i="34"/>
  <c r="T114" i="34"/>
  <c r="T112" i="34"/>
  <c r="AL100" i="34"/>
  <c r="T98" i="34"/>
  <c r="T92" i="34"/>
  <c r="R91" i="34"/>
  <c r="K81" i="34"/>
  <c r="L81" i="34" s="1"/>
  <c r="K73" i="34"/>
  <c r="L73" i="34" s="1"/>
  <c r="R60" i="34"/>
  <c r="K52" i="34"/>
  <c r="L52" i="34" s="1"/>
  <c r="AR47" i="34"/>
  <c r="K44" i="34"/>
  <c r="L44" i="34" s="1"/>
  <c r="AR52" i="34"/>
  <c r="K49" i="34"/>
  <c r="L49" i="34" s="1"/>
  <c r="AR42" i="34"/>
  <c r="K51" i="34"/>
  <c r="L51" i="34" s="1"/>
  <c r="AS34" i="34"/>
  <c r="AS30" i="34"/>
  <c r="AR46" i="34"/>
  <c r="K53" i="34"/>
  <c r="L53" i="34" s="1"/>
  <c r="E67" i="33"/>
  <c r="H66" i="33" s="1"/>
  <c r="I66" i="33" s="1"/>
  <c r="J66" i="33" s="1"/>
  <c r="D81" i="33"/>
  <c r="R32" i="29"/>
  <c r="E59" i="33"/>
  <c r="H58" i="33" s="1"/>
  <c r="I58" i="33" s="1"/>
  <c r="J58" i="33" s="1"/>
  <c r="D73" i="33"/>
  <c r="R74" i="29"/>
  <c r="R84" i="33"/>
  <c r="R114" i="33"/>
  <c r="R30" i="29"/>
  <c r="D77" i="29"/>
  <c r="E63" i="29"/>
  <c r="H62" i="29" s="1"/>
  <c r="I62" i="29" s="1"/>
  <c r="J62" i="29" s="1"/>
  <c r="R47" i="29"/>
  <c r="R77" i="29"/>
  <c r="E65" i="29"/>
  <c r="H64" i="29" s="1"/>
  <c r="I64" i="29" s="1"/>
  <c r="J64" i="29" s="1"/>
  <c r="D79" i="29"/>
  <c r="E67" i="29"/>
  <c r="H66" i="29" s="1"/>
  <c r="I66" i="29" s="1"/>
  <c r="J66" i="29" s="1"/>
  <c r="D81" i="29"/>
  <c r="R44" i="33"/>
  <c r="E59" i="29"/>
  <c r="H58" i="29" s="1"/>
  <c r="I58" i="29" s="1"/>
  <c r="J58" i="29" s="1"/>
  <c r="D73" i="29"/>
  <c r="R80" i="29"/>
  <c r="R90" i="29"/>
  <c r="R97" i="15"/>
  <c r="R33" i="29"/>
  <c r="R46" i="29"/>
  <c r="R147" i="29"/>
  <c r="D82" i="33"/>
  <c r="E68" i="33"/>
  <c r="H67" i="33" s="1"/>
  <c r="I67" i="33" s="1"/>
  <c r="J67" i="33" s="1"/>
  <c r="R105" i="33"/>
  <c r="O105" i="33"/>
  <c r="R142" i="33"/>
  <c r="R81" i="29"/>
  <c r="E64" i="33"/>
  <c r="H63" i="33" s="1"/>
  <c r="I63" i="33" s="1"/>
  <c r="J63" i="33" s="1"/>
  <c r="D78" i="33"/>
  <c r="R139" i="33"/>
  <c r="R146" i="33"/>
  <c r="R44" i="29"/>
  <c r="R53" i="29"/>
  <c r="R75" i="29"/>
  <c r="R83" i="29"/>
  <c r="R36" i="29"/>
  <c r="R78" i="29"/>
  <c r="R49" i="33"/>
  <c r="R31" i="29"/>
  <c r="D80" i="29"/>
  <c r="E66" i="29"/>
  <c r="H65" i="29" s="1"/>
  <c r="I65" i="29" s="1"/>
  <c r="J65" i="29" s="1"/>
  <c r="E62" i="33"/>
  <c r="H61" i="33" s="1"/>
  <c r="I61" i="33" s="1"/>
  <c r="J61" i="33" s="1"/>
  <c r="D76" i="33"/>
  <c r="R78" i="33"/>
  <c r="R27" i="29"/>
  <c r="O27" i="29"/>
  <c r="P27" i="29" s="1"/>
  <c r="Q27" i="29" s="1"/>
  <c r="S27" i="29" s="1"/>
  <c r="R112" i="30"/>
  <c r="R42" i="33"/>
  <c r="O42" i="33"/>
  <c r="R34" i="29"/>
  <c r="D74" i="29"/>
  <c r="E60" i="29"/>
  <c r="H59" i="29" s="1"/>
  <c r="I59" i="29" s="1"/>
  <c r="J59" i="29" s="1"/>
  <c r="R64" i="33"/>
  <c r="R75" i="33"/>
  <c r="E62" i="29"/>
  <c r="H61" i="29" s="1"/>
  <c r="I61" i="29" s="1"/>
  <c r="J61" i="29" s="1"/>
  <c r="D76" i="29"/>
  <c r="R106" i="33"/>
  <c r="R131" i="33"/>
  <c r="R45" i="29"/>
  <c r="R68" i="29"/>
  <c r="R114" i="15"/>
  <c r="E65" i="33"/>
  <c r="H64" i="33" s="1"/>
  <c r="I64" i="33" s="1"/>
  <c r="J64" i="33" s="1"/>
  <c r="D79" i="33"/>
  <c r="R61" i="33"/>
  <c r="R116" i="29"/>
  <c r="AS50" i="33"/>
  <c r="AU125" i="33"/>
  <c r="K129" i="33"/>
  <c r="L129" i="33" s="1"/>
  <c r="R105" i="15"/>
  <c r="O105" i="15"/>
  <c r="E70" i="30"/>
  <c r="H69" i="30" s="1"/>
  <c r="I69" i="30" s="1"/>
  <c r="J69" i="30" s="1"/>
  <c r="D84" i="30"/>
  <c r="T26" i="33"/>
  <c r="AR29" i="33"/>
  <c r="AR34" i="33"/>
  <c r="AR48" i="33"/>
  <c r="T49" i="33"/>
  <c r="K50" i="33"/>
  <c r="L50" i="33" s="1"/>
  <c r="K58" i="33"/>
  <c r="L58" i="33" s="1"/>
  <c r="K67" i="33"/>
  <c r="L67" i="33" s="1"/>
  <c r="D68" i="33"/>
  <c r="AS73" i="33"/>
  <c r="T74" i="33"/>
  <c r="AR76" i="33"/>
  <c r="AR79" i="33"/>
  <c r="T80" i="33"/>
  <c r="AS82" i="33"/>
  <c r="T83" i="33"/>
  <c r="AK89" i="33"/>
  <c r="AL93" i="33"/>
  <c r="AU121" i="33"/>
  <c r="AU123" i="33"/>
  <c r="AV125" i="33"/>
  <c r="K136" i="33"/>
  <c r="L136" i="33" s="1"/>
  <c r="K145" i="33"/>
  <c r="L145" i="33" s="1"/>
  <c r="AR26" i="29"/>
  <c r="AU26" i="29" s="1"/>
  <c r="T27" i="29"/>
  <c r="O28" i="29"/>
  <c r="P28" i="29" s="1"/>
  <c r="Q28" i="29" s="1"/>
  <c r="S28" i="29" s="1"/>
  <c r="U28" i="29" s="1"/>
  <c r="AQ28" i="29" s="1"/>
  <c r="AS33" i="29"/>
  <c r="AR37" i="29"/>
  <c r="AS43" i="29"/>
  <c r="T44" i="29"/>
  <c r="AS48" i="29"/>
  <c r="E51" i="29"/>
  <c r="H50" i="29" s="1"/>
  <c r="I50" i="29" s="1"/>
  <c r="J50" i="29" s="1"/>
  <c r="K59" i="29"/>
  <c r="L59" i="29" s="1"/>
  <c r="K62" i="29"/>
  <c r="L62" i="29" s="1"/>
  <c r="K65" i="29"/>
  <c r="L65" i="29" s="1"/>
  <c r="D69" i="29"/>
  <c r="AS74" i="29"/>
  <c r="T75" i="29"/>
  <c r="AR77" i="29"/>
  <c r="T78" i="29"/>
  <c r="AS80" i="29"/>
  <c r="D81" i="15"/>
  <c r="E67" i="15"/>
  <c r="H66" i="15" s="1"/>
  <c r="I66" i="15" s="1"/>
  <c r="J66" i="15" s="1"/>
  <c r="R61" i="30"/>
  <c r="R36" i="28"/>
  <c r="R125" i="1"/>
  <c r="K28" i="33"/>
  <c r="L28" i="33" s="1"/>
  <c r="T31" i="33"/>
  <c r="K33" i="33"/>
  <c r="L33" i="33" s="1"/>
  <c r="T36" i="33"/>
  <c r="AR46" i="33"/>
  <c r="T47" i="33"/>
  <c r="K48" i="33"/>
  <c r="L48" i="33" s="1"/>
  <c r="AR59" i="33"/>
  <c r="AR65" i="33"/>
  <c r="T66" i="33"/>
  <c r="AR68" i="33"/>
  <c r="T69" i="33"/>
  <c r="AK94" i="33"/>
  <c r="T95" i="33"/>
  <c r="AK99" i="33"/>
  <c r="T100" i="33"/>
  <c r="K108" i="33"/>
  <c r="L108" i="33" s="1"/>
  <c r="K111" i="33"/>
  <c r="L111" i="33" s="1"/>
  <c r="T124" i="33"/>
  <c r="K125" i="33"/>
  <c r="L125" i="33" s="1"/>
  <c r="AU130" i="33"/>
  <c r="AV132" i="33"/>
  <c r="AU137" i="33"/>
  <c r="AU143" i="33"/>
  <c r="T144" i="33"/>
  <c r="AU146" i="33"/>
  <c r="T147" i="33"/>
  <c r="T31" i="29"/>
  <c r="T35" i="29"/>
  <c r="T42" i="29"/>
  <c r="K43" i="29"/>
  <c r="L43" i="29" s="1"/>
  <c r="K48" i="29"/>
  <c r="L48" i="29" s="1"/>
  <c r="AS51" i="29"/>
  <c r="T52" i="29"/>
  <c r="AR60" i="29"/>
  <c r="T61" i="29"/>
  <c r="AR63" i="29"/>
  <c r="T64" i="29"/>
  <c r="AS69" i="29"/>
  <c r="K100" i="29"/>
  <c r="L100" i="29" s="1"/>
  <c r="AK97" i="29"/>
  <c r="K95" i="29"/>
  <c r="L95" i="29" s="1"/>
  <c r="AK92" i="29"/>
  <c r="AK96" i="29"/>
  <c r="K94" i="29"/>
  <c r="L94" i="29" s="1"/>
  <c r="AK91" i="29"/>
  <c r="K99" i="29"/>
  <c r="L99" i="29" s="1"/>
  <c r="K89" i="29"/>
  <c r="L89" i="29" s="1"/>
  <c r="AK100" i="29"/>
  <c r="AK95" i="29"/>
  <c r="K98" i="29"/>
  <c r="L98" i="29" s="1"/>
  <c r="K93" i="29"/>
  <c r="L93" i="29" s="1"/>
  <c r="AK90" i="29"/>
  <c r="AK99" i="29"/>
  <c r="AK94" i="29"/>
  <c r="K97" i="29"/>
  <c r="L97" i="29" s="1"/>
  <c r="K92" i="29"/>
  <c r="L92" i="29" s="1"/>
  <c r="AK89" i="29"/>
  <c r="AK93" i="29"/>
  <c r="AV131" i="29"/>
  <c r="AV122" i="29"/>
  <c r="AV124" i="29"/>
  <c r="AV126" i="29"/>
  <c r="AV128" i="29"/>
  <c r="AV130" i="29"/>
  <c r="AV132" i="29"/>
  <c r="AV123" i="29"/>
  <c r="AV121" i="29"/>
  <c r="AV125" i="29"/>
  <c r="D76" i="15"/>
  <c r="E62" i="15"/>
  <c r="H61" i="15" s="1"/>
  <c r="I61" i="15" s="1"/>
  <c r="J61" i="15" s="1"/>
  <c r="D78" i="15"/>
  <c r="E64" i="15"/>
  <c r="H63" i="15" s="1"/>
  <c r="I63" i="15" s="1"/>
  <c r="J63" i="15" s="1"/>
  <c r="R58" i="15"/>
  <c r="O58" i="15"/>
  <c r="D74" i="30"/>
  <c r="E60" i="30"/>
  <c r="H59" i="30" s="1"/>
  <c r="I59" i="30" s="1"/>
  <c r="J59" i="30" s="1"/>
  <c r="AR35" i="33"/>
  <c r="AR42" i="33"/>
  <c r="AR44" i="33"/>
  <c r="T45" i="33"/>
  <c r="K46" i="33"/>
  <c r="L46" i="33" s="1"/>
  <c r="AS46" i="33"/>
  <c r="E51" i="33"/>
  <c r="H50" i="33" s="1"/>
  <c r="I50" i="33" s="1"/>
  <c r="J50" i="33" s="1"/>
  <c r="AS59" i="33"/>
  <c r="T60" i="33"/>
  <c r="AR62" i="33"/>
  <c r="T63" i="33"/>
  <c r="AS65" i="33"/>
  <c r="AS68" i="33"/>
  <c r="K73" i="33"/>
  <c r="L73" i="33" s="1"/>
  <c r="K82" i="33"/>
  <c r="L82" i="33" s="1"/>
  <c r="AL94" i="33"/>
  <c r="AU106" i="33"/>
  <c r="AU112" i="33"/>
  <c r="T113" i="33"/>
  <c r="AU115" i="33"/>
  <c r="T116" i="33"/>
  <c r="T122" i="33"/>
  <c r="AV130" i="33"/>
  <c r="AV137" i="33"/>
  <c r="AU140" i="33"/>
  <c r="AV143" i="33"/>
  <c r="AV146" i="33"/>
  <c r="L29" i="29"/>
  <c r="AR34" i="29"/>
  <c r="AR46" i="29"/>
  <c r="T47" i="29"/>
  <c r="R29" i="30"/>
  <c r="R46" i="30"/>
  <c r="R94" i="30"/>
  <c r="R110" i="2"/>
  <c r="T27" i="33"/>
  <c r="AR30" i="33"/>
  <c r="AS35" i="33"/>
  <c r="AS42" i="33"/>
  <c r="AS44" i="33"/>
  <c r="R52" i="33"/>
  <c r="AR53" i="33"/>
  <c r="AS62" i="33"/>
  <c r="D74" i="33"/>
  <c r="K76" i="33"/>
  <c r="L76" i="33" s="1"/>
  <c r="D77" i="33"/>
  <c r="K79" i="33"/>
  <c r="L79" i="33" s="1"/>
  <c r="D80" i="33"/>
  <c r="AK90" i="33"/>
  <c r="K93" i="33"/>
  <c r="L93" i="33" s="1"/>
  <c r="K98" i="33"/>
  <c r="L98" i="33" s="1"/>
  <c r="AV106" i="33"/>
  <c r="T107" i="33"/>
  <c r="AU109" i="33"/>
  <c r="T110" i="33"/>
  <c r="AV112" i="33"/>
  <c r="AV115" i="33"/>
  <c r="K121" i="33"/>
  <c r="L121" i="33" s="1"/>
  <c r="K123" i="33"/>
  <c r="L123" i="33" s="1"/>
  <c r="AU128" i="33"/>
  <c r="AV140" i="33"/>
  <c r="AS30" i="29"/>
  <c r="AS34" i="29"/>
  <c r="K37" i="29"/>
  <c r="L37" i="29" s="1"/>
  <c r="AS46" i="29"/>
  <c r="E49" i="29"/>
  <c r="H48" i="29" s="1"/>
  <c r="I48" i="29" s="1"/>
  <c r="J48" i="29" s="1"/>
  <c r="K51" i="29"/>
  <c r="L51" i="29" s="1"/>
  <c r="T73" i="29"/>
  <c r="D75" i="29"/>
  <c r="D78" i="29"/>
  <c r="T82" i="29"/>
  <c r="AU108" i="29"/>
  <c r="AU111" i="29"/>
  <c r="R76" i="15"/>
  <c r="R108" i="15"/>
  <c r="R127" i="15"/>
  <c r="R140" i="15"/>
  <c r="R26" i="30"/>
  <c r="O26" i="30"/>
  <c r="P26" i="30" s="1"/>
  <c r="Q26" i="30" s="1"/>
  <c r="S26" i="30" s="1"/>
  <c r="D79" i="30"/>
  <c r="E65" i="30"/>
  <c r="H64" i="30" s="1"/>
  <c r="I64" i="30" s="1"/>
  <c r="J64" i="30" s="1"/>
  <c r="R90" i="30"/>
  <c r="R132" i="28"/>
  <c r="AR26" i="33"/>
  <c r="AU26" i="33" s="1"/>
  <c r="K29" i="33"/>
  <c r="L29" i="33" s="1"/>
  <c r="T32" i="33"/>
  <c r="K34" i="33"/>
  <c r="L34" i="33" s="1"/>
  <c r="T37" i="33"/>
  <c r="AR51" i="33"/>
  <c r="AS53" i="33"/>
  <c r="K68" i="33"/>
  <c r="L68" i="33" s="1"/>
  <c r="AR74" i="33"/>
  <c r="AR80" i="33"/>
  <c r="AR83" i="33"/>
  <c r="AK95" i="33"/>
  <c r="AK100" i="33"/>
  <c r="AV128" i="33"/>
  <c r="K132" i="33"/>
  <c r="L132" i="33" s="1"/>
  <c r="K66" i="29"/>
  <c r="L66" i="29" s="1"/>
  <c r="D67" i="29"/>
  <c r="K69" i="29"/>
  <c r="L69" i="29" s="1"/>
  <c r="D74" i="15"/>
  <c r="R69" i="30"/>
  <c r="AS51" i="33"/>
  <c r="T52" i="33"/>
  <c r="K53" i="33"/>
  <c r="L53" i="33" s="1"/>
  <c r="K59" i="33"/>
  <c r="L59" i="33" s="1"/>
  <c r="K62" i="33"/>
  <c r="L62" i="33" s="1"/>
  <c r="K65" i="33"/>
  <c r="L65" i="33" s="1"/>
  <c r="D69" i="33"/>
  <c r="AS74" i="33"/>
  <c r="AR77" i="33"/>
  <c r="AS80" i="33"/>
  <c r="AS83" i="33"/>
  <c r="K89" i="33"/>
  <c r="L89" i="33" s="1"/>
  <c r="K115" i="33"/>
  <c r="L115" i="33" s="1"/>
  <c r="AU126" i="33"/>
  <c r="T129" i="33"/>
  <c r="K130" i="33"/>
  <c r="L130" i="33" s="1"/>
  <c r="K137" i="33"/>
  <c r="L137" i="33" s="1"/>
  <c r="K140" i="33"/>
  <c r="L140" i="33" s="1"/>
  <c r="K143" i="33"/>
  <c r="L143" i="33" s="1"/>
  <c r="AS27" i="29"/>
  <c r="T32" i="29"/>
  <c r="AR44" i="29"/>
  <c r="T45" i="29"/>
  <c r="AS49" i="29"/>
  <c r="AR58" i="29"/>
  <c r="K60" i="29"/>
  <c r="L60" i="29" s="1"/>
  <c r="K63" i="29"/>
  <c r="L63" i="29" s="1"/>
  <c r="AR67" i="29"/>
  <c r="AS75" i="29"/>
  <c r="AS78" i="29"/>
  <c r="AR52" i="15"/>
  <c r="K43" i="15"/>
  <c r="L43" i="15" s="1"/>
  <c r="K45" i="15"/>
  <c r="L45" i="15" s="1"/>
  <c r="K47" i="15"/>
  <c r="L47" i="15" s="1"/>
  <c r="AR43" i="15"/>
  <c r="AR45" i="15"/>
  <c r="K49" i="15"/>
  <c r="L49" i="15" s="1"/>
  <c r="AR47" i="15"/>
  <c r="K51" i="15"/>
  <c r="L51" i="15" s="1"/>
  <c r="AR49" i="15"/>
  <c r="K53" i="15"/>
  <c r="L53" i="15" s="1"/>
  <c r="AR51" i="15"/>
  <c r="K44" i="15"/>
  <c r="L44" i="15" s="1"/>
  <c r="K42" i="15"/>
  <c r="L42" i="15" s="1"/>
  <c r="AR53" i="15"/>
  <c r="K46" i="15"/>
  <c r="L46" i="15" s="1"/>
  <c r="AR44" i="15"/>
  <c r="AR42" i="15"/>
  <c r="K48" i="15"/>
  <c r="L48" i="15" s="1"/>
  <c r="AR46" i="15"/>
  <c r="E70" i="15"/>
  <c r="H69" i="15" s="1"/>
  <c r="I69" i="15" s="1"/>
  <c r="J69" i="15" s="1"/>
  <c r="D84" i="15"/>
  <c r="R74" i="15"/>
  <c r="R79" i="15"/>
  <c r="L98" i="15"/>
  <c r="R111" i="15"/>
  <c r="R125" i="15"/>
  <c r="D76" i="30"/>
  <c r="E62" i="30"/>
  <c r="H61" i="30" s="1"/>
  <c r="I61" i="30" s="1"/>
  <c r="J61" i="30" s="1"/>
  <c r="R99" i="30"/>
  <c r="R146" i="30"/>
  <c r="R48" i="28"/>
  <c r="E67" i="28"/>
  <c r="H66" i="28" s="1"/>
  <c r="I66" i="28" s="1"/>
  <c r="J66" i="28" s="1"/>
  <c r="D81" i="28"/>
  <c r="R98" i="30"/>
  <c r="AR31" i="33"/>
  <c r="AR36" i="33"/>
  <c r="AR49" i="33"/>
  <c r="T50" i="33"/>
  <c r="K51" i="33"/>
  <c r="L51" i="33" s="1"/>
  <c r="D60" i="33"/>
  <c r="AR66" i="33"/>
  <c r="T67" i="33"/>
  <c r="AR69" i="33"/>
  <c r="AS77" i="33"/>
  <c r="K99" i="33"/>
  <c r="L99" i="33" s="1"/>
  <c r="K109" i="33"/>
  <c r="L109" i="33" s="1"/>
  <c r="K112" i="33"/>
  <c r="L112" i="33" s="1"/>
  <c r="AU124" i="33"/>
  <c r="AV126" i="33"/>
  <c r="AU144" i="33"/>
  <c r="AU147" i="33"/>
  <c r="AR35" i="29"/>
  <c r="T36" i="29"/>
  <c r="AS44" i="29"/>
  <c r="T59" i="29"/>
  <c r="AR61" i="29"/>
  <c r="AR64" i="29"/>
  <c r="T65" i="29"/>
  <c r="T68" i="29"/>
  <c r="D73" i="15"/>
  <c r="E59" i="15"/>
  <c r="H58" i="15" s="1"/>
  <c r="I58" i="15" s="1"/>
  <c r="J58" i="15" s="1"/>
  <c r="L93" i="15"/>
  <c r="R143" i="15"/>
  <c r="R28" i="30"/>
  <c r="R62" i="30"/>
  <c r="E68" i="30"/>
  <c r="H67" i="30" s="1"/>
  <c r="I67" i="30" s="1"/>
  <c r="J67" i="30" s="1"/>
  <c r="D82" i="30"/>
  <c r="AL100" i="30"/>
  <c r="AL95" i="30"/>
  <c r="AL90" i="30"/>
  <c r="AL99" i="30"/>
  <c r="AL94" i="30"/>
  <c r="AL89" i="30"/>
  <c r="AL93" i="30"/>
  <c r="AL98" i="30"/>
  <c r="AL97" i="30"/>
  <c r="AL92" i="30"/>
  <c r="AL96" i="30"/>
  <c r="AL91" i="30"/>
  <c r="R126" i="30"/>
  <c r="R92" i="1"/>
  <c r="T28" i="33"/>
  <c r="K30" i="33"/>
  <c r="L30" i="33" s="1"/>
  <c r="AS31" i="33"/>
  <c r="T33" i="33"/>
  <c r="K35" i="33"/>
  <c r="L35" i="33" s="1"/>
  <c r="AS36" i="33"/>
  <c r="AS49" i="33"/>
  <c r="AR60" i="33"/>
  <c r="T61" i="33"/>
  <c r="AR63" i="33"/>
  <c r="T64" i="33"/>
  <c r="AS66" i="33"/>
  <c r="AS69" i="33"/>
  <c r="K83" i="33"/>
  <c r="L83" i="33" s="1"/>
  <c r="AK91" i="33"/>
  <c r="T92" i="33"/>
  <c r="K94" i="33"/>
  <c r="L94" i="33" s="1"/>
  <c r="AK96" i="33"/>
  <c r="T97" i="33"/>
  <c r="T105" i="33"/>
  <c r="AU113" i="33"/>
  <c r="T114" i="33"/>
  <c r="AU116" i="33"/>
  <c r="AU122" i="33"/>
  <c r="AV124" i="33"/>
  <c r="T127" i="33"/>
  <c r="K128" i="33"/>
  <c r="L128" i="33" s="1"/>
  <c r="AU138" i="33"/>
  <c r="T139" i="33"/>
  <c r="AU141" i="33"/>
  <c r="T142" i="33"/>
  <c r="AV144" i="33"/>
  <c r="AV147" i="33"/>
  <c r="AS31" i="29"/>
  <c r="AS35" i="29"/>
  <c r="AR42" i="29"/>
  <c r="K49" i="29"/>
  <c r="L49" i="29" s="1"/>
  <c r="AR52" i="29"/>
  <c r="T53" i="29"/>
  <c r="AS61" i="29"/>
  <c r="T62" i="29"/>
  <c r="R84" i="29"/>
  <c r="L89" i="15"/>
  <c r="R33" i="30"/>
  <c r="E59" i="30"/>
  <c r="H58" i="30" s="1"/>
  <c r="I58" i="30" s="1"/>
  <c r="J58" i="30" s="1"/>
  <c r="D73" i="30"/>
  <c r="R91" i="30"/>
  <c r="R140" i="30"/>
  <c r="R29" i="28"/>
  <c r="AS48" i="33"/>
  <c r="E43" i="33"/>
  <c r="H42" i="33" s="1"/>
  <c r="I42" i="33" s="1"/>
  <c r="J42" i="33" s="1"/>
  <c r="K74" i="33"/>
  <c r="L74" i="33" s="1"/>
  <c r="K77" i="33"/>
  <c r="L77" i="33" s="1"/>
  <c r="K80" i="33"/>
  <c r="L80" i="33" s="1"/>
  <c r="T108" i="33"/>
  <c r="T111" i="33"/>
  <c r="AV122" i="33"/>
  <c r="R77" i="15"/>
  <c r="R121" i="15"/>
  <c r="O121" i="15"/>
  <c r="R123" i="15"/>
  <c r="R142" i="15"/>
  <c r="K26" i="33"/>
  <c r="L26" i="33" s="1"/>
  <c r="O26" i="33" s="1"/>
  <c r="P26" i="33" s="1"/>
  <c r="Q26" i="33" s="1"/>
  <c r="S26" i="33" s="1"/>
  <c r="U26" i="33" s="1"/>
  <c r="AQ26" i="33" s="1"/>
  <c r="AR32" i="33"/>
  <c r="AR37" i="33"/>
  <c r="AR45" i="33"/>
  <c r="AS47" i="33"/>
  <c r="AR81" i="33"/>
  <c r="AR84" i="33"/>
  <c r="K90" i="33"/>
  <c r="L90" i="33" s="1"/>
  <c r="AV107" i="33"/>
  <c r="T125" i="33"/>
  <c r="K126" i="33"/>
  <c r="L126" i="33" s="1"/>
  <c r="AU131" i="33"/>
  <c r="T33" i="29"/>
  <c r="AS47" i="29"/>
  <c r="K52" i="29"/>
  <c r="L52" i="29" s="1"/>
  <c r="K58" i="29"/>
  <c r="L58" i="29" s="1"/>
  <c r="K67" i="29"/>
  <c r="L67" i="29" s="1"/>
  <c r="D68" i="29"/>
  <c r="R91" i="29"/>
  <c r="R28" i="15"/>
  <c r="T90" i="15"/>
  <c r="T99" i="15"/>
  <c r="T94" i="15"/>
  <c r="T89" i="15"/>
  <c r="T93" i="15"/>
  <c r="T98" i="15"/>
  <c r="T97" i="15"/>
  <c r="T92" i="15"/>
  <c r="T96" i="15"/>
  <c r="T91" i="15"/>
  <c r="T29" i="33"/>
  <c r="AS32" i="33"/>
  <c r="K36" i="33"/>
  <c r="L36" i="33" s="1"/>
  <c r="AS45" i="33"/>
  <c r="T46" i="33"/>
  <c r="K47" i="33"/>
  <c r="L47" i="33" s="1"/>
  <c r="K66" i="33"/>
  <c r="L66" i="33" s="1"/>
  <c r="K69" i="33"/>
  <c r="L69" i="33" s="1"/>
  <c r="AR75" i="33"/>
  <c r="AR78" i="33"/>
  <c r="AS81" i="33"/>
  <c r="AS84" i="33"/>
  <c r="AK92" i="33"/>
  <c r="K95" i="33"/>
  <c r="L95" i="33" s="1"/>
  <c r="AK97" i="33"/>
  <c r="T98" i="33"/>
  <c r="K100" i="33"/>
  <c r="L100" i="33" s="1"/>
  <c r="T123" i="33"/>
  <c r="K124" i="33"/>
  <c r="L124" i="33" s="1"/>
  <c r="AU129" i="33"/>
  <c r="AV131" i="33"/>
  <c r="K144" i="33"/>
  <c r="L144" i="33" s="1"/>
  <c r="K147" i="33"/>
  <c r="L147" i="33" s="1"/>
  <c r="AS28" i="29"/>
  <c r="AU28" i="29" s="1"/>
  <c r="K35" i="29"/>
  <c r="L35" i="29" s="1"/>
  <c r="K42" i="29"/>
  <c r="L42" i="29" s="1"/>
  <c r="AR50" i="29"/>
  <c r="T51" i="29"/>
  <c r="K61" i="29"/>
  <c r="L61" i="29" s="1"/>
  <c r="K64" i="29"/>
  <c r="L64" i="29" s="1"/>
  <c r="AS76" i="29"/>
  <c r="T77" i="29"/>
  <c r="D60" i="15"/>
  <c r="E45" i="15"/>
  <c r="H44" i="15" s="1"/>
  <c r="I44" i="15" s="1"/>
  <c r="J44" i="15" s="1"/>
  <c r="E47" i="15"/>
  <c r="H46" i="15" s="1"/>
  <c r="I46" i="15" s="1"/>
  <c r="J46" i="15" s="1"/>
  <c r="D62" i="15"/>
  <c r="E69" i="15"/>
  <c r="H68" i="15" s="1"/>
  <c r="I68" i="15" s="1"/>
  <c r="J68" i="15" s="1"/>
  <c r="D83" i="15"/>
  <c r="R83" i="15"/>
  <c r="L94" i="15"/>
  <c r="T100" i="15"/>
  <c r="R128" i="15"/>
  <c r="R96" i="30"/>
  <c r="R34" i="28"/>
  <c r="R84" i="1"/>
  <c r="K92" i="33"/>
  <c r="L92" i="33" s="1"/>
  <c r="AU132" i="33"/>
  <c r="R83" i="30"/>
  <c r="K31" i="33"/>
  <c r="L31" i="33" s="1"/>
  <c r="AS43" i="33"/>
  <c r="T44" i="33"/>
  <c r="K45" i="33"/>
  <c r="L45" i="33" s="1"/>
  <c r="AR58" i="33"/>
  <c r="K60" i="33"/>
  <c r="L60" i="33" s="1"/>
  <c r="K63" i="33"/>
  <c r="L63" i="33" s="1"/>
  <c r="AR67" i="33"/>
  <c r="AS75" i="33"/>
  <c r="K113" i="33"/>
  <c r="L113" i="33" s="1"/>
  <c r="K116" i="33"/>
  <c r="L116" i="33" s="1"/>
  <c r="K122" i="33"/>
  <c r="L122" i="33" s="1"/>
  <c r="AV129" i="33"/>
  <c r="T132" i="33"/>
  <c r="AU136" i="33"/>
  <c r="K138" i="33"/>
  <c r="L138" i="33" s="1"/>
  <c r="K141" i="33"/>
  <c r="L141" i="33" s="1"/>
  <c r="AS32" i="29"/>
  <c r="AR45" i="29"/>
  <c r="AS50" i="29"/>
  <c r="AR59" i="29"/>
  <c r="AR65" i="29"/>
  <c r="T66" i="29"/>
  <c r="AR68" i="29"/>
  <c r="T69" i="29"/>
  <c r="R27" i="15"/>
  <c r="R61" i="15"/>
  <c r="R47" i="30"/>
  <c r="R145" i="30"/>
  <c r="K97" i="33"/>
  <c r="L97" i="33" s="1"/>
  <c r="K127" i="33"/>
  <c r="L127" i="33" s="1"/>
  <c r="R137" i="15"/>
  <c r="R53" i="30"/>
  <c r="R128" i="30"/>
  <c r="AR28" i="33"/>
  <c r="K43" i="33"/>
  <c r="L43" i="33" s="1"/>
  <c r="AS58" i="33"/>
  <c r="T59" i="33"/>
  <c r="AR61" i="33"/>
  <c r="T65" i="33"/>
  <c r="K110" i="33"/>
  <c r="L110" i="33" s="1"/>
  <c r="AU127" i="33"/>
  <c r="T60" i="29"/>
  <c r="K96" i="29"/>
  <c r="L96" i="29" s="1"/>
  <c r="AU110" i="29"/>
  <c r="AU107" i="29"/>
  <c r="AU116" i="29"/>
  <c r="AU113" i="29"/>
  <c r="K112" i="29"/>
  <c r="L112" i="29" s="1"/>
  <c r="K109" i="29"/>
  <c r="L109" i="29" s="1"/>
  <c r="K106" i="29"/>
  <c r="L106" i="29" s="1"/>
  <c r="K115" i="29"/>
  <c r="L115" i="29" s="1"/>
  <c r="AU109" i="29"/>
  <c r="AU115" i="29"/>
  <c r="AU112" i="29"/>
  <c r="AU106" i="29"/>
  <c r="K111" i="29"/>
  <c r="L111" i="29" s="1"/>
  <c r="K108" i="29"/>
  <c r="L108" i="29" s="1"/>
  <c r="K114" i="29"/>
  <c r="L114" i="29" s="1"/>
  <c r="K105" i="29"/>
  <c r="L105" i="29" s="1"/>
  <c r="AU114" i="29"/>
  <c r="K110" i="29"/>
  <c r="L110" i="29" s="1"/>
  <c r="K107" i="29"/>
  <c r="L107" i="29" s="1"/>
  <c r="AU105" i="29"/>
  <c r="R30" i="15"/>
  <c r="K50" i="15"/>
  <c r="L50" i="15" s="1"/>
  <c r="K52" i="15"/>
  <c r="L52" i="15" s="1"/>
  <c r="E61" i="30"/>
  <c r="H60" i="30" s="1"/>
  <c r="I60" i="30" s="1"/>
  <c r="J60" i="30" s="1"/>
  <c r="D75" i="30"/>
  <c r="R136" i="30"/>
  <c r="O136" i="30"/>
  <c r="R138" i="30"/>
  <c r="K81" i="33"/>
  <c r="L81" i="33" s="1"/>
  <c r="K91" i="33"/>
  <c r="L91" i="33" s="1"/>
  <c r="K96" i="33"/>
  <c r="L96" i="33" s="1"/>
  <c r="T106" i="33"/>
  <c r="L107" i="33"/>
  <c r="T112" i="33"/>
  <c r="R139" i="15"/>
  <c r="E50" i="30"/>
  <c r="H49" i="30" s="1"/>
  <c r="I49" i="30" s="1"/>
  <c r="J49" i="30" s="1"/>
  <c r="D65" i="30"/>
  <c r="R93" i="30"/>
  <c r="AU127" i="29"/>
  <c r="T130" i="29"/>
  <c r="K131" i="29"/>
  <c r="L131" i="29" s="1"/>
  <c r="T137" i="29"/>
  <c r="AU139" i="29"/>
  <c r="AU142" i="29"/>
  <c r="T143" i="29"/>
  <c r="AV145" i="29"/>
  <c r="T146" i="29"/>
  <c r="AR30" i="15"/>
  <c r="K35" i="15"/>
  <c r="L35" i="15" s="1"/>
  <c r="E46" i="15"/>
  <c r="H45" i="15" s="1"/>
  <c r="I45" i="15" s="1"/>
  <c r="J45" i="15" s="1"/>
  <c r="AS50" i="15"/>
  <c r="AS63" i="15"/>
  <c r="K68" i="15"/>
  <c r="L68" i="15" s="1"/>
  <c r="K73" i="15"/>
  <c r="L73" i="15" s="1"/>
  <c r="K82" i="15"/>
  <c r="L82" i="15" s="1"/>
  <c r="AL94" i="15"/>
  <c r="AL99" i="15"/>
  <c r="AU106" i="15"/>
  <c r="AU112" i="15"/>
  <c r="T113" i="15"/>
  <c r="AU115" i="15"/>
  <c r="T116" i="15"/>
  <c r="T122" i="15"/>
  <c r="AV130" i="15"/>
  <c r="AV137" i="15"/>
  <c r="T138" i="15"/>
  <c r="AU140" i="15"/>
  <c r="T141" i="15"/>
  <c r="AV143" i="15"/>
  <c r="AV146" i="15"/>
  <c r="AS26" i="30"/>
  <c r="AR31" i="30"/>
  <c r="K36" i="30"/>
  <c r="L36" i="30" s="1"/>
  <c r="AS36" i="30"/>
  <c r="K42" i="30"/>
  <c r="L42" i="30" s="1"/>
  <c r="K44" i="30"/>
  <c r="L44" i="30" s="1"/>
  <c r="AR51" i="30"/>
  <c r="AS53" i="30"/>
  <c r="AS59" i="30"/>
  <c r="D62" i="30"/>
  <c r="AS64" i="30"/>
  <c r="K74" i="30"/>
  <c r="L74" i="30" s="1"/>
  <c r="K77" i="30"/>
  <c r="L77" i="30" s="1"/>
  <c r="K80" i="30"/>
  <c r="L80" i="30" s="1"/>
  <c r="AU107" i="30"/>
  <c r="AU110" i="30"/>
  <c r="AV113" i="30"/>
  <c r="AV116" i="30"/>
  <c r="AV122" i="30"/>
  <c r="AV138" i="30"/>
  <c r="AV141" i="30"/>
  <c r="K144" i="30"/>
  <c r="L144" i="30" s="1"/>
  <c r="R62" i="28"/>
  <c r="R75" i="28"/>
  <c r="R95" i="28"/>
  <c r="R107" i="28"/>
  <c r="R137" i="28"/>
  <c r="R73" i="1"/>
  <c r="O73" i="1"/>
  <c r="P73" i="1" s="1"/>
  <c r="Q73" i="1" s="1"/>
  <c r="S73" i="1" s="1"/>
  <c r="T97" i="1"/>
  <c r="T90" i="1"/>
  <c r="T96" i="1"/>
  <c r="T89" i="1"/>
  <c r="T95" i="1"/>
  <c r="T94" i="1"/>
  <c r="T93" i="1"/>
  <c r="T100" i="1"/>
  <c r="T99" i="1"/>
  <c r="T92" i="1"/>
  <c r="T91" i="1"/>
  <c r="T98" i="1"/>
  <c r="R78" i="2"/>
  <c r="R47" i="4"/>
  <c r="R98" i="28"/>
  <c r="E77" i="2"/>
  <c r="H76" i="2" s="1"/>
  <c r="I76" i="2" s="1"/>
  <c r="J76" i="2" s="1"/>
  <c r="D92" i="2"/>
  <c r="R131" i="2"/>
  <c r="R67" i="5"/>
  <c r="T94" i="29"/>
  <c r="AL98" i="29"/>
  <c r="T99" i="29"/>
  <c r="AV108" i="29"/>
  <c r="T109" i="29"/>
  <c r="AV111" i="29"/>
  <c r="AU125" i="29"/>
  <c r="T128" i="29"/>
  <c r="K129" i="29"/>
  <c r="L129" i="29" s="1"/>
  <c r="T29" i="15"/>
  <c r="AR33" i="15"/>
  <c r="E44" i="15"/>
  <c r="H43" i="15" s="1"/>
  <c r="I43" i="15" s="1"/>
  <c r="J43" i="15" s="1"/>
  <c r="AS48" i="15"/>
  <c r="AR61" i="15"/>
  <c r="K63" i="15"/>
  <c r="L63" i="15" s="1"/>
  <c r="AS66" i="15"/>
  <c r="AR74" i="15"/>
  <c r="AR80" i="15"/>
  <c r="T81" i="15"/>
  <c r="AR83" i="15"/>
  <c r="T84" i="15"/>
  <c r="AL90" i="15"/>
  <c r="AK95" i="15"/>
  <c r="AK100" i="15"/>
  <c r="AV109" i="15"/>
  <c r="AV128" i="15"/>
  <c r="T131" i="15"/>
  <c r="K132" i="15"/>
  <c r="L132" i="15" s="1"/>
  <c r="K146" i="15"/>
  <c r="L146" i="15" s="1"/>
  <c r="K31" i="30"/>
  <c r="L31" i="30" s="1"/>
  <c r="AR34" i="30"/>
  <c r="AR49" i="30"/>
  <c r="T50" i="30"/>
  <c r="K51" i="30"/>
  <c r="L51" i="30" s="1"/>
  <c r="K59" i="30"/>
  <c r="L59" i="30" s="1"/>
  <c r="K64" i="30"/>
  <c r="L64" i="30" s="1"/>
  <c r="AS67" i="30"/>
  <c r="T68" i="30"/>
  <c r="AR75" i="30"/>
  <c r="T76" i="30"/>
  <c r="AR78" i="30"/>
  <c r="T79" i="30"/>
  <c r="AS81" i="30"/>
  <c r="AS84" i="30"/>
  <c r="T98" i="30"/>
  <c r="T121" i="30"/>
  <c r="T123" i="30"/>
  <c r="K124" i="30"/>
  <c r="L124" i="30" s="1"/>
  <c r="AU129" i="30"/>
  <c r="AV131" i="30"/>
  <c r="AU145" i="30"/>
  <c r="K147" i="30"/>
  <c r="L147" i="30" s="1"/>
  <c r="T147" i="30"/>
  <c r="D61" i="28"/>
  <c r="E46" i="28"/>
  <c r="H45" i="28" s="1"/>
  <c r="I45" i="28" s="1"/>
  <c r="J45" i="28" s="1"/>
  <c r="O73" i="28"/>
  <c r="R146" i="1"/>
  <c r="AS34" i="2"/>
  <c r="AS30" i="2"/>
  <c r="AS37" i="2"/>
  <c r="AS26" i="2"/>
  <c r="AS33" i="2"/>
  <c r="AS29" i="2"/>
  <c r="AS36" i="2"/>
  <c r="AS32" i="2"/>
  <c r="AS28" i="2"/>
  <c r="AS35" i="2"/>
  <c r="AS31" i="2"/>
  <c r="AS27" i="2"/>
  <c r="R37" i="2"/>
  <c r="R58" i="2"/>
  <c r="O58" i="2"/>
  <c r="P58" i="2" s="1"/>
  <c r="Q58" i="2" s="1"/>
  <c r="S58" i="2" s="1"/>
  <c r="U58" i="2" s="1"/>
  <c r="AQ58" i="2" s="1"/>
  <c r="AU58" i="2" s="1"/>
  <c r="D113" i="2"/>
  <c r="E98" i="2"/>
  <c r="H97" i="2" s="1"/>
  <c r="I97" i="2" s="1"/>
  <c r="J97" i="2" s="1"/>
  <c r="R74" i="2"/>
  <c r="R76" i="2"/>
  <c r="R93" i="2"/>
  <c r="R108" i="2"/>
  <c r="R63" i="3"/>
  <c r="AL93" i="29"/>
  <c r="AU121" i="29"/>
  <c r="AU123" i="29"/>
  <c r="K136" i="29"/>
  <c r="L136" i="29" s="1"/>
  <c r="K145" i="29"/>
  <c r="L145" i="29" s="1"/>
  <c r="AR28" i="15"/>
  <c r="AS33" i="15"/>
  <c r="T47" i="15"/>
  <c r="D64" i="15"/>
  <c r="AS74" i="15"/>
  <c r="AR77" i="15"/>
  <c r="AS80" i="15"/>
  <c r="AS83" i="15"/>
  <c r="AL95" i="15"/>
  <c r="AL100" i="15"/>
  <c r="K115" i="15"/>
  <c r="L115" i="15" s="1"/>
  <c r="T129" i="15"/>
  <c r="K130" i="15"/>
  <c r="L130" i="15" s="1"/>
  <c r="T30" i="30"/>
  <c r="AR62" i="30"/>
  <c r="L95" i="30"/>
  <c r="L100" i="30"/>
  <c r="K113" i="30"/>
  <c r="L113" i="30" s="1"/>
  <c r="K116" i="30"/>
  <c r="L116" i="30" s="1"/>
  <c r="K122" i="30"/>
  <c r="L122" i="30" s="1"/>
  <c r="AV129" i="30"/>
  <c r="T132" i="30"/>
  <c r="K141" i="30"/>
  <c r="L141" i="30" s="1"/>
  <c r="R58" i="28"/>
  <c r="R68" i="28"/>
  <c r="R78" i="28"/>
  <c r="R90" i="28"/>
  <c r="L90" i="1"/>
  <c r="R106" i="2"/>
  <c r="T126" i="29"/>
  <c r="K127" i="29"/>
  <c r="L127" i="29" s="1"/>
  <c r="AU132" i="29"/>
  <c r="K139" i="29"/>
  <c r="L139" i="29" s="1"/>
  <c r="K142" i="29"/>
  <c r="L142" i="29" s="1"/>
  <c r="AS28" i="15"/>
  <c r="K33" i="15"/>
  <c r="L33" i="15" s="1"/>
  <c r="T37" i="15"/>
  <c r="T45" i="15"/>
  <c r="AS46" i="15"/>
  <c r="K66" i="15"/>
  <c r="L66" i="15" s="1"/>
  <c r="AR69" i="15"/>
  <c r="AS77" i="15"/>
  <c r="K99" i="15"/>
  <c r="L99" i="15" s="1"/>
  <c r="AU147" i="15"/>
  <c r="K49" i="30"/>
  <c r="L49" i="30" s="1"/>
  <c r="AS62" i="30"/>
  <c r="K67" i="30"/>
  <c r="L67" i="30" s="1"/>
  <c r="AU105" i="30"/>
  <c r="K107" i="30"/>
  <c r="L107" i="30" s="1"/>
  <c r="K110" i="30"/>
  <c r="L110" i="30" s="1"/>
  <c r="AU114" i="30"/>
  <c r="AU127" i="30"/>
  <c r="T130" i="30"/>
  <c r="K131" i="30"/>
  <c r="L131" i="30" s="1"/>
  <c r="AV136" i="30"/>
  <c r="T137" i="30"/>
  <c r="AU139" i="30"/>
  <c r="AU142" i="30"/>
  <c r="T143" i="30"/>
  <c r="T144" i="30"/>
  <c r="AS35" i="28"/>
  <c r="AS31" i="28"/>
  <c r="AS27" i="28"/>
  <c r="AS34" i="28"/>
  <c r="AS30" i="28"/>
  <c r="AS37" i="28"/>
  <c r="AS26" i="28"/>
  <c r="AS33" i="28"/>
  <c r="AS32" i="28"/>
  <c r="AS28" i="28"/>
  <c r="R45" i="28"/>
  <c r="E64" i="28"/>
  <c r="H63" i="28" s="1"/>
  <c r="I63" i="28" s="1"/>
  <c r="J63" i="28" s="1"/>
  <c r="D78" i="28"/>
  <c r="R28" i="2"/>
  <c r="R30" i="2"/>
  <c r="D91" i="2"/>
  <c r="E76" i="2"/>
  <c r="H75" i="2" s="1"/>
  <c r="I75" i="2" s="1"/>
  <c r="J75" i="2" s="1"/>
  <c r="R111" i="4"/>
  <c r="T95" i="29"/>
  <c r="T100" i="29"/>
  <c r="T124" i="29"/>
  <c r="K125" i="29"/>
  <c r="L125" i="29" s="1"/>
  <c r="AU130" i="29"/>
  <c r="AU137" i="29"/>
  <c r="AU143" i="29"/>
  <c r="T144" i="29"/>
  <c r="AU146" i="29"/>
  <c r="T147" i="29"/>
  <c r="AR36" i="15"/>
  <c r="D67" i="15"/>
  <c r="K81" i="30"/>
  <c r="L81" i="30" s="1"/>
  <c r="K84" i="30"/>
  <c r="L84" i="30" s="1"/>
  <c r="AV127" i="30"/>
  <c r="R33" i="28"/>
  <c r="R111" i="28"/>
  <c r="R115" i="28"/>
  <c r="R140" i="28"/>
  <c r="R107" i="1"/>
  <c r="R109" i="1"/>
  <c r="R136" i="1"/>
  <c r="O136" i="1"/>
  <c r="P136" i="1" s="1"/>
  <c r="Q136" i="1" s="1"/>
  <c r="S136" i="1" s="1"/>
  <c r="D95" i="2"/>
  <c r="E80" i="2"/>
  <c r="H79" i="2" s="1"/>
  <c r="I79" i="2" s="1"/>
  <c r="J79" i="2" s="1"/>
  <c r="R93" i="3"/>
  <c r="E74" i="4"/>
  <c r="H73" i="4" s="1"/>
  <c r="I73" i="4" s="1"/>
  <c r="J73" i="4" s="1"/>
  <c r="D89" i="4"/>
  <c r="AL99" i="29"/>
  <c r="T113" i="29"/>
  <c r="T116" i="29"/>
  <c r="AU140" i="29"/>
  <c r="T141" i="29"/>
  <c r="AV143" i="29"/>
  <c r="AV146" i="29"/>
  <c r="AR31" i="15"/>
  <c r="K36" i="15"/>
  <c r="L36" i="15" s="1"/>
  <c r="AS36" i="15"/>
  <c r="AS53" i="15"/>
  <c r="K80" i="15"/>
  <c r="L80" i="15" s="1"/>
  <c r="AL91" i="15"/>
  <c r="AL96" i="15"/>
  <c r="T111" i="15"/>
  <c r="AV113" i="15"/>
  <c r="AV116" i="15"/>
  <c r="AR60" i="30"/>
  <c r="AR73" i="30"/>
  <c r="K75" i="30"/>
  <c r="L75" i="30" s="1"/>
  <c r="K78" i="30"/>
  <c r="L78" i="30" s="1"/>
  <c r="AR82" i="30"/>
  <c r="AU125" i="30"/>
  <c r="K129" i="30"/>
  <c r="L129" i="30" s="1"/>
  <c r="E61" i="28"/>
  <c r="H60" i="28" s="1"/>
  <c r="I60" i="28" s="1"/>
  <c r="J60" i="28" s="1"/>
  <c r="D75" i="28"/>
  <c r="E66" i="28"/>
  <c r="H65" i="28" s="1"/>
  <c r="I65" i="28" s="1"/>
  <c r="J65" i="28" s="1"/>
  <c r="D80" i="28"/>
  <c r="R93" i="28"/>
  <c r="R146" i="28"/>
  <c r="R49" i="1"/>
  <c r="O105" i="1"/>
  <c r="P105" i="1" s="1"/>
  <c r="Q105" i="1" s="1"/>
  <c r="S105" i="1" s="1"/>
  <c r="R47" i="2"/>
  <c r="R60" i="2"/>
  <c r="E84" i="2"/>
  <c r="H83" i="2" s="1"/>
  <c r="I83" i="2" s="1"/>
  <c r="J83" i="2" s="1"/>
  <c r="D99" i="2"/>
  <c r="R79" i="2"/>
  <c r="AV106" i="29"/>
  <c r="T107" i="29"/>
  <c r="T110" i="29"/>
  <c r="AV112" i="29"/>
  <c r="AV115" i="29"/>
  <c r="K121" i="29"/>
  <c r="L121" i="29" s="1"/>
  <c r="K123" i="29"/>
  <c r="L123" i="29" s="1"/>
  <c r="AU128" i="29"/>
  <c r="AV140" i="29"/>
  <c r="K26" i="15"/>
  <c r="L26" i="15" s="1"/>
  <c r="AS31" i="15"/>
  <c r="T35" i="15"/>
  <c r="AS51" i="15"/>
  <c r="T52" i="15"/>
  <c r="AR67" i="15"/>
  <c r="K69" i="15"/>
  <c r="L69" i="15" s="1"/>
  <c r="AR81" i="15"/>
  <c r="T82" i="15"/>
  <c r="AR84" i="15"/>
  <c r="K90" i="15"/>
  <c r="L90" i="15" s="1"/>
  <c r="AV107" i="15"/>
  <c r="AV110" i="15"/>
  <c r="T125" i="15"/>
  <c r="K126" i="15"/>
  <c r="L126" i="15" s="1"/>
  <c r="AU131" i="15"/>
  <c r="AS27" i="30"/>
  <c r="AS32" i="30"/>
  <c r="K37" i="30"/>
  <c r="L37" i="30" s="1"/>
  <c r="T42" i="30"/>
  <c r="T44" i="30"/>
  <c r="K45" i="30"/>
  <c r="L45" i="30" s="1"/>
  <c r="AS60" i="30"/>
  <c r="D63" i="30"/>
  <c r="AR76" i="30"/>
  <c r="AR79" i="30"/>
  <c r="T80" i="30"/>
  <c r="AS82" i="30"/>
  <c r="T83" i="30"/>
  <c r="AU121" i="30"/>
  <c r="AU123" i="30"/>
  <c r="AV125" i="30"/>
  <c r="AU143" i="30"/>
  <c r="AV147" i="30"/>
  <c r="E52" i="28"/>
  <c r="H51" i="28" s="1"/>
  <c r="I51" i="28" s="1"/>
  <c r="J51" i="28" s="1"/>
  <c r="D67" i="28"/>
  <c r="R138" i="1"/>
  <c r="R111" i="2"/>
  <c r="T91" i="29"/>
  <c r="T96" i="29"/>
  <c r="AV109" i="29"/>
  <c r="T131" i="29"/>
  <c r="K132" i="29"/>
  <c r="L132" i="29" s="1"/>
  <c r="K146" i="29"/>
  <c r="L146" i="29" s="1"/>
  <c r="K31" i="15"/>
  <c r="L31" i="15" s="1"/>
  <c r="AR34" i="15"/>
  <c r="T50" i="15"/>
  <c r="K59" i="15"/>
  <c r="L59" i="15" s="1"/>
  <c r="K64" i="15"/>
  <c r="L64" i="15" s="1"/>
  <c r="AS67" i="15"/>
  <c r="T68" i="15"/>
  <c r="AR75" i="15"/>
  <c r="T76" i="15"/>
  <c r="AR78" i="15"/>
  <c r="T79" i="15"/>
  <c r="AS81" i="15"/>
  <c r="AS84" i="15"/>
  <c r="AK92" i="15"/>
  <c r="K95" i="15"/>
  <c r="L95" i="15" s="1"/>
  <c r="AK97" i="15"/>
  <c r="K100" i="15"/>
  <c r="L100" i="15" s="1"/>
  <c r="T121" i="15"/>
  <c r="T123" i="15"/>
  <c r="K124" i="15"/>
  <c r="L124" i="15" s="1"/>
  <c r="AU129" i="15"/>
  <c r="AV131" i="15"/>
  <c r="K144" i="15"/>
  <c r="L144" i="15" s="1"/>
  <c r="K147" i="15"/>
  <c r="L147" i="15" s="1"/>
  <c r="T26" i="30"/>
  <c r="K27" i="30"/>
  <c r="L27" i="30" s="1"/>
  <c r="K32" i="30"/>
  <c r="L32" i="30" s="1"/>
  <c r="AR35" i="30"/>
  <c r="T36" i="30"/>
  <c r="K43" i="30"/>
  <c r="L43" i="30" s="1"/>
  <c r="AR52" i="30"/>
  <c r="T53" i="30"/>
  <c r="AR58" i="30"/>
  <c r="K65" i="30"/>
  <c r="L65" i="30" s="1"/>
  <c r="AR68" i="30"/>
  <c r="AS76" i="30"/>
  <c r="T77" i="30"/>
  <c r="T90" i="30"/>
  <c r="K92" i="30"/>
  <c r="L92" i="30" s="1"/>
  <c r="K97" i="30"/>
  <c r="L97" i="30" s="1"/>
  <c r="K105" i="30"/>
  <c r="L105" i="30" s="1"/>
  <c r="K114" i="30"/>
  <c r="L114" i="30" s="1"/>
  <c r="AV121" i="30"/>
  <c r="AV123" i="30"/>
  <c r="T126" i="30"/>
  <c r="K127" i="30"/>
  <c r="L127" i="30" s="1"/>
  <c r="AU132" i="30"/>
  <c r="K139" i="30"/>
  <c r="L139" i="30" s="1"/>
  <c r="K142" i="30"/>
  <c r="L142" i="30" s="1"/>
  <c r="AV143" i="30"/>
  <c r="AU146" i="30"/>
  <c r="T83" i="28"/>
  <c r="T80" i="28"/>
  <c r="T74" i="28"/>
  <c r="T79" i="28"/>
  <c r="T76" i="28"/>
  <c r="T82" i="28"/>
  <c r="T73" i="28"/>
  <c r="T78" i="28"/>
  <c r="T75" i="28"/>
  <c r="T77" i="28"/>
  <c r="R136" i="28"/>
  <c r="AQ26" i="2"/>
  <c r="AL95" i="29"/>
  <c r="AL100" i="29"/>
  <c r="AU126" i="29"/>
  <c r="T129" i="29"/>
  <c r="K130" i="29"/>
  <c r="L130" i="29" s="1"/>
  <c r="K137" i="29"/>
  <c r="L137" i="29" s="1"/>
  <c r="K140" i="29"/>
  <c r="L140" i="29" s="1"/>
  <c r="K143" i="29"/>
  <c r="L143" i="29" s="1"/>
  <c r="AR29" i="15"/>
  <c r="T30" i="15"/>
  <c r="AS34" i="15"/>
  <c r="AS49" i="15"/>
  <c r="AR62" i="15"/>
  <c r="T63" i="15"/>
  <c r="D65" i="15"/>
  <c r="AS75" i="15"/>
  <c r="AS78" i="15"/>
  <c r="AL92" i="15"/>
  <c r="AL97" i="15"/>
  <c r="K113" i="15"/>
  <c r="L113" i="15" s="1"/>
  <c r="K116" i="15"/>
  <c r="L116" i="15" s="1"/>
  <c r="K122" i="15"/>
  <c r="L122" i="15" s="1"/>
  <c r="AV129" i="15"/>
  <c r="T132" i="15"/>
  <c r="AU136" i="15"/>
  <c r="K138" i="15"/>
  <c r="L138" i="15" s="1"/>
  <c r="K141" i="15"/>
  <c r="L141" i="15" s="1"/>
  <c r="AU145" i="15"/>
  <c r="T31" i="30"/>
  <c r="AS35" i="30"/>
  <c r="AR50" i="30"/>
  <c r="T51" i="30"/>
  <c r="K52" i="30"/>
  <c r="L52" i="30" s="1"/>
  <c r="AS52" i="30"/>
  <c r="AS58" i="30"/>
  <c r="K60" i="30"/>
  <c r="L60" i="30" s="1"/>
  <c r="AR63" i="30"/>
  <c r="D66" i="30"/>
  <c r="AS68" i="30"/>
  <c r="T95" i="30"/>
  <c r="T100" i="30"/>
  <c r="K108" i="30"/>
  <c r="L108" i="30" s="1"/>
  <c r="K111" i="30"/>
  <c r="L111" i="30" s="1"/>
  <c r="T124" i="30"/>
  <c r="K125" i="30"/>
  <c r="L125" i="30" s="1"/>
  <c r="AU130" i="30"/>
  <c r="AV132" i="30"/>
  <c r="AV145" i="30"/>
  <c r="AV146" i="30"/>
  <c r="E44" i="28"/>
  <c r="H43" i="28" s="1"/>
  <c r="I43" i="28" s="1"/>
  <c r="J43" i="28" s="1"/>
  <c r="D59" i="28"/>
  <c r="R44" i="28"/>
  <c r="E85" i="28"/>
  <c r="H84" i="28" s="1"/>
  <c r="I84" i="28" s="1"/>
  <c r="J84" i="28" s="1"/>
  <c r="D100" i="28"/>
  <c r="R100" i="28"/>
  <c r="E74" i="2"/>
  <c r="H73" i="2" s="1"/>
  <c r="I73" i="2" s="1"/>
  <c r="J73" i="2" s="1"/>
  <c r="D89" i="2"/>
  <c r="E82" i="2"/>
  <c r="H81" i="2" s="1"/>
  <c r="I81" i="2" s="1"/>
  <c r="J81" i="2" s="1"/>
  <c r="AU124" i="29"/>
  <c r="AU144" i="29"/>
  <c r="T145" i="29"/>
  <c r="AU147" i="29"/>
  <c r="AS29" i="15"/>
  <c r="K34" i="15"/>
  <c r="L34" i="15" s="1"/>
  <c r="E43" i="15"/>
  <c r="H42" i="15" s="1"/>
  <c r="I42" i="15" s="1"/>
  <c r="J42" i="15" s="1"/>
  <c r="T48" i="15"/>
  <c r="AS62" i="15"/>
  <c r="K67" i="15"/>
  <c r="L67" i="15" s="1"/>
  <c r="AU105" i="15"/>
  <c r="K107" i="15"/>
  <c r="L107" i="15" s="1"/>
  <c r="K110" i="15"/>
  <c r="L110" i="15" s="1"/>
  <c r="AU114" i="15"/>
  <c r="AU127" i="15"/>
  <c r="T130" i="15"/>
  <c r="K131" i="15"/>
  <c r="L131" i="15" s="1"/>
  <c r="AV136" i="15"/>
  <c r="T137" i="15"/>
  <c r="AU139" i="15"/>
  <c r="AU142" i="15"/>
  <c r="T143" i="15"/>
  <c r="AV145" i="15"/>
  <c r="T146" i="15"/>
  <c r="AR30" i="30"/>
  <c r="K35" i="30"/>
  <c r="L35" i="30" s="1"/>
  <c r="E46" i="30"/>
  <c r="H45" i="30" s="1"/>
  <c r="I45" i="30" s="1"/>
  <c r="J45" i="30" s="1"/>
  <c r="AS50" i="30"/>
  <c r="AS63" i="30"/>
  <c r="K68" i="30"/>
  <c r="L68" i="30" s="1"/>
  <c r="K73" i="30"/>
  <c r="L73" i="30" s="1"/>
  <c r="K82" i="30"/>
  <c r="L82" i="30" s="1"/>
  <c r="D83" i="30"/>
  <c r="AU106" i="30"/>
  <c r="AU112" i="30"/>
  <c r="AU115" i="30"/>
  <c r="T122" i="30"/>
  <c r="AV130" i="30"/>
  <c r="AV137" i="30"/>
  <c r="AU140" i="30"/>
  <c r="AV144" i="30"/>
  <c r="R74" i="28"/>
  <c r="R108" i="28"/>
  <c r="AS48" i="1"/>
  <c r="AS43" i="1"/>
  <c r="AS53" i="1"/>
  <c r="AS45" i="1"/>
  <c r="AS50" i="1"/>
  <c r="AS47" i="1"/>
  <c r="AS52" i="1"/>
  <c r="AS42" i="1"/>
  <c r="AS44" i="1"/>
  <c r="AS49" i="1"/>
  <c r="AS46" i="1"/>
  <c r="AS51" i="1"/>
  <c r="K67" i="1"/>
  <c r="L67" i="1" s="1"/>
  <c r="AR64" i="1"/>
  <c r="K63" i="1"/>
  <c r="L63" i="1" s="1"/>
  <c r="AR60" i="1"/>
  <c r="K59" i="1"/>
  <c r="L59" i="1" s="1"/>
  <c r="AR67" i="1"/>
  <c r="K66" i="1"/>
  <c r="L66" i="1" s="1"/>
  <c r="AR63" i="1"/>
  <c r="K62" i="1"/>
  <c r="L62" i="1" s="1"/>
  <c r="AR59" i="1"/>
  <c r="K69" i="1"/>
  <c r="L69" i="1" s="1"/>
  <c r="K58" i="1"/>
  <c r="L58" i="1" s="1"/>
  <c r="AR66" i="1"/>
  <c r="K65" i="1"/>
  <c r="L65" i="1" s="1"/>
  <c r="AR62" i="1"/>
  <c r="K61" i="1"/>
  <c r="L61" i="1" s="1"/>
  <c r="K68" i="1"/>
  <c r="L68" i="1" s="1"/>
  <c r="AR65" i="1"/>
  <c r="K64" i="1"/>
  <c r="L64" i="1" s="1"/>
  <c r="AR68" i="1"/>
  <c r="R76" i="1"/>
  <c r="T106" i="1"/>
  <c r="T113" i="1"/>
  <c r="T109" i="1"/>
  <c r="T116" i="1"/>
  <c r="T105" i="1"/>
  <c r="T112" i="1"/>
  <c r="T108" i="1"/>
  <c r="T115" i="1"/>
  <c r="T107" i="1"/>
  <c r="T114" i="1"/>
  <c r="T110" i="1"/>
  <c r="R147" i="1"/>
  <c r="E81" i="2"/>
  <c r="H80" i="2" s="1"/>
  <c r="I80" i="2" s="1"/>
  <c r="J80" i="2" s="1"/>
  <c r="D96" i="2"/>
  <c r="R109" i="2"/>
  <c r="R137" i="2"/>
  <c r="T92" i="29"/>
  <c r="T97" i="29"/>
  <c r="T105" i="29"/>
  <c r="T114" i="29"/>
  <c r="AU122" i="29"/>
  <c r="T127" i="29"/>
  <c r="K128" i="29"/>
  <c r="L128" i="29" s="1"/>
  <c r="AU138" i="29"/>
  <c r="T139" i="29"/>
  <c r="AU141" i="29"/>
  <c r="AV144" i="29"/>
  <c r="AV147" i="29"/>
  <c r="K29" i="15"/>
  <c r="L29" i="15" s="1"/>
  <c r="T33" i="15"/>
  <c r="AR37" i="15"/>
  <c r="K62" i="15"/>
  <c r="L62" i="15" s="1"/>
  <c r="AR65" i="15"/>
  <c r="T66" i="15"/>
  <c r="K81" i="15"/>
  <c r="L81" i="15" s="1"/>
  <c r="K84" i="15"/>
  <c r="L84" i="15" s="1"/>
  <c r="K91" i="15"/>
  <c r="L91" i="15" s="1"/>
  <c r="K96" i="15"/>
  <c r="L96" i="15" s="1"/>
  <c r="AK98" i="15"/>
  <c r="AV105" i="15"/>
  <c r="T106" i="15"/>
  <c r="AU108" i="15"/>
  <c r="AU111" i="15"/>
  <c r="T112" i="15"/>
  <c r="AV114" i="15"/>
  <c r="T115" i="15"/>
  <c r="AV127" i="15"/>
  <c r="AV139" i="15"/>
  <c r="K30" i="30"/>
  <c r="L30" i="30" s="1"/>
  <c r="T34" i="30"/>
  <c r="AR48" i="30"/>
  <c r="T49" i="30"/>
  <c r="K50" i="30"/>
  <c r="L50" i="30" s="1"/>
  <c r="K58" i="30"/>
  <c r="L58" i="30" s="1"/>
  <c r="AR66" i="30"/>
  <c r="K76" i="30"/>
  <c r="L76" i="30" s="1"/>
  <c r="K79" i="30"/>
  <c r="L79" i="30" s="1"/>
  <c r="AV106" i="30"/>
  <c r="AU109" i="30"/>
  <c r="AV112" i="30"/>
  <c r="AV115" i="30"/>
  <c r="K121" i="30"/>
  <c r="L121" i="30" s="1"/>
  <c r="K123" i="30"/>
  <c r="L123" i="30" s="1"/>
  <c r="AU128" i="30"/>
  <c r="R32" i="28"/>
  <c r="R59" i="28"/>
  <c r="R94" i="28"/>
  <c r="R110" i="28"/>
  <c r="K60" i="1"/>
  <c r="L60" i="1" s="1"/>
  <c r="D94" i="2"/>
  <c r="E79" i="2"/>
  <c r="H78" i="2" s="1"/>
  <c r="I78" i="2" s="1"/>
  <c r="J78" i="2" s="1"/>
  <c r="T108" i="29"/>
  <c r="AV113" i="29"/>
  <c r="AV116" i="29"/>
  <c r="AR32" i="15"/>
  <c r="AS37" i="15"/>
  <c r="T46" i="15"/>
  <c r="AR60" i="15"/>
  <c r="AS65" i="15"/>
  <c r="K78" i="15"/>
  <c r="L78" i="15" s="1"/>
  <c r="AR82" i="15"/>
  <c r="AK93" i="15"/>
  <c r="AL98" i="15"/>
  <c r="AV108" i="15"/>
  <c r="AU125" i="15"/>
  <c r="T128" i="15"/>
  <c r="K129" i="15"/>
  <c r="L129" i="15" s="1"/>
  <c r="T29" i="30"/>
  <c r="AR33" i="30"/>
  <c r="E44" i="30"/>
  <c r="H43" i="30" s="1"/>
  <c r="I43" i="30" s="1"/>
  <c r="J43" i="30" s="1"/>
  <c r="AR61" i="30"/>
  <c r="K63" i="30"/>
  <c r="L63" i="30" s="1"/>
  <c r="AS66" i="30"/>
  <c r="AR74" i="30"/>
  <c r="AR80" i="30"/>
  <c r="T81" i="30"/>
  <c r="AR83" i="30"/>
  <c r="T91" i="30"/>
  <c r="AK95" i="30"/>
  <c r="AV128" i="30"/>
  <c r="T131" i="30"/>
  <c r="K132" i="30"/>
  <c r="L132" i="30" s="1"/>
  <c r="K30" i="28"/>
  <c r="L30" i="28" s="1"/>
  <c r="AR27" i="28"/>
  <c r="K37" i="28"/>
  <c r="L37" i="28" s="1"/>
  <c r="K26" i="28"/>
  <c r="L26" i="28" s="1"/>
  <c r="AR37" i="28"/>
  <c r="AR29" i="28"/>
  <c r="K28" i="28"/>
  <c r="L28" i="28" s="1"/>
  <c r="AR36" i="28"/>
  <c r="K35" i="28"/>
  <c r="L35" i="28" s="1"/>
  <c r="AR32" i="28"/>
  <c r="K31" i="28"/>
  <c r="L31" i="28" s="1"/>
  <c r="K27" i="28"/>
  <c r="L27" i="28" s="1"/>
  <c r="D58" i="28"/>
  <c r="E43" i="28"/>
  <c r="H42" i="28" s="1"/>
  <c r="I42" i="28" s="1"/>
  <c r="J42" i="28" s="1"/>
  <c r="R43" i="28"/>
  <c r="R89" i="28"/>
  <c r="O89" i="28"/>
  <c r="AR69" i="1"/>
  <c r="K127" i="1"/>
  <c r="L127" i="1" s="1"/>
  <c r="AU125" i="1"/>
  <c r="K122" i="1"/>
  <c r="L122" i="1" s="1"/>
  <c r="K132" i="1"/>
  <c r="L132" i="1" s="1"/>
  <c r="AU130" i="1"/>
  <c r="K124" i="1"/>
  <c r="L124" i="1" s="1"/>
  <c r="K129" i="1"/>
  <c r="L129" i="1" s="1"/>
  <c r="AU127" i="1"/>
  <c r="AU122" i="1"/>
  <c r="AU132" i="1"/>
  <c r="K126" i="1"/>
  <c r="L126" i="1" s="1"/>
  <c r="AU124" i="1"/>
  <c r="K121" i="1"/>
  <c r="L121" i="1" s="1"/>
  <c r="K131" i="1"/>
  <c r="L131" i="1" s="1"/>
  <c r="AU129" i="1"/>
  <c r="K123" i="1"/>
  <c r="L123" i="1" s="1"/>
  <c r="K128" i="1"/>
  <c r="L128" i="1" s="1"/>
  <c r="AU126" i="1"/>
  <c r="K130" i="1"/>
  <c r="L130" i="1" s="1"/>
  <c r="AU128" i="1"/>
  <c r="R44" i="2"/>
  <c r="R75" i="2"/>
  <c r="R80" i="2"/>
  <c r="R98" i="2"/>
  <c r="AV107" i="29"/>
  <c r="K126" i="29"/>
  <c r="L126" i="29" s="1"/>
  <c r="AU131" i="29"/>
  <c r="AS27" i="15"/>
  <c r="K37" i="15"/>
  <c r="L37" i="15" s="1"/>
  <c r="T42" i="15"/>
  <c r="T44" i="15"/>
  <c r="AS73" i="15"/>
  <c r="T74" i="15"/>
  <c r="AR76" i="15"/>
  <c r="T80" i="15"/>
  <c r="AS82" i="15"/>
  <c r="AK89" i="15"/>
  <c r="AL93" i="15"/>
  <c r="AU121" i="15"/>
  <c r="AU123" i="15"/>
  <c r="AR46" i="30"/>
  <c r="K115" i="30"/>
  <c r="L115" i="30" s="1"/>
  <c r="AU126" i="30"/>
  <c r="K130" i="30"/>
  <c r="L130" i="30" s="1"/>
  <c r="K143" i="30"/>
  <c r="L143" i="30" s="1"/>
  <c r="R46" i="28"/>
  <c r="D64" i="28"/>
  <c r="E49" i="28"/>
  <c r="H48" i="28" s="1"/>
  <c r="I48" i="28" s="1"/>
  <c r="J48" i="28" s="1"/>
  <c r="R116" i="28"/>
  <c r="R46" i="1"/>
  <c r="L89" i="1"/>
  <c r="L97" i="1"/>
  <c r="R106" i="1"/>
  <c r="O106" i="1"/>
  <c r="P106" i="1" s="1"/>
  <c r="Q106" i="1" s="1"/>
  <c r="R63" i="2"/>
  <c r="D100" i="2"/>
  <c r="E85" i="2"/>
  <c r="H84" i="2" s="1"/>
  <c r="I84" i="2" s="1"/>
  <c r="J84" i="2" s="1"/>
  <c r="K124" i="29"/>
  <c r="L124" i="29" s="1"/>
  <c r="K144" i="29"/>
  <c r="L144" i="29" s="1"/>
  <c r="K32" i="15"/>
  <c r="L32" i="15" s="1"/>
  <c r="AR58" i="15"/>
  <c r="K65" i="15"/>
  <c r="L65" i="15" s="1"/>
  <c r="AS76" i="15"/>
  <c r="K92" i="15"/>
  <c r="L92" i="15" s="1"/>
  <c r="K66" i="30"/>
  <c r="L66" i="30" s="1"/>
  <c r="K106" i="30"/>
  <c r="L106" i="30" s="1"/>
  <c r="K109" i="30"/>
  <c r="L109" i="30" s="1"/>
  <c r="AS36" i="28"/>
  <c r="R77" i="28"/>
  <c r="E84" i="28"/>
  <c r="H83" i="28" s="1"/>
  <c r="I83" i="28" s="1"/>
  <c r="J83" i="28" s="1"/>
  <c r="D99" i="28"/>
  <c r="O137" i="1"/>
  <c r="P137" i="1" s="1"/>
  <c r="Q137" i="1" s="1"/>
  <c r="S137" i="1" s="1"/>
  <c r="R137" i="1"/>
  <c r="R27" i="2"/>
  <c r="O27" i="2"/>
  <c r="P27" i="2" s="1"/>
  <c r="Q27" i="2" s="1"/>
  <c r="S27" i="2" s="1"/>
  <c r="R82" i="3"/>
  <c r="R98" i="3"/>
  <c r="R84" i="4"/>
  <c r="T26" i="28"/>
  <c r="T37" i="28"/>
  <c r="K42" i="28"/>
  <c r="L42" i="28" s="1"/>
  <c r="E45" i="28"/>
  <c r="H44" i="28" s="1"/>
  <c r="I44" i="28" s="1"/>
  <c r="J44" i="28" s="1"/>
  <c r="AR50" i="28"/>
  <c r="T51" i="28"/>
  <c r="K61" i="28"/>
  <c r="L61" i="28" s="1"/>
  <c r="D62" i="28"/>
  <c r="K64" i="28"/>
  <c r="L64" i="28" s="1"/>
  <c r="AS76" i="28"/>
  <c r="AS79" i="28"/>
  <c r="AL89" i="28"/>
  <c r="T90" i="28"/>
  <c r="K92" i="28"/>
  <c r="L92" i="28" s="1"/>
  <c r="K97" i="28"/>
  <c r="L97" i="28" s="1"/>
  <c r="K105" i="28"/>
  <c r="L105" i="28" s="1"/>
  <c r="K114" i="28"/>
  <c r="L114" i="28" s="1"/>
  <c r="AV121" i="28"/>
  <c r="AV123" i="28"/>
  <c r="T126" i="28"/>
  <c r="K127" i="28"/>
  <c r="L127" i="28" s="1"/>
  <c r="AU132" i="28"/>
  <c r="K139" i="28"/>
  <c r="L139" i="28" s="1"/>
  <c r="K142" i="28"/>
  <c r="L142" i="28" s="1"/>
  <c r="AS26" i="1"/>
  <c r="AS37" i="1"/>
  <c r="AR51" i="1"/>
  <c r="K53" i="1"/>
  <c r="L53" i="1" s="1"/>
  <c r="AS64" i="1"/>
  <c r="K77" i="1"/>
  <c r="L77" i="1" s="1"/>
  <c r="T79" i="1"/>
  <c r="AL96" i="1"/>
  <c r="K108" i="1"/>
  <c r="L108" i="1" s="1"/>
  <c r="AV125" i="1"/>
  <c r="T126" i="1"/>
  <c r="AV146" i="1"/>
  <c r="AR27" i="2"/>
  <c r="T28" i="2"/>
  <c r="K46" i="2"/>
  <c r="L46" i="2" s="1"/>
  <c r="AR49" i="2"/>
  <c r="T50" i="2"/>
  <c r="K66" i="2"/>
  <c r="L66" i="2" s="1"/>
  <c r="K69" i="2"/>
  <c r="L69" i="2" s="1"/>
  <c r="AR75" i="2"/>
  <c r="T76" i="2"/>
  <c r="AR78" i="2"/>
  <c r="T79" i="2"/>
  <c r="AS81" i="2"/>
  <c r="AS84" i="2"/>
  <c r="R89" i="2"/>
  <c r="AK92" i="2"/>
  <c r="K95" i="2"/>
  <c r="L95" i="2" s="1"/>
  <c r="AK97" i="2"/>
  <c r="T98" i="2"/>
  <c r="K100" i="2"/>
  <c r="L100" i="2" s="1"/>
  <c r="R128" i="3"/>
  <c r="R143" i="4"/>
  <c r="R125" i="5"/>
  <c r="R29" i="6"/>
  <c r="R33" i="7"/>
  <c r="AR45" i="28"/>
  <c r="K47" i="28"/>
  <c r="L47" i="28" s="1"/>
  <c r="AS50" i="28"/>
  <c r="AR59" i="28"/>
  <c r="AR65" i="28"/>
  <c r="T66" i="28"/>
  <c r="AR68" i="28"/>
  <c r="T69" i="28"/>
  <c r="AK94" i="28"/>
  <c r="T95" i="28"/>
  <c r="AK99" i="28"/>
  <c r="T100" i="28"/>
  <c r="T124" i="28"/>
  <c r="K125" i="28"/>
  <c r="L125" i="28" s="1"/>
  <c r="AU130" i="28"/>
  <c r="AV132" i="28"/>
  <c r="AU137" i="28"/>
  <c r="AU143" i="28"/>
  <c r="T144" i="28"/>
  <c r="AU146" i="28"/>
  <c r="T147" i="28"/>
  <c r="K29" i="1"/>
  <c r="L29" i="1" s="1"/>
  <c r="T31" i="1"/>
  <c r="T35" i="1"/>
  <c r="K43" i="1"/>
  <c r="L43" i="1" s="1"/>
  <c r="K48" i="1"/>
  <c r="L48" i="1" s="1"/>
  <c r="T52" i="1"/>
  <c r="AS68" i="1"/>
  <c r="AR78" i="1"/>
  <c r="K81" i="1"/>
  <c r="L81" i="1" s="1"/>
  <c r="AR82" i="1"/>
  <c r="T83" i="1"/>
  <c r="AK90" i="1"/>
  <c r="K94" i="1"/>
  <c r="L94" i="1" s="1"/>
  <c r="AK97" i="1"/>
  <c r="AU109" i="1"/>
  <c r="K112" i="1"/>
  <c r="L112" i="1" s="1"/>
  <c r="AU113" i="1"/>
  <c r="T140" i="1"/>
  <c r="T144" i="1"/>
  <c r="AR44" i="2"/>
  <c r="T45" i="2"/>
  <c r="AU114" i="2"/>
  <c r="K116" i="2"/>
  <c r="L116" i="2" s="1"/>
  <c r="K113" i="2"/>
  <c r="L113" i="2" s="1"/>
  <c r="AU116" i="2"/>
  <c r="AU113" i="2"/>
  <c r="AU115" i="2"/>
  <c r="AU112" i="2"/>
  <c r="K114" i="2"/>
  <c r="L114" i="2" s="1"/>
  <c r="E68" i="3"/>
  <c r="H67" i="3" s="1"/>
  <c r="I67" i="3" s="1"/>
  <c r="J67" i="3" s="1"/>
  <c r="D82" i="3"/>
  <c r="D77" i="3"/>
  <c r="L26" i="4"/>
  <c r="R65" i="4"/>
  <c r="D94" i="4"/>
  <c r="E79" i="4"/>
  <c r="H78" i="4" s="1"/>
  <c r="I78" i="4" s="1"/>
  <c r="J78" i="4" s="1"/>
  <c r="R108" i="4"/>
  <c r="L58" i="5"/>
  <c r="T30" i="28"/>
  <c r="T34" i="28"/>
  <c r="E48" i="28"/>
  <c r="H47" i="28" s="1"/>
  <c r="I47" i="28" s="1"/>
  <c r="J47" i="28" s="1"/>
  <c r="K50" i="28"/>
  <c r="L50" i="28" s="1"/>
  <c r="AR53" i="28"/>
  <c r="AS62" i="28"/>
  <c r="K76" i="28"/>
  <c r="L76" i="28" s="1"/>
  <c r="K79" i="28"/>
  <c r="L79" i="28" s="1"/>
  <c r="K121" i="28"/>
  <c r="L121" i="28" s="1"/>
  <c r="K123" i="28"/>
  <c r="L123" i="28" s="1"/>
  <c r="AU128" i="28"/>
  <c r="AV140" i="28"/>
  <c r="K26" i="1"/>
  <c r="L26" i="1" s="1"/>
  <c r="AS30" i="1"/>
  <c r="AS34" i="1"/>
  <c r="K37" i="1"/>
  <c r="L37" i="1" s="1"/>
  <c r="K51" i="1"/>
  <c r="L51" i="1" s="1"/>
  <c r="AS61" i="1"/>
  <c r="K74" i="1"/>
  <c r="L74" i="1" s="1"/>
  <c r="T76" i="1"/>
  <c r="K95" i="1"/>
  <c r="L95" i="1" s="1"/>
  <c r="AK98" i="1"/>
  <c r="AU106" i="1"/>
  <c r="AV123" i="1"/>
  <c r="T124" i="1"/>
  <c r="AU136" i="1"/>
  <c r="T137" i="1"/>
  <c r="AV143" i="1"/>
  <c r="AU147" i="1"/>
  <c r="AR42" i="2"/>
  <c r="K49" i="2"/>
  <c r="L49" i="2" s="1"/>
  <c r="AR52" i="2"/>
  <c r="T53" i="2"/>
  <c r="AS61" i="2"/>
  <c r="T62" i="2"/>
  <c r="AS64" i="2"/>
  <c r="K81" i="2"/>
  <c r="L81" i="2" s="1"/>
  <c r="D82" i="2"/>
  <c r="K84" i="2"/>
  <c r="L84" i="2" s="1"/>
  <c r="K91" i="2"/>
  <c r="L91" i="2" s="1"/>
  <c r="K96" i="2"/>
  <c r="L96" i="2" s="1"/>
  <c r="AK98" i="2"/>
  <c r="AV105" i="2"/>
  <c r="AU108" i="2"/>
  <c r="AV111" i="2"/>
  <c r="R122" i="3"/>
  <c r="R49" i="4"/>
  <c r="R106" i="4"/>
  <c r="R28" i="5"/>
  <c r="D82" i="5"/>
  <c r="E68" i="5"/>
  <c r="H67" i="5" s="1"/>
  <c r="I67" i="5" s="1"/>
  <c r="J67" i="5" s="1"/>
  <c r="R83" i="5"/>
  <c r="R27" i="6"/>
  <c r="O27" i="6"/>
  <c r="R53" i="6"/>
  <c r="AS43" i="28"/>
  <c r="AS48" i="28"/>
  <c r="E51" i="28"/>
  <c r="H50" i="28" s="1"/>
  <c r="I50" i="28" s="1"/>
  <c r="J50" i="28" s="1"/>
  <c r="K65" i="28"/>
  <c r="L65" i="28" s="1"/>
  <c r="AS74" i="28"/>
  <c r="AR77" i="28"/>
  <c r="AS80" i="28"/>
  <c r="AS83" i="28"/>
  <c r="AL95" i="28"/>
  <c r="AL100" i="28"/>
  <c r="AU126" i="28"/>
  <c r="T129" i="28"/>
  <c r="K130" i="28"/>
  <c r="L130" i="28" s="1"/>
  <c r="K143" i="28"/>
  <c r="L143" i="28" s="1"/>
  <c r="K30" i="1"/>
  <c r="L30" i="1" s="1"/>
  <c r="T32" i="1"/>
  <c r="AR44" i="1"/>
  <c r="AS69" i="1"/>
  <c r="T73" i="1"/>
  <c r="K78" i="1"/>
  <c r="L78" i="1" s="1"/>
  <c r="AR79" i="1"/>
  <c r="K82" i="1"/>
  <c r="L82" i="1" s="1"/>
  <c r="T84" i="1"/>
  <c r="AL91" i="1"/>
  <c r="K96" i="1"/>
  <c r="L96" i="1" s="1"/>
  <c r="AU110" i="1"/>
  <c r="K113" i="1"/>
  <c r="L113" i="1" s="1"/>
  <c r="AU114" i="1"/>
  <c r="AV131" i="1"/>
  <c r="T132" i="1"/>
  <c r="K139" i="1"/>
  <c r="L139" i="1" s="1"/>
  <c r="T141" i="1"/>
  <c r="T145" i="1"/>
  <c r="T33" i="2"/>
  <c r="K52" i="2"/>
  <c r="L52" i="2" s="1"/>
  <c r="K67" i="2"/>
  <c r="L67" i="2" s="1"/>
  <c r="T80" i="2"/>
  <c r="AS82" i="2"/>
  <c r="T83" i="2"/>
  <c r="K115" i="2"/>
  <c r="L115" i="2" s="1"/>
  <c r="R30" i="3"/>
  <c r="R138" i="3"/>
  <c r="L32" i="4"/>
  <c r="L36" i="4"/>
  <c r="R51" i="4"/>
  <c r="D95" i="4"/>
  <c r="E80" i="4"/>
  <c r="H79" i="4" s="1"/>
  <c r="I79" i="4" s="1"/>
  <c r="J79" i="4" s="1"/>
  <c r="R96" i="4"/>
  <c r="R130" i="4"/>
  <c r="AV122" i="4"/>
  <c r="AV124" i="4"/>
  <c r="AV126" i="4"/>
  <c r="AV128" i="4"/>
  <c r="AV130" i="4"/>
  <c r="AV132" i="4"/>
  <c r="AV123" i="4"/>
  <c r="AV121" i="4"/>
  <c r="AV125" i="4"/>
  <c r="AV129" i="4"/>
  <c r="AV131" i="4"/>
  <c r="AR51" i="28"/>
  <c r="K53" i="28"/>
  <c r="L53" i="28" s="1"/>
  <c r="T58" i="28"/>
  <c r="AR66" i="28"/>
  <c r="T67" i="28"/>
  <c r="AR69" i="28"/>
  <c r="AS77" i="28"/>
  <c r="K99" i="28"/>
  <c r="L99" i="28" s="1"/>
  <c r="K106" i="28"/>
  <c r="L106" i="28" s="1"/>
  <c r="K109" i="28"/>
  <c r="L109" i="28" s="1"/>
  <c r="K112" i="28"/>
  <c r="L112" i="28" s="1"/>
  <c r="AU124" i="28"/>
  <c r="AV126" i="28"/>
  <c r="T136" i="28"/>
  <c r="AU144" i="28"/>
  <c r="T145" i="28"/>
  <c r="AU147" i="28"/>
  <c r="AR31" i="1"/>
  <c r="K34" i="1"/>
  <c r="L34" i="1" s="1"/>
  <c r="AR35" i="1"/>
  <c r="T36" i="1"/>
  <c r="T63" i="1"/>
  <c r="T67" i="1"/>
  <c r="AS79" i="1"/>
  <c r="AR83" i="1"/>
  <c r="AK92" i="1"/>
  <c r="AK99" i="1"/>
  <c r="AV110" i="1"/>
  <c r="AV114" i="1"/>
  <c r="T122" i="1"/>
  <c r="AV126" i="1"/>
  <c r="T127" i="1"/>
  <c r="AU140" i="1"/>
  <c r="K143" i="1"/>
  <c r="L143" i="1" s="1"/>
  <c r="AU144" i="1"/>
  <c r="K31" i="2"/>
  <c r="L31" i="2" s="1"/>
  <c r="AR32" i="2"/>
  <c r="K35" i="2"/>
  <c r="L35" i="2" s="1"/>
  <c r="T37" i="2"/>
  <c r="K42" i="2"/>
  <c r="L42" i="2" s="1"/>
  <c r="AR50" i="2"/>
  <c r="T51" i="2"/>
  <c r="K61" i="2"/>
  <c r="L61" i="2" s="1"/>
  <c r="K64" i="2"/>
  <c r="L64" i="2" s="1"/>
  <c r="AS76" i="2"/>
  <c r="T77" i="2"/>
  <c r="AS79" i="2"/>
  <c r="T90" i="2"/>
  <c r="K92" i="2"/>
  <c r="L92" i="2" s="1"/>
  <c r="K97" i="2"/>
  <c r="L97" i="2" s="1"/>
  <c r="K105" i="2"/>
  <c r="L105" i="2" s="1"/>
  <c r="T114" i="2"/>
  <c r="T116" i="2"/>
  <c r="T113" i="2"/>
  <c r="AV129" i="2"/>
  <c r="AV131" i="2"/>
  <c r="AV122" i="2"/>
  <c r="AV124" i="2"/>
  <c r="AV126" i="2"/>
  <c r="AV128" i="2"/>
  <c r="AV130" i="2"/>
  <c r="AV123" i="2"/>
  <c r="AV121" i="2"/>
  <c r="AV125" i="2"/>
  <c r="R130" i="2"/>
  <c r="E61" i="3"/>
  <c r="H60" i="3" s="1"/>
  <c r="I60" i="3" s="1"/>
  <c r="J60" i="3" s="1"/>
  <c r="D75" i="3"/>
  <c r="R61" i="3"/>
  <c r="E81" i="3"/>
  <c r="H80" i="3" s="1"/>
  <c r="I80" i="3" s="1"/>
  <c r="J80" i="3" s="1"/>
  <c r="D96" i="3"/>
  <c r="L30" i="4"/>
  <c r="D84" i="4"/>
  <c r="E70" i="4"/>
  <c r="H69" i="4" s="1"/>
  <c r="I69" i="4" s="1"/>
  <c r="J69" i="4" s="1"/>
  <c r="E81" i="4"/>
  <c r="H80" i="4" s="1"/>
  <c r="I80" i="4" s="1"/>
  <c r="J80" i="4" s="1"/>
  <c r="R125" i="4"/>
  <c r="R94" i="5"/>
  <c r="AS51" i="28"/>
  <c r="T61" i="28"/>
  <c r="T64" i="28"/>
  <c r="AS66" i="28"/>
  <c r="AS69" i="28"/>
  <c r="K83" i="28"/>
  <c r="L83" i="28" s="1"/>
  <c r="AU122" i="28"/>
  <c r="T127" i="28"/>
  <c r="K128" i="28"/>
  <c r="L128" i="28" s="1"/>
  <c r="AV144" i="28"/>
  <c r="AV147" i="28"/>
  <c r="R140" i="2"/>
  <c r="R28" i="3"/>
  <c r="T35" i="4"/>
  <c r="T31" i="4"/>
  <c r="T27" i="4"/>
  <c r="T34" i="4"/>
  <c r="T30" i="4"/>
  <c r="L35" i="4"/>
  <c r="L31" i="4"/>
  <c r="T37" i="4"/>
  <c r="T26" i="4"/>
  <c r="T33" i="4"/>
  <c r="T29" i="4"/>
  <c r="T36" i="4"/>
  <c r="T32" i="4"/>
  <c r="T28" i="4"/>
  <c r="R53" i="4"/>
  <c r="R81" i="4"/>
  <c r="T63" i="5"/>
  <c r="T60" i="5"/>
  <c r="T68" i="5"/>
  <c r="T67" i="5"/>
  <c r="T66" i="5"/>
  <c r="T59" i="5"/>
  <c r="T65" i="5"/>
  <c r="T64" i="5"/>
  <c r="T58" i="5"/>
  <c r="T69" i="5"/>
  <c r="T61" i="5"/>
  <c r="L62" i="5"/>
  <c r="D100" i="8"/>
  <c r="E85" i="8"/>
  <c r="H84" i="8" s="1"/>
  <c r="I84" i="8" s="1"/>
  <c r="J84" i="8" s="1"/>
  <c r="K80" i="28"/>
  <c r="L80" i="28" s="1"/>
  <c r="AL91" i="28"/>
  <c r="AL96" i="28"/>
  <c r="AV122" i="28"/>
  <c r="AV138" i="28"/>
  <c r="AV141" i="28"/>
  <c r="K27" i="1"/>
  <c r="L27" i="1" s="1"/>
  <c r="K44" i="1"/>
  <c r="L44" i="1" s="1"/>
  <c r="AR47" i="1"/>
  <c r="T48" i="1"/>
  <c r="AS62" i="1"/>
  <c r="AS66" i="1"/>
  <c r="K75" i="1"/>
  <c r="L75" i="1" s="1"/>
  <c r="AR76" i="1"/>
  <c r="T77" i="1"/>
  <c r="T81" i="1"/>
  <c r="AK100" i="1"/>
  <c r="AU107" i="1"/>
  <c r="AV129" i="1"/>
  <c r="T130" i="1"/>
  <c r="AU137" i="1"/>
  <c r="T138" i="1"/>
  <c r="AS45" i="2"/>
  <c r="T46" i="2"/>
  <c r="T60" i="2"/>
  <c r="AR62" i="2"/>
  <c r="T63" i="2"/>
  <c r="AS68" i="2"/>
  <c r="K82" i="2"/>
  <c r="L82" i="2" s="1"/>
  <c r="AU106" i="2"/>
  <c r="R125" i="2"/>
  <c r="E82" i="3"/>
  <c r="H81" i="3" s="1"/>
  <c r="I81" i="3" s="1"/>
  <c r="J81" i="3" s="1"/>
  <c r="D97" i="3"/>
  <c r="L94" i="3"/>
  <c r="R127" i="3"/>
  <c r="R141" i="3"/>
  <c r="D60" i="4"/>
  <c r="E45" i="4"/>
  <c r="H44" i="4" s="1"/>
  <c r="I44" i="4" s="1"/>
  <c r="J44" i="4" s="1"/>
  <c r="E100" i="4"/>
  <c r="H99" i="4" s="1"/>
  <c r="I99" i="4" s="1"/>
  <c r="J99" i="4" s="1"/>
  <c r="D115" i="4"/>
  <c r="R34" i="5"/>
  <c r="R43" i="5"/>
  <c r="D98" i="6"/>
  <c r="E83" i="6"/>
  <c r="H82" i="6" s="1"/>
  <c r="I82" i="6" s="1"/>
  <c r="J82" i="6" s="1"/>
  <c r="AS46" i="28"/>
  <c r="K51" i="28"/>
  <c r="L51" i="28" s="1"/>
  <c r="AR81" i="28"/>
  <c r="AR84" i="28"/>
  <c r="T125" i="28"/>
  <c r="K126" i="28"/>
  <c r="L126" i="28" s="1"/>
  <c r="AU131" i="28"/>
  <c r="AR28" i="1"/>
  <c r="T33" i="1"/>
  <c r="K52" i="1"/>
  <c r="L52" i="1" s="1"/>
  <c r="T60" i="1"/>
  <c r="K79" i="1"/>
  <c r="L79" i="1" s="1"/>
  <c r="AR80" i="1"/>
  <c r="K83" i="1"/>
  <c r="L83" i="1" s="1"/>
  <c r="AK93" i="1"/>
  <c r="K98" i="1"/>
  <c r="L98" i="1" s="1"/>
  <c r="AL100" i="1"/>
  <c r="AV107" i="1"/>
  <c r="K110" i="1"/>
  <c r="L110" i="1" s="1"/>
  <c r="AU111" i="1"/>
  <c r="K114" i="1"/>
  <c r="L114" i="1" s="1"/>
  <c r="AV124" i="1"/>
  <c r="AV137" i="1"/>
  <c r="K140" i="1"/>
  <c r="L140" i="1" s="1"/>
  <c r="T142" i="1"/>
  <c r="T30" i="2"/>
  <c r="T34" i="2"/>
  <c r="K50" i="2"/>
  <c r="L50" i="2" s="1"/>
  <c r="AR53" i="2"/>
  <c r="D74" i="2"/>
  <c r="D77" i="2"/>
  <c r="AV106" i="2"/>
  <c r="AU109" i="2"/>
  <c r="K112" i="2"/>
  <c r="L112" i="2" s="1"/>
  <c r="R48" i="3"/>
  <c r="R83" i="3"/>
  <c r="T100" i="3"/>
  <c r="T95" i="3"/>
  <c r="T90" i="3"/>
  <c r="T99" i="3"/>
  <c r="T94" i="3"/>
  <c r="T89" i="3"/>
  <c r="T93" i="3"/>
  <c r="T98" i="3"/>
  <c r="T96" i="3"/>
  <c r="T91" i="3"/>
  <c r="AQ58" i="4"/>
  <c r="R90" i="4"/>
  <c r="T62" i="5"/>
  <c r="L65" i="5"/>
  <c r="AR49" i="28"/>
  <c r="T50" i="28"/>
  <c r="K66" i="28"/>
  <c r="L66" i="28" s="1"/>
  <c r="K69" i="28"/>
  <c r="L69" i="28" s="1"/>
  <c r="AR75" i="28"/>
  <c r="AR78" i="28"/>
  <c r="AS81" i="28"/>
  <c r="AS84" i="28"/>
  <c r="T98" i="28"/>
  <c r="T121" i="28"/>
  <c r="T123" i="28"/>
  <c r="K124" i="28"/>
  <c r="L124" i="28" s="1"/>
  <c r="AU129" i="28"/>
  <c r="AV131" i="28"/>
  <c r="K144" i="28"/>
  <c r="L144" i="28" s="1"/>
  <c r="K147" i="28"/>
  <c r="L147" i="28" s="1"/>
  <c r="AS28" i="1"/>
  <c r="K31" i="1"/>
  <c r="L31" i="1" s="1"/>
  <c r="AR32" i="1"/>
  <c r="K35" i="1"/>
  <c r="L35" i="1" s="1"/>
  <c r="T37" i="1"/>
  <c r="K42" i="1"/>
  <c r="L42" i="1" s="1"/>
  <c r="AR50" i="1"/>
  <c r="T51" i="1"/>
  <c r="AS59" i="1"/>
  <c r="T64" i="1"/>
  <c r="AR73" i="1"/>
  <c r="T74" i="1"/>
  <c r="AS80" i="1"/>
  <c r="AR84" i="1"/>
  <c r="K91" i="1"/>
  <c r="L91" i="1" s="1"/>
  <c r="AL93" i="1"/>
  <c r="AV111" i="1"/>
  <c r="AU115" i="1"/>
  <c r="T125" i="1"/>
  <c r="AU141" i="1"/>
  <c r="K144" i="1"/>
  <c r="L144" i="1" s="1"/>
  <c r="AU145" i="1"/>
  <c r="T146" i="1"/>
  <c r="K32" i="2"/>
  <c r="L32" i="2" s="1"/>
  <c r="AR33" i="2"/>
  <c r="K36" i="2"/>
  <c r="L36" i="2" s="1"/>
  <c r="AR43" i="2"/>
  <c r="K45" i="2"/>
  <c r="L45" i="2" s="1"/>
  <c r="AR48" i="2"/>
  <c r="T49" i="2"/>
  <c r="AS53" i="2"/>
  <c r="K68" i="2"/>
  <c r="L68" i="2" s="1"/>
  <c r="O73" i="2"/>
  <c r="P73" i="2" s="1"/>
  <c r="Q73" i="2" s="1"/>
  <c r="S73" i="2" s="1"/>
  <c r="T81" i="2"/>
  <c r="AR83" i="2"/>
  <c r="T84" i="2"/>
  <c r="T91" i="2"/>
  <c r="T96" i="2"/>
  <c r="AK100" i="2"/>
  <c r="AV145" i="2"/>
  <c r="AV136" i="2"/>
  <c r="AV141" i="2"/>
  <c r="AV138" i="2"/>
  <c r="AV147" i="2"/>
  <c r="AV144" i="2"/>
  <c r="AV140" i="2"/>
  <c r="AV146" i="2"/>
  <c r="AV143" i="2"/>
  <c r="AV137" i="2"/>
  <c r="R50" i="3"/>
  <c r="E75" i="3"/>
  <c r="H74" i="3" s="1"/>
  <c r="I74" i="3" s="1"/>
  <c r="J74" i="3" s="1"/>
  <c r="D90" i="3"/>
  <c r="R76" i="3"/>
  <c r="R121" i="3"/>
  <c r="O121" i="3"/>
  <c r="R68" i="4"/>
  <c r="E84" i="4"/>
  <c r="H83" i="4" s="1"/>
  <c r="I83" i="4" s="1"/>
  <c r="J83" i="4" s="1"/>
  <c r="R112" i="4"/>
  <c r="D78" i="5"/>
  <c r="E64" i="5"/>
  <c r="H63" i="5" s="1"/>
  <c r="I63" i="5" s="1"/>
  <c r="J63" i="5" s="1"/>
  <c r="AR44" i="28"/>
  <c r="T45" i="28"/>
  <c r="AS49" i="28"/>
  <c r="AR58" i="28"/>
  <c r="K60" i="28"/>
  <c r="L60" i="28" s="1"/>
  <c r="K63" i="28"/>
  <c r="L63" i="28" s="1"/>
  <c r="AS75" i="28"/>
  <c r="AS78" i="28"/>
  <c r="AL92" i="28"/>
  <c r="AL97" i="28"/>
  <c r="K113" i="28"/>
  <c r="L113" i="28" s="1"/>
  <c r="K122" i="28"/>
  <c r="L122" i="28" s="1"/>
  <c r="AV129" i="28"/>
  <c r="T132" i="28"/>
  <c r="AU136" i="28"/>
  <c r="K138" i="28"/>
  <c r="L138" i="28" s="1"/>
  <c r="K141" i="28"/>
  <c r="L141" i="28" s="1"/>
  <c r="AU145" i="28"/>
  <c r="AS32" i="1"/>
  <c r="AR36" i="1"/>
  <c r="AR45" i="1"/>
  <c r="K47" i="1"/>
  <c r="L47" i="1" s="1"/>
  <c r="T68" i="1"/>
  <c r="AS84" i="1"/>
  <c r="AK94" i="1"/>
  <c r="K99" i="1"/>
  <c r="L99" i="1" s="1"/>
  <c r="AV115" i="1"/>
  <c r="AV132" i="1"/>
  <c r="AV141" i="1"/>
  <c r="AV145" i="1"/>
  <c r="AR26" i="2"/>
  <c r="AU26" i="2" s="1"/>
  <c r="T27" i="2"/>
  <c r="AR37" i="2"/>
  <c r="AS43" i="2"/>
  <c r="T44" i="2"/>
  <c r="AS48" i="2"/>
  <c r="K59" i="2"/>
  <c r="L59" i="2" s="1"/>
  <c r="K62" i="2"/>
  <c r="L62" i="2" s="1"/>
  <c r="K65" i="2"/>
  <c r="L65" i="2" s="1"/>
  <c r="AS74" i="2"/>
  <c r="T75" i="2"/>
  <c r="AR77" i="2"/>
  <c r="T78" i="2"/>
  <c r="AS80" i="2"/>
  <c r="R64" i="3"/>
  <c r="R123" i="3"/>
  <c r="R139" i="3"/>
  <c r="D81" i="4"/>
  <c r="E67" i="4"/>
  <c r="H66" i="4" s="1"/>
  <c r="I66" i="4" s="1"/>
  <c r="J66" i="4" s="1"/>
  <c r="AR81" i="4"/>
  <c r="R27" i="5"/>
  <c r="R29" i="5"/>
  <c r="D61" i="5"/>
  <c r="E46" i="5"/>
  <c r="H45" i="5" s="1"/>
  <c r="I45" i="5" s="1"/>
  <c r="J45" i="5" s="1"/>
  <c r="T59" i="28"/>
  <c r="T65" i="28"/>
  <c r="AS67" i="28"/>
  <c r="T68" i="28"/>
  <c r="AU127" i="28"/>
  <c r="T130" i="28"/>
  <c r="K131" i="28"/>
  <c r="L131" i="28" s="1"/>
  <c r="T137" i="28"/>
  <c r="AU142" i="28"/>
  <c r="T143" i="28"/>
  <c r="AV145" i="28"/>
  <c r="T146" i="28"/>
  <c r="AS36" i="1"/>
  <c r="AS63" i="1"/>
  <c r="T78" i="1"/>
  <c r="T82" i="1"/>
  <c r="T139" i="1"/>
  <c r="AR51" i="2"/>
  <c r="K53" i="2"/>
  <c r="L53" i="2" s="1"/>
  <c r="AV116" i="2"/>
  <c r="AV113" i="2"/>
  <c r="AV115" i="2"/>
  <c r="AV112" i="2"/>
  <c r="R31" i="3"/>
  <c r="AU58" i="4"/>
  <c r="K80" i="4"/>
  <c r="L80" i="4" s="1"/>
  <c r="K77" i="4"/>
  <c r="L77" i="4" s="1"/>
  <c r="K74" i="4"/>
  <c r="L74" i="4" s="1"/>
  <c r="K83" i="4"/>
  <c r="L83" i="4" s="1"/>
  <c r="AR77" i="4"/>
  <c r="AR83" i="4"/>
  <c r="AR80" i="4"/>
  <c r="AR74" i="4"/>
  <c r="K79" i="4"/>
  <c r="L79" i="4" s="1"/>
  <c r="K76" i="4"/>
  <c r="L76" i="4" s="1"/>
  <c r="K82" i="4"/>
  <c r="L82" i="4" s="1"/>
  <c r="K73" i="4"/>
  <c r="L73" i="4" s="1"/>
  <c r="AR79" i="4"/>
  <c r="AR76" i="4"/>
  <c r="AR82" i="4"/>
  <c r="K78" i="4"/>
  <c r="L78" i="4" s="1"/>
  <c r="K75" i="4"/>
  <c r="L75" i="4" s="1"/>
  <c r="AR73" i="4"/>
  <c r="AR78" i="4"/>
  <c r="AR75" i="4"/>
  <c r="D89" i="5"/>
  <c r="E74" i="5"/>
  <c r="H73" i="5" s="1"/>
  <c r="I73" i="5" s="1"/>
  <c r="J73" i="5" s="1"/>
  <c r="R110" i="5"/>
  <c r="AS61" i="28"/>
  <c r="K81" i="28"/>
  <c r="L81" i="28" s="1"/>
  <c r="K84" i="28"/>
  <c r="L84" i="28" s="1"/>
  <c r="AV127" i="28"/>
  <c r="AV139" i="28"/>
  <c r="K28" i="1"/>
  <c r="L28" i="1" s="1"/>
  <c r="AR29" i="1"/>
  <c r="T30" i="1"/>
  <c r="K50" i="1"/>
  <c r="L50" i="1" s="1"/>
  <c r="AR53" i="1"/>
  <c r="T61" i="1"/>
  <c r="AR77" i="1"/>
  <c r="K80" i="1"/>
  <c r="L80" i="1" s="1"/>
  <c r="AR81" i="1"/>
  <c r="AK95" i="1"/>
  <c r="AV108" i="1"/>
  <c r="K111" i="1"/>
  <c r="L111" i="1" s="1"/>
  <c r="AU112" i="1"/>
  <c r="K115" i="1"/>
  <c r="L115" i="1" s="1"/>
  <c r="T123" i="1"/>
  <c r="AU138" i="1"/>
  <c r="T143" i="1"/>
  <c r="K29" i="2"/>
  <c r="L29" i="2" s="1"/>
  <c r="T31" i="2"/>
  <c r="T42" i="2"/>
  <c r="K43" i="2"/>
  <c r="L43" i="2" s="1"/>
  <c r="K48" i="2"/>
  <c r="L48" i="2" s="1"/>
  <c r="AS51" i="2"/>
  <c r="T52" i="2"/>
  <c r="AR60" i="2"/>
  <c r="T61" i="2"/>
  <c r="AS66" i="2"/>
  <c r="K83" i="2"/>
  <c r="L83" i="2" s="1"/>
  <c r="AK91" i="2"/>
  <c r="T92" i="2"/>
  <c r="K94" i="2"/>
  <c r="L94" i="2" s="1"/>
  <c r="AK96" i="2"/>
  <c r="T105" i="2"/>
  <c r="T111" i="2"/>
  <c r="T130" i="2"/>
  <c r="T132" i="2"/>
  <c r="T125" i="2"/>
  <c r="T127" i="2"/>
  <c r="T131" i="2"/>
  <c r="T122" i="2"/>
  <c r="T126" i="2"/>
  <c r="T128" i="2"/>
  <c r="R43" i="3"/>
  <c r="R62" i="3"/>
  <c r="AL99" i="3"/>
  <c r="AL94" i="3"/>
  <c r="AL89" i="3"/>
  <c r="AL93" i="3"/>
  <c r="AL98" i="3"/>
  <c r="AL97" i="3"/>
  <c r="AL92" i="3"/>
  <c r="AL96" i="3"/>
  <c r="AL91" i="3"/>
  <c r="AL100" i="3"/>
  <c r="AL95" i="3"/>
  <c r="AL90" i="3"/>
  <c r="L29" i="4"/>
  <c r="D82" i="4"/>
  <c r="R126" i="4"/>
  <c r="R128" i="4"/>
  <c r="AS52" i="28"/>
  <c r="AR82" i="28"/>
  <c r="AL98" i="28"/>
  <c r="AU125" i="28"/>
  <c r="K129" i="28"/>
  <c r="L129" i="28" s="1"/>
  <c r="AS29" i="1"/>
  <c r="K32" i="1"/>
  <c r="L32" i="1" s="1"/>
  <c r="AR33" i="1"/>
  <c r="K36" i="1"/>
  <c r="L36" i="1" s="1"/>
  <c r="AR43" i="1"/>
  <c r="K45" i="1"/>
  <c r="L45" i="1" s="1"/>
  <c r="T65" i="1"/>
  <c r="AK89" i="1"/>
  <c r="K93" i="1"/>
  <c r="L93" i="1" s="1"/>
  <c r="K100" i="1"/>
  <c r="L100" i="1" s="1"/>
  <c r="AU105" i="1"/>
  <c r="AV112" i="1"/>
  <c r="T136" i="1"/>
  <c r="AV138" i="1"/>
  <c r="K141" i="1"/>
  <c r="L141" i="1" s="1"/>
  <c r="AU142" i="1"/>
  <c r="K145" i="1"/>
  <c r="L145" i="1" s="1"/>
  <c r="AR30" i="2"/>
  <c r="K33" i="2"/>
  <c r="L33" i="2" s="1"/>
  <c r="AR34" i="2"/>
  <c r="AR46" i="2"/>
  <c r="AU107" i="2"/>
  <c r="AU110" i="2"/>
  <c r="T112" i="2"/>
  <c r="R29" i="3"/>
  <c r="R35" i="3"/>
  <c r="R142" i="3"/>
  <c r="L37" i="4"/>
  <c r="D112" i="4"/>
  <c r="E97" i="4"/>
  <c r="H96" i="4" s="1"/>
  <c r="I96" i="4" s="1"/>
  <c r="J96" i="4" s="1"/>
  <c r="D75" i="5"/>
  <c r="E61" i="5"/>
  <c r="H60" i="5" s="1"/>
  <c r="I60" i="5" s="1"/>
  <c r="J60" i="5" s="1"/>
  <c r="AU121" i="28"/>
  <c r="AR26" i="1"/>
  <c r="AV105" i="1"/>
  <c r="T73" i="2"/>
  <c r="AR81" i="2"/>
  <c r="AV107" i="2"/>
  <c r="AV110" i="2"/>
  <c r="L124" i="2"/>
  <c r="E64" i="3"/>
  <c r="H63" i="3" s="1"/>
  <c r="I63" i="3" s="1"/>
  <c r="J63" i="3" s="1"/>
  <c r="D78" i="3"/>
  <c r="R60" i="3"/>
  <c r="R79" i="3"/>
  <c r="E62" i="4"/>
  <c r="H61" i="4" s="1"/>
  <c r="I61" i="4" s="1"/>
  <c r="J61" i="4" s="1"/>
  <c r="D76" i="4"/>
  <c r="AR84" i="4"/>
  <c r="R91" i="4"/>
  <c r="R146" i="4"/>
  <c r="L69" i="5"/>
  <c r="R91" i="5"/>
  <c r="O136" i="6"/>
  <c r="R136" i="6"/>
  <c r="AU125" i="2"/>
  <c r="K129" i="2"/>
  <c r="L129" i="2" s="1"/>
  <c r="AS29" i="3"/>
  <c r="K32" i="3"/>
  <c r="L32" i="3" s="1"/>
  <c r="AR33" i="3"/>
  <c r="K36" i="3"/>
  <c r="L36" i="3" s="1"/>
  <c r="AR43" i="3"/>
  <c r="K45" i="3"/>
  <c r="L45" i="3" s="1"/>
  <c r="AR48" i="3"/>
  <c r="T49" i="3"/>
  <c r="AS53" i="3"/>
  <c r="K68" i="3"/>
  <c r="L68" i="3" s="1"/>
  <c r="AR74" i="3"/>
  <c r="AR80" i="3"/>
  <c r="T81" i="3"/>
  <c r="AR83" i="3"/>
  <c r="T84" i="3"/>
  <c r="AK95" i="3"/>
  <c r="AK100" i="3"/>
  <c r="AV109" i="3"/>
  <c r="AV128" i="3"/>
  <c r="T131" i="3"/>
  <c r="K132" i="3"/>
  <c r="L132" i="3" s="1"/>
  <c r="K146" i="3"/>
  <c r="L146" i="3" s="1"/>
  <c r="AR27" i="4"/>
  <c r="K46" i="4"/>
  <c r="L46" i="4" s="1"/>
  <c r="AR49" i="4"/>
  <c r="T50" i="4"/>
  <c r="K66" i="4"/>
  <c r="L66" i="4" s="1"/>
  <c r="K69" i="4"/>
  <c r="L69" i="4" s="1"/>
  <c r="T76" i="4"/>
  <c r="AS81" i="4"/>
  <c r="AS84" i="4"/>
  <c r="AK92" i="4"/>
  <c r="K95" i="4"/>
  <c r="L95" i="4" s="1"/>
  <c r="AK97" i="4"/>
  <c r="K100" i="4"/>
  <c r="L100" i="4" s="1"/>
  <c r="T121" i="4"/>
  <c r="T123" i="4"/>
  <c r="K124" i="4"/>
  <c r="L124" i="4" s="1"/>
  <c r="AU129" i="4"/>
  <c r="R137" i="4"/>
  <c r="K144" i="4"/>
  <c r="L144" i="4" s="1"/>
  <c r="K147" i="4"/>
  <c r="L147" i="4" s="1"/>
  <c r="K31" i="5"/>
  <c r="L31" i="5" s="1"/>
  <c r="AR32" i="5"/>
  <c r="K35" i="5"/>
  <c r="L35" i="5" s="1"/>
  <c r="K42" i="5"/>
  <c r="L42" i="5" s="1"/>
  <c r="T49" i="5"/>
  <c r="D59" i="5"/>
  <c r="D65" i="5"/>
  <c r="AS66" i="5"/>
  <c r="K74" i="5"/>
  <c r="L74" i="5" s="1"/>
  <c r="K76" i="5"/>
  <c r="L76" i="5" s="1"/>
  <c r="E91" i="6"/>
  <c r="H90" i="6" s="1"/>
  <c r="I90" i="6" s="1"/>
  <c r="J90" i="6" s="1"/>
  <c r="D106" i="6"/>
  <c r="R127" i="8"/>
  <c r="AU121" i="2"/>
  <c r="AU123" i="2"/>
  <c r="K136" i="2"/>
  <c r="L136" i="2" s="1"/>
  <c r="K145" i="2"/>
  <c r="L145" i="2" s="1"/>
  <c r="AR26" i="3"/>
  <c r="AR37" i="3"/>
  <c r="K89" i="3"/>
  <c r="L89" i="3" s="1"/>
  <c r="K115" i="3"/>
  <c r="L115" i="3" s="1"/>
  <c r="T129" i="3"/>
  <c r="K137" i="3"/>
  <c r="L137" i="3" s="1"/>
  <c r="K140" i="3"/>
  <c r="L140" i="3" s="1"/>
  <c r="K143" i="3"/>
  <c r="L143" i="3" s="1"/>
  <c r="AR44" i="4"/>
  <c r="T45" i="4"/>
  <c r="AL92" i="4"/>
  <c r="AL97" i="4"/>
  <c r="K113" i="4"/>
  <c r="L113" i="4" s="1"/>
  <c r="K116" i="4"/>
  <c r="L116" i="4" s="1"/>
  <c r="T132" i="4"/>
  <c r="R140" i="4"/>
  <c r="AR36" i="5"/>
  <c r="AR45" i="5"/>
  <c r="K47" i="5"/>
  <c r="L47" i="5" s="1"/>
  <c r="D95" i="5"/>
  <c r="E80" i="5"/>
  <c r="H79" i="5" s="1"/>
  <c r="I79" i="5" s="1"/>
  <c r="J79" i="5" s="1"/>
  <c r="T53" i="5"/>
  <c r="E59" i="5"/>
  <c r="H58" i="5" s="1"/>
  <c r="I58" i="5" s="1"/>
  <c r="J58" i="5" s="1"/>
  <c r="E65" i="5"/>
  <c r="H64" i="5" s="1"/>
  <c r="I64" i="5" s="1"/>
  <c r="J64" i="5" s="1"/>
  <c r="K127" i="2"/>
  <c r="L127" i="2" s="1"/>
  <c r="AU132" i="2"/>
  <c r="K139" i="2"/>
  <c r="L139" i="2" s="1"/>
  <c r="K142" i="2"/>
  <c r="L142" i="2" s="1"/>
  <c r="AS37" i="3"/>
  <c r="AR51" i="3"/>
  <c r="K53" i="3"/>
  <c r="L53" i="3" s="1"/>
  <c r="AR66" i="3"/>
  <c r="T67" i="3"/>
  <c r="AR69" i="3"/>
  <c r="AS77" i="3"/>
  <c r="K99" i="3"/>
  <c r="L99" i="3" s="1"/>
  <c r="K106" i="3"/>
  <c r="L106" i="3" s="1"/>
  <c r="K109" i="3"/>
  <c r="L109" i="3" s="1"/>
  <c r="K112" i="3"/>
  <c r="L112" i="3" s="1"/>
  <c r="AU124" i="3"/>
  <c r="AV126" i="3"/>
  <c r="AU144" i="3"/>
  <c r="T145" i="3"/>
  <c r="AU147" i="3"/>
  <c r="AR31" i="4"/>
  <c r="K34" i="4"/>
  <c r="L34" i="4" s="1"/>
  <c r="AR35" i="4"/>
  <c r="T59" i="4"/>
  <c r="T65" i="4"/>
  <c r="T68" i="4"/>
  <c r="AU105" i="4"/>
  <c r="K107" i="4"/>
  <c r="L107" i="4" s="1"/>
  <c r="K110" i="4"/>
  <c r="L110" i="4" s="1"/>
  <c r="AU114" i="4"/>
  <c r="AU127" i="4"/>
  <c r="T130" i="4"/>
  <c r="K131" i="4"/>
  <c r="L131" i="4" s="1"/>
  <c r="T137" i="4"/>
  <c r="T143" i="4"/>
  <c r="AV145" i="4"/>
  <c r="T146" i="4"/>
  <c r="T46" i="5"/>
  <c r="E48" i="5"/>
  <c r="H47" i="5" s="1"/>
  <c r="I47" i="5" s="1"/>
  <c r="J47" i="5" s="1"/>
  <c r="AR48" i="5"/>
  <c r="K51" i="5"/>
  <c r="L51" i="5" s="1"/>
  <c r="AS68" i="5"/>
  <c r="AS65" i="5"/>
  <c r="AS59" i="5"/>
  <c r="AR60" i="5"/>
  <c r="K64" i="5"/>
  <c r="L64" i="5" s="1"/>
  <c r="K75" i="5"/>
  <c r="L75" i="5" s="1"/>
  <c r="AL91" i="5"/>
  <c r="R131" i="5"/>
  <c r="E61" i="6"/>
  <c r="H60" i="6" s="1"/>
  <c r="I60" i="6" s="1"/>
  <c r="J60" i="6" s="1"/>
  <c r="D75" i="6"/>
  <c r="D77" i="6"/>
  <c r="E63" i="6"/>
  <c r="H62" i="6" s="1"/>
  <c r="I62" i="6" s="1"/>
  <c r="J62" i="6" s="1"/>
  <c r="T138" i="2"/>
  <c r="AU140" i="2"/>
  <c r="T141" i="2"/>
  <c r="AR30" i="3"/>
  <c r="K33" i="3"/>
  <c r="L33" i="3" s="1"/>
  <c r="AR34" i="3"/>
  <c r="AR46" i="3"/>
  <c r="T47" i="3"/>
  <c r="AS60" i="3"/>
  <c r="AS63" i="3"/>
  <c r="K74" i="3"/>
  <c r="L74" i="3" s="1"/>
  <c r="K77" i="3"/>
  <c r="L77" i="3" s="1"/>
  <c r="K80" i="3"/>
  <c r="L80" i="3" s="1"/>
  <c r="D84" i="3"/>
  <c r="AU107" i="3"/>
  <c r="T108" i="3"/>
  <c r="AU110" i="3"/>
  <c r="T111" i="3"/>
  <c r="AV113" i="3"/>
  <c r="AV116" i="3"/>
  <c r="AV122" i="3"/>
  <c r="AV138" i="3"/>
  <c r="AV141" i="3"/>
  <c r="K27" i="4"/>
  <c r="L27" i="4" s="1"/>
  <c r="T43" i="4"/>
  <c r="K44" i="4"/>
  <c r="L44" i="4" s="1"/>
  <c r="AR47" i="4"/>
  <c r="T48" i="4"/>
  <c r="AS52" i="4"/>
  <c r="AK93" i="4"/>
  <c r="AL98" i="4"/>
  <c r="AV108" i="4"/>
  <c r="T109" i="4"/>
  <c r="AV111" i="4"/>
  <c r="AU125" i="4"/>
  <c r="T128" i="4"/>
  <c r="K129" i="4"/>
  <c r="L129" i="4" s="1"/>
  <c r="K32" i="5"/>
  <c r="L32" i="5" s="1"/>
  <c r="AR33" i="5"/>
  <c r="K36" i="5"/>
  <c r="L36" i="5" s="1"/>
  <c r="AR43" i="5"/>
  <c r="K45" i="5"/>
  <c r="L45" i="5" s="1"/>
  <c r="T50" i="5"/>
  <c r="AS52" i="5"/>
  <c r="K59" i="5"/>
  <c r="L59" i="5" s="1"/>
  <c r="AR61" i="5"/>
  <c r="D68" i="5"/>
  <c r="AR69" i="5"/>
  <c r="D81" i="5"/>
  <c r="K84" i="5"/>
  <c r="L84" i="5" s="1"/>
  <c r="R50" i="6"/>
  <c r="R67" i="6"/>
  <c r="R97" i="8"/>
  <c r="K121" i="2"/>
  <c r="L121" i="2" s="1"/>
  <c r="K123" i="2"/>
  <c r="L123" i="2" s="1"/>
  <c r="AU128" i="2"/>
  <c r="K26" i="3"/>
  <c r="L26" i="3" s="1"/>
  <c r="AS30" i="3"/>
  <c r="AS34" i="3"/>
  <c r="K37" i="3"/>
  <c r="L37" i="3" s="1"/>
  <c r="AS46" i="3"/>
  <c r="K51" i="3"/>
  <c r="L51" i="3" s="1"/>
  <c r="T73" i="3"/>
  <c r="AR81" i="3"/>
  <c r="T82" i="3"/>
  <c r="AR84" i="3"/>
  <c r="K90" i="3"/>
  <c r="L90" i="3" s="1"/>
  <c r="AV110" i="3"/>
  <c r="T125" i="3"/>
  <c r="K126" i="3"/>
  <c r="L126" i="3" s="1"/>
  <c r="AU131" i="3"/>
  <c r="K52" i="4"/>
  <c r="L52" i="4" s="1"/>
  <c r="AK89" i="4"/>
  <c r="AL93" i="4"/>
  <c r="AR26" i="5"/>
  <c r="AR37" i="5"/>
  <c r="T44" i="5"/>
  <c r="AS61" i="5"/>
  <c r="K66" i="5"/>
  <c r="L66" i="5" s="1"/>
  <c r="D69" i="5"/>
  <c r="AS69" i="5"/>
  <c r="AV115" i="5"/>
  <c r="AV112" i="5"/>
  <c r="AV106" i="5"/>
  <c r="AV111" i="5"/>
  <c r="AV108" i="5"/>
  <c r="AV114" i="5"/>
  <c r="AV105" i="5"/>
  <c r="AV110" i="5"/>
  <c r="AV107" i="5"/>
  <c r="AV109" i="5"/>
  <c r="R46" i="7"/>
  <c r="D94" i="9"/>
  <c r="E79" i="9"/>
  <c r="H78" i="9" s="1"/>
  <c r="I78" i="9" s="1"/>
  <c r="J78" i="9" s="1"/>
  <c r="K132" i="2"/>
  <c r="L132" i="2" s="1"/>
  <c r="K146" i="2"/>
  <c r="L146" i="2" s="1"/>
  <c r="AR27" i="3"/>
  <c r="T28" i="3"/>
  <c r="K46" i="3"/>
  <c r="L46" i="3" s="1"/>
  <c r="AR49" i="3"/>
  <c r="T50" i="3"/>
  <c r="K66" i="3"/>
  <c r="L66" i="3" s="1"/>
  <c r="K69" i="3"/>
  <c r="L69" i="3" s="1"/>
  <c r="AK92" i="3"/>
  <c r="K95" i="3"/>
  <c r="L95" i="3" s="1"/>
  <c r="AK97" i="3"/>
  <c r="K100" i="3"/>
  <c r="L100" i="3" s="1"/>
  <c r="T121" i="3"/>
  <c r="T123" i="3"/>
  <c r="K144" i="3"/>
  <c r="L144" i="3" s="1"/>
  <c r="K147" i="3"/>
  <c r="L147" i="3" s="1"/>
  <c r="K42" i="4"/>
  <c r="L42" i="4" s="1"/>
  <c r="AR50" i="4"/>
  <c r="T51" i="4"/>
  <c r="L67" i="4"/>
  <c r="K92" i="4"/>
  <c r="L92" i="4" s="1"/>
  <c r="K97" i="4"/>
  <c r="L97" i="4" s="1"/>
  <c r="K105" i="4"/>
  <c r="L105" i="4" s="1"/>
  <c r="K114" i="4"/>
  <c r="L114" i="4" s="1"/>
  <c r="AU132" i="4"/>
  <c r="L145" i="4"/>
  <c r="K48" i="5"/>
  <c r="L48" i="5" s="1"/>
  <c r="AR49" i="5"/>
  <c r="K52" i="5"/>
  <c r="L52" i="5" s="1"/>
  <c r="AR53" i="5"/>
  <c r="K81" i="5"/>
  <c r="L81" i="5" s="1"/>
  <c r="R111" i="5"/>
  <c r="AV116" i="5"/>
  <c r="R44" i="6"/>
  <c r="AS53" i="7"/>
  <c r="AS45" i="7"/>
  <c r="AS50" i="7"/>
  <c r="AS47" i="7"/>
  <c r="AS52" i="7"/>
  <c r="AS42" i="7"/>
  <c r="AS44" i="7"/>
  <c r="AS49" i="7"/>
  <c r="AS46" i="7"/>
  <c r="AS51" i="7"/>
  <c r="AS48" i="7"/>
  <c r="AS43" i="7"/>
  <c r="D114" i="8"/>
  <c r="E99" i="8"/>
  <c r="H98" i="8" s="1"/>
  <c r="I98" i="8" s="1"/>
  <c r="J98" i="8" s="1"/>
  <c r="K143" i="2"/>
  <c r="L143" i="2" s="1"/>
  <c r="AR44" i="3"/>
  <c r="K113" i="3"/>
  <c r="L113" i="3" s="1"/>
  <c r="K116" i="3"/>
  <c r="L116" i="3" s="1"/>
  <c r="R107" i="5"/>
  <c r="T109" i="6"/>
  <c r="T115" i="6"/>
  <c r="T112" i="6"/>
  <c r="T106" i="6"/>
  <c r="T111" i="6"/>
  <c r="T108" i="6"/>
  <c r="T114" i="6"/>
  <c r="T105" i="6"/>
  <c r="T110" i="6"/>
  <c r="T107" i="6"/>
  <c r="T116" i="6"/>
  <c r="T113" i="6"/>
  <c r="AU124" i="2"/>
  <c r="T136" i="2"/>
  <c r="AU144" i="2"/>
  <c r="T145" i="2"/>
  <c r="AU147" i="2"/>
  <c r="AR31" i="3"/>
  <c r="K34" i="3"/>
  <c r="L34" i="3" s="1"/>
  <c r="AR35" i="3"/>
  <c r="T36" i="3"/>
  <c r="AS44" i="3"/>
  <c r="AS58" i="3"/>
  <c r="T59" i="3"/>
  <c r="AR61" i="3"/>
  <c r="AR64" i="3"/>
  <c r="T65" i="3"/>
  <c r="AS67" i="3"/>
  <c r="T68" i="3"/>
  <c r="AU105" i="3"/>
  <c r="K107" i="3"/>
  <c r="L107" i="3" s="1"/>
  <c r="K110" i="3"/>
  <c r="L110" i="3" s="1"/>
  <c r="AU114" i="3"/>
  <c r="AU127" i="3"/>
  <c r="T130" i="3"/>
  <c r="K131" i="3"/>
  <c r="L131" i="3" s="1"/>
  <c r="AV136" i="3"/>
  <c r="T137" i="3"/>
  <c r="AU139" i="3"/>
  <c r="AU142" i="3"/>
  <c r="T143" i="3"/>
  <c r="AV145" i="3"/>
  <c r="T146" i="3"/>
  <c r="AS36" i="4"/>
  <c r="AS45" i="4"/>
  <c r="T46" i="4"/>
  <c r="AS59" i="4"/>
  <c r="T60" i="4"/>
  <c r="AR62" i="4"/>
  <c r="T63" i="4"/>
  <c r="AS65" i="4"/>
  <c r="AS68" i="4"/>
  <c r="AL94" i="4"/>
  <c r="AL99" i="4"/>
  <c r="AU106" i="4"/>
  <c r="AU112" i="4"/>
  <c r="T113" i="4"/>
  <c r="AU115" i="4"/>
  <c r="T116" i="4"/>
  <c r="T122" i="4"/>
  <c r="AV137" i="4"/>
  <c r="T138" i="4"/>
  <c r="AU140" i="4"/>
  <c r="T141" i="4"/>
  <c r="AV143" i="4"/>
  <c r="AV146" i="4"/>
  <c r="AR30" i="5"/>
  <c r="K33" i="5"/>
  <c r="L33" i="5" s="1"/>
  <c r="AR34" i="5"/>
  <c r="AR46" i="5"/>
  <c r="T51" i="5"/>
  <c r="D62" i="5"/>
  <c r="AS62" i="5"/>
  <c r="R109" i="5"/>
  <c r="R115" i="5"/>
  <c r="AS34" i="6"/>
  <c r="AS30" i="6"/>
  <c r="AS37" i="6"/>
  <c r="AS26" i="6"/>
  <c r="AS33" i="6"/>
  <c r="AS29" i="6"/>
  <c r="AS32" i="6"/>
  <c r="AS28" i="6"/>
  <c r="AS35" i="6"/>
  <c r="AS31" i="6"/>
  <c r="AS27" i="6"/>
  <c r="R37" i="6"/>
  <c r="R129" i="6"/>
  <c r="R145" i="6"/>
  <c r="AU122" i="2"/>
  <c r="K128" i="2"/>
  <c r="L128" i="2" s="1"/>
  <c r="AU138" i="2"/>
  <c r="T139" i="2"/>
  <c r="AU141" i="2"/>
  <c r="T142" i="2"/>
  <c r="AS31" i="3"/>
  <c r="AS35" i="3"/>
  <c r="AR42" i="3"/>
  <c r="E47" i="3"/>
  <c r="H46" i="3" s="1"/>
  <c r="I46" i="3" s="1"/>
  <c r="J46" i="3" s="1"/>
  <c r="K49" i="3"/>
  <c r="L49" i="3" s="1"/>
  <c r="AR52" i="3"/>
  <c r="T53" i="3"/>
  <c r="AS61" i="3"/>
  <c r="T62" i="3"/>
  <c r="AS64" i="3"/>
  <c r="K81" i="3"/>
  <c r="L81" i="3" s="1"/>
  <c r="K84" i="3"/>
  <c r="L84" i="3" s="1"/>
  <c r="K91" i="3"/>
  <c r="L91" i="3" s="1"/>
  <c r="K96" i="3"/>
  <c r="L96" i="3" s="1"/>
  <c r="AK98" i="3"/>
  <c r="T106" i="3"/>
  <c r="AU108" i="3"/>
  <c r="AU111" i="3"/>
  <c r="T112" i="3"/>
  <c r="T115" i="3"/>
  <c r="AV127" i="3"/>
  <c r="AV139" i="3"/>
  <c r="T140" i="3"/>
  <c r="AV142" i="3"/>
  <c r="K28" i="4"/>
  <c r="L28" i="4" s="1"/>
  <c r="AR29" i="4"/>
  <c r="K50" i="4"/>
  <c r="L50" i="4" s="1"/>
  <c r="AR53" i="4"/>
  <c r="AS62" i="4"/>
  <c r="D74" i="4"/>
  <c r="D77" i="4"/>
  <c r="AK90" i="4"/>
  <c r="K93" i="4"/>
  <c r="L93" i="4" s="1"/>
  <c r="K98" i="4"/>
  <c r="L98" i="4" s="1"/>
  <c r="AV106" i="4"/>
  <c r="T107" i="4"/>
  <c r="AU109" i="4"/>
  <c r="T110" i="4"/>
  <c r="AV112" i="4"/>
  <c r="AV115" i="4"/>
  <c r="K121" i="4"/>
  <c r="L121" i="4" s="1"/>
  <c r="K123" i="4"/>
  <c r="L123" i="4" s="1"/>
  <c r="AU128" i="4"/>
  <c r="AV140" i="4"/>
  <c r="K26" i="5"/>
  <c r="L26" i="5" s="1"/>
  <c r="AS30" i="5"/>
  <c r="K37" i="5"/>
  <c r="L37" i="5" s="1"/>
  <c r="AS46" i="5"/>
  <c r="AR50" i="5"/>
  <c r="AR73" i="5"/>
  <c r="R147" i="7"/>
  <c r="K27" i="3"/>
  <c r="L27" i="3" s="1"/>
  <c r="T29" i="3"/>
  <c r="T43" i="3"/>
  <c r="K44" i="3"/>
  <c r="L44" i="3" s="1"/>
  <c r="AR47" i="3"/>
  <c r="T48" i="3"/>
  <c r="AS52" i="3"/>
  <c r="D73" i="3"/>
  <c r="AR73" i="3"/>
  <c r="K75" i="3"/>
  <c r="L75" i="3" s="1"/>
  <c r="D76" i="3"/>
  <c r="K78" i="3"/>
  <c r="L78" i="3" s="1"/>
  <c r="D79" i="3"/>
  <c r="AR82" i="3"/>
  <c r="AK93" i="3"/>
  <c r="T109" i="3"/>
  <c r="AU125" i="3"/>
  <c r="T128" i="3"/>
  <c r="K129" i="3"/>
  <c r="L129" i="3" s="1"/>
  <c r="AR43" i="4"/>
  <c r="K45" i="4"/>
  <c r="L45" i="4" s="1"/>
  <c r="AR48" i="4"/>
  <c r="T49" i="4"/>
  <c r="AL90" i="4"/>
  <c r="AK95" i="4"/>
  <c r="AK100" i="4"/>
  <c r="AV109" i="4"/>
  <c r="T131" i="4"/>
  <c r="K132" i="4"/>
  <c r="L132" i="4" s="1"/>
  <c r="AR27" i="5"/>
  <c r="K46" i="5"/>
  <c r="L46" i="5" s="1"/>
  <c r="K49" i="5"/>
  <c r="L49" i="5" s="1"/>
  <c r="AS50" i="5"/>
  <c r="K61" i="5"/>
  <c r="L61" i="5" s="1"/>
  <c r="AR63" i="5"/>
  <c r="K79" i="5"/>
  <c r="L79" i="5" s="1"/>
  <c r="K82" i="5"/>
  <c r="L82" i="5" s="1"/>
  <c r="K73" i="5"/>
  <c r="L73" i="5" s="1"/>
  <c r="AR79" i="5"/>
  <c r="AR76" i="5"/>
  <c r="AR82" i="5"/>
  <c r="K78" i="5"/>
  <c r="L78" i="5" s="1"/>
  <c r="AR78" i="5"/>
  <c r="AR84" i="5"/>
  <c r="AR81" i="5"/>
  <c r="AR77" i="5"/>
  <c r="AR83" i="5"/>
  <c r="AR80" i="5"/>
  <c r="AR74" i="5"/>
  <c r="R96" i="5"/>
  <c r="D92" i="6"/>
  <c r="E77" i="6"/>
  <c r="H76" i="6" s="1"/>
  <c r="I76" i="6" s="1"/>
  <c r="J76" i="6" s="1"/>
  <c r="R62" i="7"/>
  <c r="R65" i="7"/>
  <c r="E66" i="8"/>
  <c r="H65" i="8" s="1"/>
  <c r="I65" i="8" s="1"/>
  <c r="J65" i="8" s="1"/>
  <c r="D80" i="8"/>
  <c r="K126" i="2"/>
  <c r="L126" i="2" s="1"/>
  <c r="AU131" i="2"/>
  <c r="AR28" i="3"/>
  <c r="K52" i="3"/>
  <c r="L52" i="3" s="1"/>
  <c r="K58" i="3"/>
  <c r="L58" i="3" s="1"/>
  <c r="K67" i="3"/>
  <c r="L67" i="3" s="1"/>
  <c r="D68" i="3"/>
  <c r="T74" i="3"/>
  <c r="AR76" i="3"/>
  <c r="AR79" i="3"/>
  <c r="T80" i="3"/>
  <c r="AK89" i="3"/>
  <c r="AU121" i="3"/>
  <c r="AU123" i="3"/>
  <c r="AV125" i="3"/>
  <c r="K136" i="3"/>
  <c r="L136" i="3" s="1"/>
  <c r="K145" i="3"/>
  <c r="L145" i="3" s="1"/>
  <c r="AR26" i="4"/>
  <c r="AR37" i="4"/>
  <c r="AS43" i="4"/>
  <c r="T44" i="4"/>
  <c r="E51" i="4"/>
  <c r="H50" i="4" s="1"/>
  <c r="I50" i="4" s="1"/>
  <c r="J50" i="4" s="1"/>
  <c r="K59" i="4"/>
  <c r="L59" i="4" s="1"/>
  <c r="K62" i="4"/>
  <c r="L62" i="4" s="1"/>
  <c r="K89" i="4"/>
  <c r="L89" i="4" s="1"/>
  <c r="AL95" i="4"/>
  <c r="AL100" i="4"/>
  <c r="K115" i="4"/>
  <c r="L115" i="4" s="1"/>
  <c r="AU126" i="4"/>
  <c r="K30" i="5"/>
  <c r="L30" i="5" s="1"/>
  <c r="AR44" i="5"/>
  <c r="T45" i="5"/>
  <c r="K53" i="5"/>
  <c r="L53" i="5" s="1"/>
  <c r="AS63" i="5"/>
  <c r="AR75" i="5"/>
  <c r="K77" i="5"/>
  <c r="L77" i="5" s="1"/>
  <c r="K80" i="5"/>
  <c r="L80" i="5" s="1"/>
  <c r="AV113" i="5"/>
  <c r="R128" i="5"/>
  <c r="R137" i="5"/>
  <c r="R28" i="6"/>
  <c r="R59" i="6"/>
  <c r="K36" i="7"/>
  <c r="L36" i="7" s="1"/>
  <c r="AR33" i="7"/>
  <c r="K32" i="7"/>
  <c r="L32" i="7" s="1"/>
  <c r="AR29" i="7"/>
  <c r="K28" i="7"/>
  <c r="L28" i="7" s="1"/>
  <c r="AR36" i="7"/>
  <c r="K35" i="7"/>
  <c r="L35" i="7" s="1"/>
  <c r="AR32" i="7"/>
  <c r="K31" i="7"/>
  <c r="L31" i="7" s="1"/>
  <c r="AR28" i="7"/>
  <c r="K27" i="7"/>
  <c r="L27" i="7" s="1"/>
  <c r="AR35" i="7"/>
  <c r="K34" i="7"/>
  <c r="L34" i="7" s="1"/>
  <c r="AR31" i="7"/>
  <c r="K30" i="7"/>
  <c r="L30" i="7" s="1"/>
  <c r="K37" i="7"/>
  <c r="L37" i="7" s="1"/>
  <c r="K26" i="7"/>
  <c r="L26" i="7" s="1"/>
  <c r="K29" i="7"/>
  <c r="L29" i="7" s="1"/>
  <c r="AR34" i="7"/>
  <c r="AR30" i="7"/>
  <c r="AR26" i="7"/>
  <c r="AR37" i="7"/>
  <c r="AR27" i="7"/>
  <c r="R115" i="7"/>
  <c r="T131" i="7"/>
  <c r="L121" i="7"/>
  <c r="T122" i="7"/>
  <c r="T124" i="7"/>
  <c r="T126" i="7"/>
  <c r="T128" i="7"/>
  <c r="T130" i="7"/>
  <c r="T132" i="7"/>
  <c r="T125" i="7"/>
  <c r="T127" i="7"/>
  <c r="T121" i="7"/>
  <c r="T129" i="7"/>
  <c r="L132" i="7"/>
  <c r="K144" i="2"/>
  <c r="L144" i="2" s="1"/>
  <c r="K147" i="2"/>
  <c r="L147" i="2" s="1"/>
  <c r="K42" i="3"/>
  <c r="L42" i="3" s="1"/>
  <c r="AR50" i="3"/>
  <c r="K92" i="3"/>
  <c r="L92" i="3" s="1"/>
  <c r="K97" i="3"/>
  <c r="L97" i="3" s="1"/>
  <c r="K105" i="3"/>
  <c r="L105" i="3" s="1"/>
  <c r="K114" i="3"/>
  <c r="L114" i="3" s="1"/>
  <c r="AL99" i="5"/>
  <c r="AL94" i="5"/>
  <c r="AL89" i="5"/>
  <c r="AL93" i="5"/>
  <c r="AL98" i="5"/>
  <c r="AL97" i="5"/>
  <c r="AL92" i="5"/>
  <c r="AL100" i="5"/>
  <c r="AL95" i="5"/>
  <c r="AL90" i="5"/>
  <c r="R140" i="7"/>
  <c r="K122" i="2"/>
  <c r="L122" i="2" s="1"/>
  <c r="AU136" i="2"/>
  <c r="K138" i="2"/>
  <c r="L138" i="2" s="1"/>
  <c r="K141" i="2"/>
  <c r="L141" i="2" s="1"/>
  <c r="AU145" i="2"/>
  <c r="AS32" i="3"/>
  <c r="AR45" i="3"/>
  <c r="AS50" i="3"/>
  <c r="AR59" i="3"/>
  <c r="AR65" i="3"/>
  <c r="T66" i="3"/>
  <c r="AR68" i="3"/>
  <c r="T69" i="3"/>
  <c r="AK94" i="3"/>
  <c r="K108" i="3"/>
  <c r="L108" i="3" s="1"/>
  <c r="K111" i="3"/>
  <c r="L111" i="3" s="1"/>
  <c r="T124" i="3"/>
  <c r="K125" i="3"/>
  <c r="L125" i="3" s="1"/>
  <c r="AV132" i="3"/>
  <c r="AU137" i="3"/>
  <c r="AU143" i="3"/>
  <c r="AU146" i="3"/>
  <c r="T147" i="3"/>
  <c r="T42" i="4"/>
  <c r="K43" i="4"/>
  <c r="L43" i="4" s="1"/>
  <c r="K48" i="4"/>
  <c r="L48" i="4" s="1"/>
  <c r="T52" i="4"/>
  <c r="AK91" i="4"/>
  <c r="K94" i="4"/>
  <c r="L94" i="4" s="1"/>
  <c r="AU113" i="4"/>
  <c r="T114" i="4"/>
  <c r="AU116" i="4"/>
  <c r="T139" i="4"/>
  <c r="AV144" i="4"/>
  <c r="AV147" i="4"/>
  <c r="AR47" i="5"/>
  <c r="K50" i="5"/>
  <c r="L50" i="5" s="1"/>
  <c r="T52" i="5"/>
  <c r="AR62" i="5"/>
  <c r="AR67" i="5"/>
  <c r="K63" i="5"/>
  <c r="L63" i="5" s="1"/>
  <c r="K60" i="5"/>
  <c r="L60" i="5" s="1"/>
  <c r="AR58" i="5"/>
  <c r="K68" i="5"/>
  <c r="L68" i="5" s="1"/>
  <c r="AS64" i="5"/>
  <c r="AS82" i="5"/>
  <c r="AS73" i="5"/>
  <c r="AS78" i="5"/>
  <c r="AS75" i="5"/>
  <c r="AS84" i="5"/>
  <c r="AS81" i="5"/>
  <c r="AS83" i="5"/>
  <c r="AS80" i="5"/>
  <c r="AS74" i="5"/>
  <c r="AL96" i="5"/>
  <c r="R62" i="6"/>
  <c r="R130" i="7"/>
  <c r="AU127" i="2"/>
  <c r="T137" i="2"/>
  <c r="AU139" i="2"/>
  <c r="T143" i="2"/>
  <c r="AS59" i="3"/>
  <c r="T60" i="3"/>
  <c r="AS65" i="3"/>
  <c r="AU106" i="3"/>
  <c r="AU112" i="3"/>
  <c r="T113" i="3"/>
  <c r="AV137" i="3"/>
  <c r="T138" i="3"/>
  <c r="AV143" i="3"/>
  <c r="AR30" i="4"/>
  <c r="K33" i="4"/>
  <c r="L33" i="4" s="1"/>
  <c r="AS60" i="4"/>
  <c r="AL91" i="4"/>
  <c r="AU107" i="4"/>
  <c r="T108" i="4"/>
  <c r="AV113" i="4"/>
  <c r="AV138" i="4"/>
  <c r="AS42" i="5"/>
  <c r="K44" i="5"/>
  <c r="L44" i="5" s="1"/>
  <c r="AS47" i="5"/>
  <c r="AR65" i="5"/>
  <c r="R106" i="5"/>
  <c r="T91" i="5"/>
  <c r="AK95" i="5"/>
  <c r="T96" i="5"/>
  <c r="AK100" i="5"/>
  <c r="AV128" i="5"/>
  <c r="T131" i="5"/>
  <c r="K132" i="5"/>
  <c r="L132" i="5" s="1"/>
  <c r="K146" i="5"/>
  <c r="L146" i="5" s="1"/>
  <c r="AR27" i="6"/>
  <c r="T28" i="6"/>
  <c r="K46" i="6"/>
  <c r="L46" i="6" s="1"/>
  <c r="AR49" i="6"/>
  <c r="E59" i="6"/>
  <c r="H58" i="6" s="1"/>
  <c r="I58" i="6" s="1"/>
  <c r="J58" i="6" s="1"/>
  <c r="P58" i="6" s="1"/>
  <c r="K64" i="6"/>
  <c r="L64" i="6" s="1"/>
  <c r="T141" i="6"/>
  <c r="D65" i="7"/>
  <c r="E50" i="7"/>
  <c r="H49" i="7" s="1"/>
  <c r="I49" i="7" s="1"/>
  <c r="J49" i="7" s="1"/>
  <c r="R77" i="7"/>
  <c r="R99" i="7"/>
  <c r="R137" i="9"/>
  <c r="R53" i="11"/>
  <c r="K89" i="5"/>
  <c r="L89" i="5" s="1"/>
  <c r="R105" i="5"/>
  <c r="R114" i="5"/>
  <c r="AU126" i="5"/>
  <c r="T129" i="5"/>
  <c r="K130" i="5"/>
  <c r="L130" i="5" s="1"/>
  <c r="R139" i="5"/>
  <c r="K140" i="5"/>
  <c r="L140" i="5" s="1"/>
  <c r="K143" i="5"/>
  <c r="L143" i="5" s="1"/>
  <c r="T32" i="6"/>
  <c r="AR44" i="6"/>
  <c r="AR52" i="6"/>
  <c r="AS64" i="6"/>
  <c r="AS67" i="6"/>
  <c r="AS63" i="6"/>
  <c r="AS60" i="6"/>
  <c r="AS69" i="6"/>
  <c r="AS66" i="6"/>
  <c r="AS62" i="6"/>
  <c r="E80" i="6"/>
  <c r="H79" i="6" s="1"/>
  <c r="I79" i="6" s="1"/>
  <c r="J79" i="6" s="1"/>
  <c r="R89" i="7"/>
  <c r="AU144" i="7"/>
  <c r="D58" i="8"/>
  <c r="R61" i="8"/>
  <c r="L108" i="8"/>
  <c r="L115" i="8"/>
  <c r="K129" i="8"/>
  <c r="L129" i="8" s="1"/>
  <c r="AV124" i="5"/>
  <c r="R68" i="6"/>
  <c r="AV116" i="7"/>
  <c r="K143" i="7"/>
  <c r="L143" i="7" s="1"/>
  <c r="R65" i="8"/>
  <c r="R139" i="8"/>
  <c r="R28" i="9"/>
  <c r="R132" i="9"/>
  <c r="K90" i="5"/>
  <c r="L90" i="5" s="1"/>
  <c r="T125" i="5"/>
  <c r="K126" i="5"/>
  <c r="L126" i="5" s="1"/>
  <c r="AU131" i="5"/>
  <c r="T33" i="6"/>
  <c r="K52" i="6"/>
  <c r="L52" i="6" s="1"/>
  <c r="L142" i="6"/>
  <c r="L146" i="6"/>
  <c r="D62" i="7"/>
  <c r="E47" i="7"/>
  <c r="H46" i="7" s="1"/>
  <c r="I46" i="7" s="1"/>
  <c r="J46" i="7" s="1"/>
  <c r="E68" i="7"/>
  <c r="H67" i="7" s="1"/>
  <c r="I67" i="7" s="1"/>
  <c r="J67" i="7" s="1"/>
  <c r="D82" i="7"/>
  <c r="D84" i="7"/>
  <c r="K137" i="7"/>
  <c r="L137" i="7" s="1"/>
  <c r="R34" i="8"/>
  <c r="AR49" i="8"/>
  <c r="K46" i="8"/>
  <c r="L46" i="8" s="1"/>
  <c r="K51" i="8"/>
  <c r="L51" i="8" s="1"/>
  <c r="AR46" i="8"/>
  <c r="K48" i="8"/>
  <c r="L48" i="8" s="1"/>
  <c r="K43" i="8"/>
  <c r="L43" i="8" s="1"/>
  <c r="K53" i="8"/>
  <c r="L53" i="8" s="1"/>
  <c r="AR51" i="8"/>
  <c r="AR48" i="8"/>
  <c r="K45" i="8"/>
  <c r="L45" i="8" s="1"/>
  <c r="AR43" i="8"/>
  <c r="AR53" i="8"/>
  <c r="K50" i="8"/>
  <c r="L50" i="8" s="1"/>
  <c r="K47" i="8"/>
  <c r="L47" i="8" s="1"/>
  <c r="AR45" i="8"/>
  <c r="K52" i="8"/>
  <c r="L52" i="8" s="1"/>
  <c r="AR52" i="8"/>
  <c r="K49" i="8"/>
  <c r="L49" i="8" s="1"/>
  <c r="AR42" i="8"/>
  <c r="AR44" i="8"/>
  <c r="R58" i="8"/>
  <c r="O58" i="8"/>
  <c r="R137" i="8"/>
  <c r="AR48" i="9"/>
  <c r="K45" i="9"/>
  <c r="L45" i="9" s="1"/>
  <c r="AR43" i="9"/>
  <c r="AR53" i="9"/>
  <c r="K50" i="9"/>
  <c r="L50" i="9" s="1"/>
  <c r="K47" i="9"/>
  <c r="L47" i="9" s="1"/>
  <c r="AR45" i="9"/>
  <c r="AR50" i="9"/>
  <c r="K42" i="9"/>
  <c r="L42" i="9" s="1"/>
  <c r="K52" i="9"/>
  <c r="L52" i="9" s="1"/>
  <c r="AR47" i="9"/>
  <c r="K44" i="9"/>
  <c r="L44" i="9" s="1"/>
  <c r="AR52" i="9"/>
  <c r="K49" i="9"/>
  <c r="L49" i="9" s="1"/>
  <c r="AR42" i="9"/>
  <c r="AR49" i="9"/>
  <c r="K46" i="9"/>
  <c r="L46" i="9" s="1"/>
  <c r="AR46" i="9"/>
  <c r="K48" i="9"/>
  <c r="L48" i="9" s="1"/>
  <c r="K43" i="9"/>
  <c r="L43" i="9" s="1"/>
  <c r="K53" i="9"/>
  <c r="L53" i="9" s="1"/>
  <c r="AR51" i="9"/>
  <c r="K51" i="9"/>
  <c r="L51" i="9" s="1"/>
  <c r="AK92" i="5"/>
  <c r="K95" i="5"/>
  <c r="L95" i="5" s="1"/>
  <c r="AK97" i="5"/>
  <c r="T98" i="5"/>
  <c r="K100" i="5"/>
  <c r="L100" i="5" s="1"/>
  <c r="T121" i="5"/>
  <c r="T123" i="5"/>
  <c r="K124" i="5"/>
  <c r="L124" i="5" s="1"/>
  <c r="AU129" i="5"/>
  <c r="AV131" i="5"/>
  <c r="K144" i="5"/>
  <c r="L144" i="5" s="1"/>
  <c r="K147" i="5"/>
  <c r="L147" i="5" s="1"/>
  <c r="T26" i="6"/>
  <c r="U26" i="6" s="1"/>
  <c r="AQ26" i="6" s="1"/>
  <c r="AU26" i="6" s="1"/>
  <c r="K31" i="6"/>
  <c r="L31" i="6" s="1"/>
  <c r="AR32" i="6"/>
  <c r="K35" i="6"/>
  <c r="L35" i="6" s="1"/>
  <c r="T37" i="6"/>
  <c r="K42" i="6"/>
  <c r="L42" i="6" s="1"/>
  <c r="AR50" i="6"/>
  <c r="K61" i="6"/>
  <c r="L61" i="6" s="1"/>
  <c r="O73" i="6"/>
  <c r="AK100" i="6"/>
  <c r="E65" i="7"/>
  <c r="H64" i="7" s="1"/>
  <c r="I64" i="7" s="1"/>
  <c r="J64" i="7" s="1"/>
  <c r="D79" i="7"/>
  <c r="R53" i="7"/>
  <c r="E64" i="7"/>
  <c r="H63" i="7" s="1"/>
  <c r="I63" i="7" s="1"/>
  <c r="J63" i="7" s="1"/>
  <c r="D78" i="7"/>
  <c r="K69" i="7"/>
  <c r="L69" i="7" s="1"/>
  <c r="R106" i="7"/>
  <c r="R105" i="8"/>
  <c r="O105" i="8"/>
  <c r="L107" i="8"/>
  <c r="D75" i="10"/>
  <c r="E61" i="10"/>
  <c r="H60" i="10" s="1"/>
  <c r="I60" i="10" s="1"/>
  <c r="J60" i="10" s="1"/>
  <c r="T93" i="5"/>
  <c r="K113" i="5"/>
  <c r="L113" i="5" s="1"/>
  <c r="K116" i="5"/>
  <c r="L116" i="5" s="1"/>
  <c r="K122" i="5"/>
  <c r="L122" i="5" s="1"/>
  <c r="AV129" i="5"/>
  <c r="T132" i="5"/>
  <c r="AU136" i="5"/>
  <c r="K138" i="5"/>
  <c r="L138" i="5" s="1"/>
  <c r="K141" i="5"/>
  <c r="L141" i="5" s="1"/>
  <c r="AU145" i="5"/>
  <c r="AR36" i="6"/>
  <c r="AR45" i="6"/>
  <c r="K47" i="6"/>
  <c r="L47" i="6" s="1"/>
  <c r="E66" i="6"/>
  <c r="H65" i="6" s="1"/>
  <c r="I65" i="6" s="1"/>
  <c r="J65" i="6" s="1"/>
  <c r="D80" i="6"/>
  <c r="AS68" i="6"/>
  <c r="D74" i="7"/>
  <c r="E60" i="7"/>
  <c r="H59" i="7" s="1"/>
  <c r="I59" i="7" s="1"/>
  <c r="J59" i="7" s="1"/>
  <c r="K59" i="7"/>
  <c r="L59" i="7" s="1"/>
  <c r="R100" i="7"/>
  <c r="D76" i="8"/>
  <c r="R116" i="8"/>
  <c r="R142" i="8"/>
  <c r="R42" i="8"/>
  <c r="O42" i="8"/>
  <c r="P42" i="8" s="1"/>
  <c r="Q42" i="8" s="1"/>
  <c r="D66" i="8"/>
  <c r="E51" i="8"/>
  <c r="H50" i="8" s="1"/>
  <c r="I50" i="8" s="1"/>
  <c r="J50" i="8" s="1"/>
  <c r="E63" i="8"/>
  <c r="H62" i="8" s="1"/>
  <c r="I62" i="8" s="1"/>
  <c r="J62" i="8" s="1"/>
  <c r="D77" i="8"/>
  <c r="R146" i="9"/>
  <c r="AV127" i="5"/>
  <c r="E84" i="6"/>
  <c r="H83" i="6" s="1"/>
  <c r="I83" i="6" s="1"/>
  <c r="J83" i="6" s="1"/>
  <c r="D99" i="6"/>
  <c r="AK93" i="6"/>
  <c r="AK98" i="6"/>
  <c r="K96" i="6"/>
  <c r="L96" i="6" s="1"/>
  <c r="K91" i="6"/>
  <c r="L91" i="6" s="1"/>
  <c r="K100" i="6"/>
  <c r="L100" i="6" s="1"/>
  <c r="AK97" i="6"/>
  <c r="K95" i="6"/>
  <c r="L95" i="6" s="1"/>
  <c r="AK92" i="6"/>
  <c r="K90" i="6"/>
  <c r="L90" i="6" s="1"/>
  <c r="AK96" i="6"/>
  <c r="K94" i="6"/>
  <c r="L94" i="6" s="1"/>
  <c r="AK91" i="6"/>
  <c r="K99" i="6"/>
  <c r="L99" i="6" s="1"/>
  <c r="K89" i="6"/>
  <c r="L89" i="6" s="1"/>
  <c r="K98" i="6"/>
  <c r="L98" i="6" s="1"/>
  <c r="K93" i="6"/>
  <c r="L93" i="6" s="1"/>
  <c r="AK90" i="6"/>
  <c r="AK99" i="6"/>
  <c r="AK94" i="6"/>
  <c r="R95" i="7"/>
  <c r="R111" i="8"/>
  <c r="R90" i="9"/>
  <c r="R48" i="11"/>
  <c r="AK93" i="5"/>
  <c r="T94" i="5"/>
  <c r="T99" i="5"/>
  <c r="T109" i="5"/>
  <c r="AU125" i="5"/>
  <c r="T128" i="5"/>
  <c r="K129" i="5"/>
  <c r="L129" i="5" s="1"/>
  <c r="K32" i="6"/>
  <c r="L32" i="6" s="1"/>
  <c r="AR33" i="6"/>
  <c r="K36" i="6"/>
  <c r="L36" i="6" s="1"/>
  <c r="AR43" i="6"/>
  <c r="K45" i="6"/>
  <c r="L45" i="6" s="1"/>
  <c r="AR48" i="6"/>
  <c r="L105" i="6"/>
  <c r="T138" i="6"/>
  <c r="AR69" i="7"/>
  <c r="R60" i="8"/>
  <c r="R62" i="8"/>
  <c r="K100" i="8"/>
  <c r="L100" i="8" s="1"/>
  <c r="AK97" i="8"/>
  <c r="K95" i="8"/>
  <c r="L95" i="8" s="1"/>
  <c r="AK92" i="8"/>
  <c r="K90" i="8"/>
  <c r="L90" i="8" s="1"/>
  <c r="AK96" i="8"/>
  <c r="K94" i="8"/>
  <c r="L94" i="8" s="1"/>
  <c r="AK91" i="8"/>
  <c r="K99" i="8"/>
  <c r="L99" i="8" s="1"/>
  <c r="K89" i="8"/>
  <c r="L89" i="8" s="1"/>
  <c r="AK100" i="8"/>
  <c r="AK95" i="8"/>
  <c r="K98" i="8"/>
  <c r="L98" i="8" s="1"/>
  <c r="K93" i="8"/>
  <c r="L93" i="8" s="1"/>
  <c r="AK90" i="8"/>
  <c r="AK99" i="8"/>
  <c r="AK94" i="8"/>
  <c r="AK89" i="8"/>
  <c r="AK98" i="8"/>
  <c r="K96" i="8"/>
  <c r="L96" i="8" s="1"/>
  <c r="K91" i="8"/>
  <c r="L91" i="8" s="1"/>
  <c r="L114" i="8"/>
  <c r="AK89" i="5"/>
  <c r="AU121" i="5"/>
  <c r="AU123" i="5"/>
  <c r="AV125" i="5"/>
  <c r="K136" i="5"/>
  <c r="L136" i="5" s="1"/>
  <c r="K145" i="5"/>
  <c r="L145" i="5" s="1"/>
  <c r="AR26" i="6"/>
  <c r="AR37" i="6"/>
  <c r="AR64" i="6"/>
  <c r="AR61" i="6"/>
  <c r="AR67" i="6"/>
  <c r="K63" i="6"/>
  <c r="L63" i="6" s="1"/>
  <c r="K60" i="6"/>
  <c r="L60" i="6" s="1"/>
  <c r="AR58" i="6"/>
  <c r="K69" i="6"/>
  <c r="L69" i="6" s="1"/>
  <c r="K66" i="6"/>
  <c r="L66" i="6" s="1"/>
  <c r="AR69" i="6"/>
  <c r="AR66" i="6"/>
  <c r="K65" i="6"/>
  <c r="L65" i="6" s="1"/>
  <c r="AR68" i="6"/>
  <c r="AR65" i="6"/>
  <c r="AS58" i="6"/>
  <c r="AR63" i="6"/>
  <c r="T79" i="6"/>
  <c r="T76" i="6"/>
  <c r="T82" i="6"/>
  <c r="T73" i="6"/>
  <c r="T78" i="6"/>
  <c r="T75" i="6"/>
  <c r="T83" i="6"/>
  <c r="R43" i="7"/>
  <c r="AS84" i="7"/>
  <c r="R109" i="7"/>
  <c r="L124" i="7"/>
  <c r="R64" i="8"/>
  <c r="E68" i="8"/>
  <c r="H67" i="8" s="1"/>
  <c r="I67" i="8" s="1"/>
  <c r="J67" i="8" s="1"/>
  <c r="K122" i="8"/>
  <c r="L122" i="8" s="1"/>
  <c r="AU129" i="8"/>
  <c r="K124" i="8"/>
  <c r="L124" i="8" s="1"/>
  <c r="AU131" i="8"/>
  <c r="K126" i="8"/>
  <c r="L126" i="8" s="1"/>
  <c r="K128" i="8"/>
  <c r="L128" i="8" s="1"/>
  <c r="AU122" i="8"/>
  <c r="AU124" i="8"/>
  <c r="K130" i="8"/>
  <c r="L130" i="8" s="1"/>
  <c r="AU126" i="8"/>
  <c r="K132" i="8"/>
  <c r="L132" i="8" s="1"/>
  <c r="AU128" i="8"/>
  <c r="K123" i="8"/>
  <c r="L123" i="8" s="1"/>
  <c r="K121" i="8"/>
  <c r="L121" i="8" s="1"/>
  <c r="AU130" i="8"/>
  <c r="K125" i="8"/>
  <c r="L125" i="8" s="1"/>
  <c r="AU123" i="8"/>
  <c r="AU121" i="8"/>
  <c r="K131" i="8"/>
  <c r="L131" i="8" s="1"/>
  <c r="AU127" i="8"/>
  <c r="R140" i="8"/>
  <c r="T90" i="5"/>
  <c r="K92" i="5"/>
  <c r="L92" i="5" s="1"/>
  <c r="K97" i="5"/>
  <c r="L97" i="5" s="1"/>
  <c r="AV121" i="5"/>
  <c r="AV123" i="5"/>
  <c r="T126" i="5"/>
  <c r="K127" i="5"/>
  <c r="L127" i="5" s="1"/>
  <c r="AU132" i="5"/>
  <c r="K142" i="5"/>
  <c r="L142" i="5" s="1"/>
  <c r="AR51" i="6"/>
  <c r="D105" i="6"/>
  <c r="E90" i="6"/>
  <c r="H89" i="6" s="1"/>
  <c r="I89" i="6" s="1"/>
  <c r="J89" i="6" s="1"/>
  <c r="E74" i="6"/>
  <c r="H73" i="6" s="1"/>
  <c r="I73" i="6" s="1"/>
  <c r="J73" i="6" s="1"/>
  <c r="E62" i="7"/>
  <c r="H61" i="7" s="1"/>
  <c r="I61" i="7" s="1"/>
  <c r="J61" i="7" s="1"/>
  <c r="D76" i="7"/>
  <c r="E53" i="7"/>
  <c r="H52" i="7" s="1"/>
  <c r="I52" i="7" s="1"/>
  <c r="J52" i="7" s="1"/>
  <c r="D68" i="7"/>
  <c r="AV140" i="7"/>
  <c r="AV146" i="7"/>
  <c r="AV143" i="7"/>
  <c r="AV137" i="7"/>
  <c r="AV142" i="7"/>
  <c r="AV139" i="7"/>
  <c r="AV145" i="7"/>
  <c r="AV136" i="7"/>
  <c r="AV147" i="7"/>
  <c r="AV144" i="7"/>
  <c r="R31" i="8"/>
  <c r="D91" i="8"/>
  <c r="E76" i="8"/>
  <c r="H75" i="8" s="1"/>
  <c r="I75" i="8" s="1"/>
  <c r="J75" i="8" s="1"/>
  <c r="D63" i="8"/>
  <c r="E48" i="8"/>
  <c r="H47" i="8" s="1"/>
  <c r="I47" i="8" s="1"/>
  <c r="J47" i="8" s="1"/>
  <c r="K92" i="8"/>
  <c r="L92" i="8" s="1"/>
  <c r="T111" i="8"/>
  <c r="T108" i="8"/>
  <c r="T114" i="8"/>
  <c r="L109" i="8"/>
  <c r="T105" i="8"/>
  <c r="T110" i="8"/>
  <c r="T107" i="8"/>
  <c r="T116" i="8"/>
  <c r="T113" i="8"/>
  <c r="T115" i="8"/>
  <c r="T112" i="8"/>
  <c r="T106" i="8"/>
  <c r="R29" i="9"/>
  <c r="AK99" i="5"/>
  <c r="AV132" i="5"/>
  <c r="D111" i="6"/>
  <c r="E96" i="6"/>
  <c r="H95" i="6" s="1"/>
  <c r="I95" i="6" s="1"/>
  <c r="J95" i="6" s="1"/>
  <c r="AK89" i="6"/>
  <c r="R132" i="6"/>
  <c r="T140" i="6"/>
  <c r="T146" i="6"/>
  <c r="T143" i="6"/>
  <c r="T137" i="6"/>
  <c r="T142" i="6"/>
  <c r="T139" i="6"/>
  <c r="T145" i="6"/>
  <c r="T136" i="6"/>
  <c r="T147" i="6"/>
  <c r="T144" i="6"/>
  <c r="AV109" i="7"/>
  <c r="AV115" i="7"/>
  <c r="AV112" i="7"/>
  <c r="AV106" i="7"/>
  <c r="AV111" i="7"/>
  <c r="AV108" i="7"/>
  <c r="AV114" i="7"/>
  <c r="AV105" i="7"/>
  <c r="AV110" i="7"/>
  <c r="AV107" i="7"/>
  <c r="K146" i="7"/>
  <c r="L146" i="7" s="1"/>
  <c r="AU140" i="7"/>
  <c r="AU146" i="7"/>
  <c r="AU143" i="7"/>
  <c r="AU137" i="7"/>
  <c r="K142" i="7"/>
  <c r="L142" i="7" s="1"/>
  <c r="K139" i="7"/>
  <c r="L139" i="7" s="1"/>
  <c r="K145" i="7"/>
  <c r="L145" i="7" s="1"/>
  <c r="K136" i="7"/>
  <c r="L136" i="7" s="1"/>
  <c r="AU142" i="7"/>
  <c r="AU139" i="7"/>
  <c r="AU145" i="7"/>
  <c r="K141" i="7"/>
  <c r="L141" i="7" s="1"/>
  <c r="K138" i="7"/>
  <c r="L138" i="7" s="1"/>
  <c r="AU136" i="7"/>
  <c r="AU141" i="7"/>
  <c r="AU138" i="7"/>
  <c r="K144" i="7"/>
  <c r="L144" i="7" s="1"/>
  <c r="R106" i="8"/>
  <c r="AU106" i="5"/>
  <c r="AU112" i="5"/>
  <c r="T113" i="5"/>
  <c r="T116" i="5"/>
  <c r="AV137" i="5"/>
  <c r="T138" i="5"/>
  <c r="AV143" i="5"/>
  <c r="AV146" i="5"/>
  <c r="AR30" i="6"/>
  <c r="K33" i="6"/>
  <c r="L33" i="6" s="1"/>
  <c r="AR34" i="6"/>
  <c r="AR46" i="6"/>
  <c r="T68" i="6"/>
  <c r="T65" i="6"/>
  <c r="T64" i="6"/>
  <c r="T67" i="6"/>
  <c r="T69" i="6"/>
  <c r="T66" i="6"/>
  <c r="AS59" i="6"/>
  <c r="AR62" i="6"/>
  <c r="AS65" i="6"/>
  <c r="AS62" i="7"/>
  <c r="AS68" i="7"/>
  <c r="AS65" i="7"/>
  <c r="AS59" i="7"/>
  <c r="AS64" i="7"/>
  <c r="AS61" i="7"/>
  <c r="AS67" i="7"/>
  <c r="AS58" i="7"/>
  <c r="AS69" i="7"/>
  <c r="AS66" i="7"/>
  <c r="D81" i="7"/>
  <c r="R35" i="8"/>
  <c r="AR50" i="8"/>
  <c r="E60" i="8"/>
  <c r="H59" i="8" s="1"/>
  <c r="I59" i="8" s="1"/>
  <c r="J59" i="8" s="1"/>
  <c r="D74" i="8"/>
  <c r="R143" i="8"/>
  <c r="R26" i="9"/>
  <c r="O26" i="9"/>
  <c r="P26" i="9" s="1"/>
  <c r="Q26" i="9" s="1"/>
  <c r="S26" i="9" s="1"/>
  <c r="R50" i="12"/>
  <c r="K93" i="5"/>
  <c r="L93" i="5" s="1"/>
  <c r="K51" i="6"/>
  <c r="L51" i="6" s="1"/>
  <c r="AR60" i="6"/>
  <c r="AS61" i="6"/>
  <c r="K92" i="6"/>
  <c r="L92" i="6" s="1"/>
  <c r="K97" i="6"/>
  <c r="L97" i="6" s="1"/>
  <c r="L114" i="6"/>
  <c r="L139" i="6"/>
  <c r="K68" i="7"/>
  <c r="L68" i="7" s="1"/>
  <c r="AR62" i="7"/>
  <c r="AR68" i="7"/>
  <c r="AR65" i="7"/>
  <c r="AR59" i="7"/>
  <c r="K64" i="7"/>
  <c r="L64" i="7" s="1"/>
  <c r="K61" i="7"/>
  <c r="L61" i="7" s="1"/>
  <c r="K67" i="7"/>
  <c r="L67" i="7" s="1"/>
  <c r="K58" i="7"/>
  <c r="L58" i="7" s="1"/>
  <c r="AR64" i="7"/>
  <c r="AR61" i="7"/>
  <c r="AR67" i="7"/>
  <c r="K63" i="7"/>
  <c r="L63" i="7" s="1"/>
  <c r="K60" i="7"/>
  <c r="L60" i="7" s="1"/>
  <c r="AR58" i="7"/>
  <c r="AR63" i="7"/>
  <c r="AR60" i="7"/>
  <c r="E61" i="7"/>
  <c r="H60" i="7" s="1"/>
  <c r="I60" i="7" s="1"/>
  <c r="J60" i="7" s="1"/>
  <c r="D75" i="7"/>
  <c r="K66" i="7"/>
  <c r="L66" i="7" s="1"/>
  <c r="AS79" i="7"/>
  <c r="AS76" i="7"/>
  <c r="AS82" i="7"/>
  <c r="AS73" i="7"/>
  <c r="AS78" i="7"/>
  <c r="AS75" i="7"/>
  <c r="R112" i="7"/>
  <c r="AS34" i="8"/>
  <c r="AS30" i="8"/>
  <c r="AS37" i="8"/>
  <c r="AS26" i="8"/>
  <c r="AS33" i="8"/>
  <c r="AS29" i="8"/>
  <c r="AS36" i="8"/>
  <c r="AS32" i="8"/>
  <c r="AS35" i="8"/>
  <c r="AS31" i="8"/>
  <c r="K44" i="8"/>
  <c r="L44" i="8" s="1"/>
  <c r="R59" i="8"/>
  <c r="E61" i="8"/>
  <c r="H60" i="8" s="1"/>
  <c r="I60" i="8" s="1"/>
  <c r="J60" i="8" s="1"/>
  <c r="D79" i="8"/>
  <c r="L110" i="8"/>
  <c r="D74" i="9"/>
  <c r="E60" i="9"/>
  <c r="H59" i="9" s="1"/>
  <c r="I59" i="9" s="1"/>
  <c r="J59" i="9" s="1"/>
  <c r="R62" i="9"/>
  <c r="R65" i="9"/>
  <c r="R115" i="9"/>
  <c r="R130" i="11"/>
  <c r="K108" i="6"/>
  <c r="L108" i="6" s="1"/>
  <c r="K111" i="6"/>
  <c r="L111" i="6" s="1"/>
  <c r="T124" i="6"/>
  <c r="K125" i="6"/>
  <c r="L125" i="6" s="1"/>
  <c r="AU130" i="6"/>
  <c r="AV132" i="6"/>
  <c r="AU137" i="6"/>
  <c r="AU143" i="6"/>
  <c r="AU146" i="6"/>
  <c r="T31" i="7"/>
  <c r="T35" i="7"/>
  <c r="K48" i="7"/>
  <c r="L48" i="7" s="1"/>
  <c r="T52" i="7"/>
  <c r="T61" i="7"/>
  <c r="T64" i="7"/>
  <c r="K83" i="7"/>
  <c r="L83" i="7" s="1"/>
  <c r="AK91" i="7"/>
  <c r="K94" i="7"/>
  <c r="L94" i="7" s="1"/>
  <c r="AK96" i="7"/>
  <c r="T97" i="7"/>
  <c r="AU113" i="7"/>
  <c r="T114" i="7"/>
  <c r="AU116" i="7"/>
  <c r="K128" i="7"/>
  <c r="L128" i="7" s="1"/>
  <c r="T139" i="7"/>
  <c r="T142" i="7"/>
  <c r="K81" i="8"/>
  <c r="L81" i="8" s="1"/>
  <c r="K84" i="8"/>
  <c r="L84" i="8" s="1"/>
  <c r="AV127" i="8"/>
  <c r="R68" i="9"/>
  <c r="T131" i="9"/>
  <c r="T122" i="9"/>
  <c r="T124" i="9"/>
  <c r="T126" i="9"/>
  <c r="T128" i="9"/>
  <c r="T130" i="9"/>
  <c r="T132" i="9"/>
  <c r="T123" i="9"/>
  <c r="T121" i="9"/>
  <c r="T127" i="9"/>
  <c r="R69" i="11"/>
  <c r="AV140" i="11"/>
  <c r="AV146" i="11"/>
  <c r="AV143" i="11"/>
  <c r="AV137" i="11"/>
  <c r="AV142" i="11"/>
  <c r="AV139" i="11"/>
  <c r="AV145" i="11"/>
  <c r="AV136" i="11"/>
  <c r="AV147" i="11"/>
  <c r="AV144" i="11"/>
  <c r="AV138" i="11"/>
  <c r="AV141" i="11"/>
  <c r="K76" i="6"/>
  <c r="L76" i="6" s="1"/>
  <c r="K79" i="6"/>
  <c r="L79" i="6" s="1"/>
  <c r="AV106" i="6"/>
  <c r="AU109" i="6"/>
  <c r="AV112" i="6"/>
  <c r="AV115" i="6"/>
  <c r="K121" i="6"/>
  <c r="L121" i="6" s="1"/>
  <c r="K123" i="6"/>
  <c r="L123" i="6" s="1"/>
  <c r="AU128" i="6"/>
  <c r="AV140" i="6"/>
  <c r="AS30" i="7"/>
  <c r="AS34" i="7"/>
  <c r="E49" i="7"/>
  <c r="H48" i="7" s="1"/>
  <c r="I48" i="7" s="1"/>
  <c r="J48" i="7" s="1"/>
  <c r="K51" i="7"/>
  <c r="L51" i="7" s="1"/>
  <c r="T73" i="7"/>
  <c r="AR81" i="7"/>
  <c r="T82" i="7"/>
  <c r="AR84" i="7"/>
  <c r="K90" i="7"/>
  <c r="L90" i="7" s="1"/>
  <c r="K126" i="7"/>
  <c r="L126" i="7" s="1"/>
  <c r="AU131" i="7"/>
  <c r="AR28" i="8"/>
  <c r="T33" i="8"/>
  <c r="AS47" i="8"/>
  <c r="K67" i="8"/>
  <c r="L67" i="8" s="1"/>
  <c r="D68" i="8"/>
  <c r="AS73" i="8"/>
  <c r="T74" i="8"/>
  <c r="AR76" i="8"/>
  <c r="AR79" i="8"/>
  <c r="T80" i="8"/>
  <c r="AS82" i="8"/>
  <c r="T83" i="8"/>
  <c r="AL93" i="8"/>
  <c r="AV125" i="8"/>
  <c r="K136" i="8"/>
  <c r="L136" i="8" s="1"/>
  <c r="K145" i="8"/>
  <c r="L145" i="8" s="1"/>
  <c r="K36" i="9"/>
  <c r="L36" i="9" s="1"/>
  <c r="AR33" i="9"/>
  <c r="K32" i="9"/>
  <c r="L32" i="9" s="1"/>
  <c r="AR36" i="9"/>
  <c r="K35" i="9"/>
  <c r="L35" i="9" s="1"/>
  <c r="AR32" i="9"/>
  <c r="K31" i="9"/>
  <c r="L31" i="9" s="1"/>
  <c r="AR35" i="9"/>
  <c r="K34" i="9"/>
  <c r="L34" i="9" s="1"/>
  <c r="AR31" i="9"/>
  <c r="AR34" i="9"/>
  <c r="K33" i="9"/>
  <c r="L33" i="9" s="1"/>
  <c r="AR26" i="9"/>
  <c r="T27" i="9"/>
  <c r="AS30" i="9"/>
  <c r="D83" i="9"/>
  <c r="E69" i="9"/>
  <c r="H68" i="9" s="1"/>
  <c r="I68" i="9" s="1"/>
  <c r="J68" i="9" s="1"/>
  <c r="AS62" i="9"/>
  <c r="AS68" i="9"/>
  <c r="AS65" i="9"/>
  <c r="AS59" i="9"/>
  <c r="AS64" i="9"/>
  <c r="AS61" i="9"/>
  <c r="AS67" i="9"/>
  <c r="AS58" i="9"/>
  <c r="AS63" i="9"/>
  <c r="AS60" i="9"/>
  <c r="AS69" i="9"/>
  <c r="AS66" i="9"/>
  <c r="R78" i="9"/>
  <c r="L122" i="9"/>
  <c r="D76" i="11"/>
  <c r="E62" i="11"/>
  <c r="H61" i="11" s="1"/>
  <c r="I61" i="11" s="1"/>
  <c r="J61" i="11" s="1"/>
  <c r="R100" i="11"/>
  <c r="R93" i="10"/>
  <c r="AR77" i="6"/>
  <c r="AS83" i="6"/>
  <c r="AL95" i="6"/>
  <c r="AL100" i="6"/>
  <c r="K115" i="6"/>
  <c r="L115" i="6" s="1"/>
  <c r="AU126" i="6"/>
  <c r="T129" i="6"/>
  <c r="K130" i="6"/>
  <c r="L130" i="6" s="1"/>
  <c r="K137" i="6"/>
  <c r="L137" i="6" s="1"/>
  <c r="K140" i="6"/>
  <c r="L140" i="6" s="1"/>
  <c r="K143" i="6"/>
  <c r="L143" i="6" s="1"/>
  <c r="T32" i="7"/>
  <c r="AR44" i="7"/>
  <c r="T45" i="7"/>
  <c r="D58" i="7"/>
  <c r="AL92" i="7"/>
  <c r="T93" i="7"/>
  <c r="AL97" i="7"/>
  <c r="K113" i="7"/>
  <c r="L113" i="7" s="1"/>
  <c r="K116" i="7"/>
  <c r="L116" i="7" s="1"/>
  <c r="K122" i="7"/>
  <c r="L122" i="7" s="1"/>
  <c r="AV129" i="7"/>
  <c r="AR36" i="8"/>
  <c r="AS50" i="8"/>
  <c r="AR59" i="8"/>
  <c r="AR65" i="8"/>
  <c r="T66" i="8"/>
  <c r="AR68" i="8"/>
  <c r="T69" i="8"/>
  <c r="T95" i="8"/>
  <c r="T100" i="8"/>
  <c r="T124" i="8"/>
  <c r="AV132" i="8"/>
  <c r="AU143" i="8"/>
  <c r="T144" i="8"/>
  <c r="AU146" i="8"/>
  <c r="T147" i="8"/>
  <c r="R60" i="9"/>
  <c r="E67" i="9"/>
  <c r="H66" i="9" s="1"/>
  <c r="I66" i="9" s="1"/>
  <c r="J66" i="9" s="1"/>
  <c r="D81" i="9"/>
  <c r="R46" i="11"/>
  <c r="K106" i="6"/>
  <c r="L106" i="6" s="1"/>
  <c r="K109" i="6"/>
  <c r="L109" i="6" s="1"/>
  <c r="K112" i="6"/>
  <c r="L112" i="6" s="1"/>
  <c r="AU124" i="6"/>
  <c r="AV126" i="6"/>
  <c r="AU144" i="6"/>
  <c r="AU147" i="6"/>
  <c r="T36" i="7"/>
  <c r="T59" i="7"/>
  <c r="T65" i="7"/>
  <c r="T68" i="7"/>
  <c r="AU105" i="7"/>
  <c r="K107" i="7"/>
  <c r="L107" i="7" s="1"/>
  <c r="K110" i="7"/>
  <c r="L110" i="7" s="1"/>
  <c r="AU114" i="7"/>
  <c r="AU127" i="7"/>
  <c r="K131" i="7"/>
  <c r="L131" i="7" s="1"/>
  <c r="T137" i="7"/>
  <c r="T143" i="7"/>
  <c r="T146" i="7"/>
  <c r="AS45" i="8"/>
  <c r="T46" i="8"/>
  <c r="AS59" i="8"/>
  <c r="T60" i="8"/>
  <c r="AR62" i="8"/>
  <c r="T63" i="8"/>
  <c r="AS65" i="8"/>
  <c r="AS68" i="8"/>
  <c r="K73" i="8"/>
  <c r="L73" i="8" s="1"/>
  <c r="K82" i="8"/>
  <c r="L82" i="8" s="1"/>
  <c r="AL94" i="8"/>
  <c r="AL99" i="8"/>
  <c r="AU112" i="8"/>
  <c r="AU115" i="8"/>
  <c r="T122" i="8"/>
  <c r="AV130" i="8"/>
  <c r="AV137" i="8"/>
  <c r="T138" i="8"/>
  <c r="AU140" i="8"/>
  <c r="T141" i="8"/>
  <c r="AV143" i="8"/>
  <c r="AV146" i="8"/>
  <c r="E59" i="9"/>
  <c r="H58" i="9" s="1"/>
  <c r="I58" i="9" s="1"/>
  <c r="J58" i="9" s="1"/>
  <c r="D73" i="9"/>
  <c r="E70" i="9"/>
  <c r="H69" i="9" s="1"/>
  <c r="I69" i="9" s="1"/>
  <c r="J69" i="9" s="1"/>
  <c r="D84" i="9"/>
  <c r="R140" i="9"/>
  <c r="R112" i="11"/>
  <c r="R123" i="10"/>
  <c r="R82" i="12"/>
  <c r="K83" i="6"/>
  <c r="L83" i="6" s="1"/>
  <c r="AU113" i="6"/>
  <c r="AU116" i="6"/>
  <c r="AU122" i="6"/>
  <c r="AV124" i="6"/>
  <c r="T127" i="6"/>
  <c r="K128" i="6"/>
  <c r="L128" i="6" s="1"/>
  <c r="AU138" i="6"/>
  <c r="AU141" i="6"/>
  <c r="AV144" i="6"/>
  <c r="AV147" i="6"/>
  <c r="AS31" i="7"/>
  <c r="AS35" i="7"/>
  <c r="K49" i="7"/>
  <c r="L49" i="7" s="1"/>
  <c r="AR52" i="7"/>
  <c r="T53" i="7"/>
  <c r="T62" i="7"/>
  <c r="K81" i="7"/>
  <c r="L81" i="7" s="1"/>
  <c r="K84" i="7"/>
  <c r="L84" i="7" s="1"/>
  <c r="K91" i="7"/>
  <c r="L91" i="7" s="1"/>
  <c r="K96" i="7"/>
  <c r="L96" i="7" s="1"/>
  <c r="AK98" i="7"/>
  <c r="T106" i="7"/>
  <c r="AU108" i="7"/>
  <c r="AU111" i="7"/>
  <c r="T112" i="7"/>
  <c r="T115" i="7"/>
  <c r="AV127" i="7"/>
  <c r="T140" i="7"/>
  <c r="K28" i="8"/>
  <c r="L28" i="8" s="1"/>
  <c r="AR29" i="8"/>
  <c r="T30" i="8"/>
  <c r="T34" i="8"/>
  <c r="AS62" i="8"/>
  <c r="K76" i="8"/>
  <c r="L76" i="8" s="1"/>
  <c r="K79" i="8"/>
  <c r="L79" i="8" s="1"/>
  <c r="AV112" i="8"/>
  <c r="AV115" i="8"/>
  <c r="AV140" i="8"/>
  <c r="T34" i="9"/>
  <c r="T37" i="9"/>
  <c r="T33" i="9"/>
  <c r="T36" i="9"/>
  <c r="T35" i="9"/>
  <c r="D80" i="9"/>
  <c r="E66" i="9"/>
  <c r="H65" i="9" s="1"/>
  <c r="I65" i="9" s="1"/>
  <c r="J65" i="9" s="1"/>
  <c r="R63" i="9"/>
  <c r="L130" i="9"/>
  <c r="D59" i="11"/>
  <c r="E44" i="11"/>
  <c r="H43" i="11" s="1"/>
  <c r="I43" i="11" s="1"/>
  <c r="J43" i="11" s="1"/>
  <c r="K74" i="6"/>
  <c r="L74" i="6" s="1"/>
  <c r="K77" i="6"/>
  <c r="L77" i="6" s="1"/>
  <c r="K80" i="6"/>
  <c r="L80" i="6" s="1"/>
  <c r="D81" i="6"/>
  <c r="D84" i="6"/>
  <c r="AL91" i="6"/>
  <c r="AL96" i="6"/>
  <c r="AU107" i="6"/>
  <c r="AU110" i="6"/>
  <c r="AV113" i="6"/>
  <c r="AV116" i="6"/>
  <c r="AV122" i="6"/>
  <c r="AV138" i="6"/>
  <c r="AV141" i="6"/>
  <c r="T29" i="7"/>
  <c r="T43" i="7"/>
  <c r="K44" i="7"/>
  <c r="L44" i="7" s="1"/>
  <c r="AR47" i="7"/>
  <c r="T48" i="7"/>
  <c r="AR73" i="7"/>
  <c r="K75" i="7"/>
  <c r="L75" i="7" s="1"/>
  <c r="K78" i="7"/>
  <c r="L78" i="7" s="1"/>
  <c r="AR82" i="7"/>
  <c r="AK93" i="7"/>
  <c r="T94" i="7"/>
  <c r="AL98" i="7"/>
  <c r="T99" i="7"/>
  <c r="T109" i="7"/>
  <c r="AU125" i="7"/>
  <c r="K129" i="7"/>
  <c r="L129" i="7" s="1"/>
  <c r="K32" i="8"/>
  <c r="L32" i="8" s="1"/>
  <c r="AR33" i="8"/>
  <c r="K36" i="8"/>
  <c r="L36" i="8" s="1"/>
  <c r="T49" i="8"/>
  <c r="AS53" i="8"/>
  <c r="K68" i="8"/>
  <c r="L68" i="8" s="1"/>
  <c r="AR74" i="8"/>
  <c r="AR80" i="8"/>
  <c r="T81" i="8"/>
  <c r="AR83" i="8"/>
  <c r="T84" i="8"/>
  <c r="T91" i="8"/>
  <c r="T96" i="8"/>
  <c r="AV109" i="8"/>
  <c r="AV128" i="8"/>
  <c r="T131" i="8"/>
  <c r="K146" i="8"/>
  <c r="L146" i="8" s="1"/>
  <c r="AR27" i="9"/>
  <c r="T28" i="9"/>
  <c r="K30" i="9"/>
  <c r="L30" i="9" s="1"/>
  <c r="T125" i="9"/>
  <c r="R143" i="9"/>
  <c r="R43" i="11"/>
  <c r="D68" i="11"/>
  <c r="E53" i="11"/>
  <c r="H52" i="11" s="1"/>
  <c r="I52" i="11" s="1"/>
  <c r="J52" i="11" s="1"/>
  <c r="R143" i="11"/>
  <c r="D78" i="6"/>
  <c r="AR81" i="6"/>
  <c r="AR84" i="6"/>
  <c r="AV110" i="6"/>
  <c r="T125" i="6"/>
  <c r="K126" i="6"/>
  <c r="L126" i="6" s="1"/>
  <c r="AU131" i="6"/>
  <c r="T33" i="7"/>
  <c r="K52" i="7"/>
  <c r="L52" i="7" s="1"/>
  <c r="AR76" i="7"/>
  <c r="AR79" i="7"/>
  <c r="T80" i="7"/>
  <c r="T83" i="7"/>
  <c r="AK89" i="7"/>
  <c r="AL93" i="7"/>
  <c r="AU123" i="7"/>
  <c r="AR26" i="8"/>
  <c r="AR37" i="8"/>
  <c r="AR77" i="8"/>
  <c r="T129" i="8"/>
  <c r="E68" i="9"/>
  <c r="H67" i="9" s="1"/>
  <c r="I67" i="9" s="1"/>
  <c r="J67" i="9" s="1"/>
  <c r="D82" i="9"/>
  <c r="R50" i="11"/>
  <c r="AR75" i="6"/>
  <c r="AR78" i="6"/>
  <c r="T121" i="6"/>
  <c r="T123" i="6"/>
  <c r="K124" i="6"/>
  <c r="L124" i="6" s="1"/>
  <c r="AU129" i="6"/>
  <c r="AV131" i="6"/>
  <c r="K144" i="6"/>
  <c r="L144" i="6" s="1"/>
  <c r="K147" i="6"/>
  <c r="L147" i="6" s="1"/>
  <c r="AS28" i="7"/>
  <c r="T37" i="7"/>
  <c r="K42" i="7"/>
  <c r="L42" i="7" s="1"/>
  <c r="AR50" i="7"/>
  <c r="T51" i="7"/>
  <c r="T77" i="7"/>
  <c r="AL89" i="7"/>
  <c r="K92" i="7"/>
  <c r="L92" i="7" s="1"/>
  <c r="K97" i="7"/>
  <c r="L97" i="7" s="1"/>
  <c r="K105" i="7"/>
  <c r="L105" i="7" s="1"/>
  <c r="K114" i="7"/>
  <c r="L114" i="7" s="1"/>
  <c r="K127" i="7"/>
  <c r="L127" i="7" s="1"/>
  <c r="AU132" i="7"/>
  <c r="AR66" i="8"/>
  <c r="T67" i="8"/>
  <c r="AR69" i="8"/>
  <c r="AS77" i="8"/>
  <c r="K112" i="8"/>
  <c r="L112" i="8" s="1"/>
  <c r="AV126" i="8"/>
  <c r="T136" i="8"/>
  <c r="AU144" i="8"/>
  <c r="T145" i="8"/>
  <c r="AU147" i="8"/>
  <c r="AV140" i="9"/>
  <c r="AV146" i="9"/>
  <c r="AV143" i="9"/>
  <c r="AV137" i="9"/>
  <c r="AV142" i="9"/>
  <c r="AV139" i="9"/>
  <c r="AV145" i="9"/>
  <c r="AV136" i="9"/>
  <c r="AV141" i="9"/>
  <c r="AV138" i="9"/>
  <c r="AV147" i="9"/>
  <c r="AV144" i="9"/>
  <c r="R63" i="11"/>
  <c r="R62" i="11"/>
  <c r="AL92" i="6"/>
  <c r="AL97" i="6"/>
  <c r="K113" i="6"/>
  <c r="L113" i="6" s="1"/>
  <c r="K116" i="6"/>
  <c r="L116" i="6" s="1"/>
  <c r="K122" i="6"/>
  <c r="L122" i="6" s="1"/>
  <c r="AV129" i="6"/>
  <c r="T132" i="6"/>
  <c r="AU136" i="6"/>
  <c r="K138" i="6"/>
  <c r="L138" i="6" s="1"/>
  <c r="K141" i="6"/>
  <c r="L141" i="6" s="1"/>
  <c r="AU145" i="6"/>
  <c r="AS32" i="7"/>
  <c r="AR45" i="7"/>
  <c r="K47" i="7"/>
  <c r="L47" i="7" s="1"/>
  <c r="T66" i="7"/>
  <c r="T69" i="7"/>
  <c r="AK94" i="7"/>
  <c r="AK99" i="7"/>
  <c r="K108" i="7"/>
  <c r="L108" i="7" s="1"/>
  <c r="K111" i="7"/>
  <c r="L111" i="7" s="1"/>
  <c r="K125" i="7"/>
  <c r="L125" i="7" s="1"/>
  <c r="AU130" i="7"/>
  <c r="AV132" i="7"/>
  <c r="T144" i="7"/>
  <c r="T147" i="7"/>
  <c r="K29" i="8"/>
  <c r="L29" i="8" s="1"/>
  <c r="T31" i="8"/>
  <c r="T35" i="8"/>
  <c r="AS51" i="8"/>
  <c r="T52" i="8"/>
  <c r="AR60" i="8"/>
  <c r="T61" i="8"/>
  <c r="AR63" i="8"/>
  <c r="AS66" i="8"/>
  <c r="AS69" i="8"/>
  <c r="K83" i="8"/>
  <c r="L83" i="8" s="1"/>
  <c r="T92" i="8"/>
  <c r="T97" i="8"/>
  <c r="AU113" i="8"/>
  <c r="AU116" i="8"/>
  <c r="AV124" i="8"/>
  <c r="T127" i="8"/>
  <c r="AU138" i="8"/>
  <c r="AU141" i="8"/>
  <c r="AV144" i="8"/>
  <c r="AV147" i="8"/>
  <c r="R30" i="11"/>
  <c r="R140" i="11"/>
  <c r="AU105" i="6"/>
  <c r="K107" i="6"/>
  <c r="L107" i="6" s="1"/>
  <c r="K110" i="6"/>
  <c r="L110" i="6" s="1"/>
  <c r="AU114" i="6"/>
  <c r="AU127" i="6"/>
  <c r="T130" i="6"/>
  <c r="K131" i="6"/>
  <c r="L131" i="6" s="1"/>
  <c r="AV136" i="6"/>
  <c r="AU139" i="6"/>
  <c r="AV145" i="6"/>
  <c r="AS36" i="7"/>
  <c r="T46" i="7"/>
  <c r="T60" i="7"/>
  <c r="K73" i="7"/>
  <c r="L73" i="7" s="1"/>
  <c r="K82" i="7"/>
  <c r="L82" i="7" s="1"/>
  <c r="AL94" i="7"/>
  <c r="AU106" i="7"/>
  <c r="AU112" i="7"/>
  <c r="T113" i="7"/>
  <c r="AU115" i="7"/>
  <c r="T116" i="7"/>
  <c r="AV130" i="7"/>
  <c r="T138" i="7"/>
  <c r="AR30" i="8"/>
  <c r="K33" i="8"/>
  <c r="L33" i="8" s="1"/>
  <c r="AR34" i="8"/>
  <c r="T47" i="8"/>
  <c r="AS60" i="8"/>
  <c r="K74" i="8"/>
  <c r="L74" i="8" s="1"/>
  <c r="K77" i="8"/>
  <c r="L77" i="8" s="1"/>
  <c r="K80" i="8"/>
  <c r="L80" i="8" s="1"/>
  <c r="AL91" i="8"/>
  <c r="AL96" i="8"/>
  <c r="AV113" i="8"/>
  <c r="AV122" i="8"/>
  <c r="AV138" i="8"/>
  <c r="AS36" i="9"/>
  <c r="AS32" i="9"/>
  <c r="AS35" i="9"/>
  <c r="AS31" i="9"/>
  <c r="AS37" i="9"/>
  <c r="T29" i="9"/>
  <c r="T31" i="9"/>
  <c r="K37" i="9"/>
  <c r="L37" i="9" s="1"/>
  <c r="E45" i="9"/>
  <c r="H44" i="9" s="1"/>
  <c r="I44" i="9" s="1"/>
  <c r="J44" i="9" s="1"/>
  <c r="D60" i="9"/>
  <c r="D62" i="9"/>
  <c r="E47" i="9"/>
  <c r="H46" i="9" s="1"/>
  <c r="I46" i="9" s="1"/>
  <c r="J46" i="9" s="1"/>
  <c r="R136" i="9"/>
  <c r="O136" i="9"/>
  <c r="R138" i="9"/>
  <c r="R47" i="11"/>
  <c r="R147" i="11"/>
  <c r="K81" i="6"/>
  <c r="L81" i="6" s="1"/>
  <c r="K84" i="6"/>
  <c r="L84" i="6" s="1"/>
  <c r="AU108" i="6"/>
  <c r="AV114" i="6"/>
  <c r="K50" i="7"/>
  <c r="L50" i="7" s="1"/>
  <c r="AR53" i="7"/>
  <c r="K76" i="7"/>
  <c r="L76" i="7" s="1"/>
  <c r="K79" i="7"/>
  <c r="L79" i="7" s="1"/>
  <c r="AK90" i="7"/>
  <c r="K93" i="7"/>
  <c r="L93" i="7" s="1"/>
  <c r="K98" i="7"/>
  <c r="L98" i="7" s="1"/>
  <c r="T107" i="7"/>
  <c r="K123" i="7"/>
  <c r="L123" i="7" s="1"/>
  <c r="AU128" i="7"/>
  <c r="K26" i="8"/>
  <c r="L26" i="8" s="1"/>
  <c r="K37" i="8"/>
  <c r="L37" i="8" s="1"/>
  <c r="AR81" i="8"/>
  <c r="AR84" i="8"/>
  <c r="T125" i="8"/>
  <c r="R32" i="11"/>
  <c r="D58" i="11"/>
  <c r="E43" i="11"/>
  <c r="H42" i="11" s="1"/>
  <c r="I42" i="11" s="1"/>
  <c r="J42" i="11" s="1"/>
  <c r="R47" i="10"/>
  <c r="AR73" i="6"/>
  <c r="K75" i="6"/>
  <c r="L75" i="6" s="1"/>
  <c r="K78" i="6"/>
  <c r="L78" i="6" s="1"/>
  <c r="AU125" i="6"/>
  <c r="AR43" i="7"/>
  <c r="K45" i="7"/>
  <c r="L45" i="7" s="1"/>
  <c r="AR74" i="7"/>
  <c r="AR80" i="7"/>
  <c r="T81" i="7"/>
  <c r="AK95" i="7"/>
  <c r="K66" i="8"/>
  <c r="L66" i="8" s="1"/>
  <c r="AR75" i="8"/>
  <c r="T76" i="8"/>
  <c r="AS81" i="8"/>
  <c r="T98" i="8"/>
  <c r="T121" i="8"/>
  <c r="T123" i="8"/>
  <c r="AV131" i="8"/>
  <c r="K144" i="8"/>
  <c r="L144" i="8" s="1"/>
  <c r="K147" i="8"/>
  <c r="L147" i="8" s="1"/>
  <c r="T26" i="9"/>
  <c r="AS28" i="9"/>
  <c r="R59" i="9"/>
  <c r="R89" i="9"/>
  <c r="O89" i="9"/>
  <c r="L126" i="9"/>
  <c r="R141" i="9"/>
  <c r="R144" i="11"/>
  <c r="AL92" i="8"/>
  <c r="K113" i="8"/>
  <c r="L113" i="8" s="1"/>
  <c r="AU136" i="8"/>
  <c r="K138" i="8"/>
  <c r="L138" i="8" s="1"/>
  <c r="K141" i="8"/>
  <c r="L141" i="8" s="1"/>
  <c r="R75" i="9"/>
  <c r="R36" i="11"/>
  <c r="R42" i="11"/>
  <c r="O42" i="11"/>
  <c r="E68" i="11"/>
  <c r="H67" i="11" s="1"/>
  <c r="I67" i="11" s="1"/>
  <c r="J67" i="11" s="1"/>
  <c r="D82" i="11"/>
  <c r="R35" i="10"/>
  <c r="AR66" i="9"/>
  <c r="T67" i="9"/>
  <c r="AR69" i="9"/>
  <c r="K99" i="9"/>
  <c r="L99" i="9" s="1"/>
  <c r="K106" i="9"/>
  <c r="L106" i="9" s="1"/>
  <c r="K109" i="9"/>
  <c r="L109" i="9" s="1"/>
  <c r="K112" i="9"/>
  <c r="L112" i="9" s="1"/>
  <c r="AU124" i="9"/>
  <c r="AV126" i="9"/>
  <c r="T145" i="9"/>
  <c r="AU147" i="9"/>
  <c r="AR31" i="11"/>
  <c r="K34" i="11"/>
  <c r="L34" i="11" s="1"/>
  <c r="AR35" i="11"/>
  <c r="T36" i="11"/>
  <c r="T47" i="11"/>
  <c r="L49" i="11"/>
  <c r="E61" i="11"/>
  <c r="H60" i="11" s="1"/>
  <c r="I60" i="11" s="1"/>
  <c r="J60" i="11" s="1"/>
  <c r="D63" i="11"/>
  <c r="AS79" i="11"/>
  <c r="AS76" i="11"/>
  <c r="AS82" i="11"/>
  <c r="AS73" i="11"/>
  <c r="R91" i="11"/>
  <c r="K115" i="11"/>
  <c r="L115" i="11" s="1"/>
  <c r="T122" i="11"/>
  <c r="T124" i="11"/>
  <c r="T126" i="11"/>
  <c r="T128" i="11"/>
  <c r="T130" i="11"/>
  <c r="T125" i="11"/>
  <c r="T127" i="11"/>
  <c r="T131" i="11"/>
  <c r="AU140" i="11"/>
  <c r="AU146" i="11"/>
  <c r="AU143" i="11"/>
  <c r="AU137" i="11"/>
  <c r="K142" i="11"/>
  <c r="L142" i="11" s="1"/>
  <c r="K139" i="11"/>
  <c r="L139" i="11" s="1"/>
  <c r="K145" i="11"/>
  <c r="L145" i="11" s="1"/>
  <c r="K136" i="11"/>
  <c r="L136" i="11" s="1"/>
  <c r="AU142" i="11"/>
  <c r="AU139" i="11"/>
  <c r="AU141" i="11"/>
  <c r="AU138" i="11"/>
  <c r="K146" i="11"/>
  <c r="L146" i="11" s="1"/>
  <c r="T146" i="10"/>
  <c r="T143" i="10"/>
  <c r="T137" i="10"/>
  <c r="T142" i="10"/>
  <c r="T139" i="10"/>
  <c r="T145" i="10"/>
  <c r="T136" i="10"/>
  <c r="T141" i="10"/>
  <c r="T138" i="10"/>
  <c r="T147" i="10"/>
  <c r="T144" i="10"/>
  <c r="E45" i="12"/>
  <c r="H44" i="12" s="1"/>
  <c r="I44" i="12" s="1"/>
  <c r="J44" i="12" s="1"/>
  <c r="D60" i="12"/>
  <c r="R62" i="12"/>
  <c r="AS51" i="9"/>
  <c r="T52" i="9"/>
  <c r="AR63" i="9"/>
  <c r="T64" i="9"/>
  <c r="K83" i="9"/>
  <c r="L83" i="9" s="1"/>
  <c r="AK91" i="9"/>
  <c r="T92" i="9"/>
  <c r="K94" i="9"/>
  <c r="L94" i="9" s="1"/>
  <c r="AK96" i="9"/>
  <c r="T97" i="9"/>
  <c r="T105" i="9"/>
  <c r="AU113" i="9"/>
  <c r="T114" i="9"/>
  <c r="AU116" i="9"/>
  <c r="AU122" i="9"/>
  <c r="AV124" i="9"/>
  <c r="K128" i="9"/>
  <c r="L128" i="9" s="1"/>
  <c r="T139" i="9"/>
  <c r="T142" i="9"/>
  <c r="AS31" i="11"/>
  <c r="AS35" i="11"/>
  <c r="E94" i="11"/>
  <c r="H93" i="11" s="1"/>
  <c r="I93" i="11" s="1"/>
  <c r="J93" i="11" s="1"/>
  <c r="D109" i="11"/>
  <c r="AS51" i="11"/>
  <c r="E63" i="11"/>
  <c r="H62" i="11" s="1"/>
  <c r="I62" i="11" s="1"/>
  <c r="J62" i="11" s="1"/>
  <c r="AR66" i="11"/>
  <c r="R95" i="11"/>
  <c r="K113" i="11"/>
  <c r="L113" i="11" s="1"/>
  <c r="R31" i="10"/>
  <c r="D63" i="10"/>
  <c r="E48" i="10"/>
  <c r="H47" i="10" s="1"/>
  <c r="I47" i="10" s="1"/>
  <c r="J47" i="10" s="1"/>
  <c r="E83" i="10"/>
  <c r="H82" i="10" s="1"/>
  <c r="I82" i="10" s="1"/>
  <c r="J82" i="10" s="1"/>
  <c r="D98" i="10"/>
  <c r="D108" i="10"/>
  <c r="E93" i="10"/>
  <c r="H92" i="10" s="1"/>
  <c r="I92" i="10" s="1"/>
  <c r="J92" i="10" s="1"/>
  <c r="R121" i="10"/>
  <c r="O121" i="10"/>
  <c r="R45" i="13"/>
  <c r="R90" i="13"/>
  <c r="E63" i="31"/>
  <c r="H62" i="31" s="1"/>
  <c r="I62" i="31" s="1"/>
  <c r="J62" i="31" s="1"/>
  <c r="D77" i="31"/>
  <c r="T47" i="9"/>
  <c r="K74" i="9"/>
  <c r="L74" i="9" s="1"/>
  <c r="K77" i="9"/>
  <c r="L77" i="9" s="1"/>
  <c r="K80" i="9"/>
  <c r="L80" i="9" s="1"/>
  <c r="AL91" i="9"/>
  <c r="AL96" i="9"/>
  <c r="AU107" i="9"/>
  <c r="T108" i="9"/>
  <c r="AU110" i="9"/>
  <c r="T111" i="9"/>
  <c r="AV113" i="9"/>
  <c r="AV116" i="9"/>
  <c r="AV122" i="9"/>
  <c r="K27" i="11"/>
  <c r="L27" i="11" s="1"/>
  <c r="T29" i="11"/>
  <c r="T51" i="11"/>
  <c r="T48" i="11"/>
  <c r="T43" i="11"/>
  <c r="AS66" i="11"/>
  <c r="R141" i="11"/>
  <c r="R69" i="10"/>
  <c r="R61" i="10"/>
  <c r="E66" i="10"/>
  <c r="H65" i="10" s="1"/>
  <c r="I65" i="10" s="1"/>
  <c r="J65" i="10" s="1"/>
  <c r="D80" i="10"/>
  <c r="T79" i="10"/>
  <c r="T76" i="10"/>
  <c r="T82" i="10"/>
  <c r="T77" i="10"/>
  <c r="T75" i="10"/>
  <c r="T84" i="10"/>
  <c r="T74" i="10"/>
  <c r="T81" i="10"/>
  <c r="T78" i="10"/>
  <c r="T73" i="10"/>
  <c r="T83" i="10"/>
  <c r="T80" i="10"/>
  <c r="R68" i="12"/>
  <c r="R47" i="13"/>
  <c r="E44" i="9"/>
  <c r="H43" i="9" s="1"/>
  <c r="I43" i="9" s="1"/>
  <c r="J43" i="9" s="1"/>
  <c r="T50" i="9"/>
  <c r="K66" i="9"/>
  <c r="L66" i="9" s="1"/>
  <c r="K69" i="9"/>
  <c r="L69" i="9" s="1"/>
  <c r="AR75" i="9"/>
  <c r="T76" i="9"/>
  <c r="AR78" i="9"/>
  <c r="T79" i="9"/>
  <c r="AS81" i="9"/>
  <c r="AS84" i="9"/>
  <c r="AK92" i="9"/>
  <c r="K95" i="9"/>
  <c r="L95" i="9" s="1"/>
  <c r="AK97" i="9"/>
  <c r="T98" i="9"/>
  <c r="K100" i="9"/>
  <c r="L100" i="9" s="1"/>
  <c r="K124" i="9"/>
  <c r="L124" i="9" s="1"/>
  <c r="AU129" i="9"/>
  <c r="AV131" i="9"/>
  <c r="K144" i="9"/>
  <c r="L144" i="9" s="1"/>
  <c r="K147" i="9"/>
  <c r="L147" i="9" s="1"/>
  <c r="T26" i="11"/>
  <c r="U26" i="11" s="1"/>
  <c r="AQ26" i="11" s="1"/>
  <c r="AS28" i="11"/>
  <c r="K31" i="11"/>
  <c r="L31" i="11" s="1"/>
  <c r="AR32" i="11"/>
  <c r="K35" i="11"/>
  <c r="L35" i="11" s="1"/>
  <c r="T37" i="11"/>
  <c r="E52" i="11"/>
  <c r="H51" i="11" s="1"/>
  <c r="I51" i="11" s="1"/>
  <c r="J51" i="11" s="1"/>
  <c r="K106" i="11"/>
  <c r="L106" i="11" s="1"/>
  <c r="AU107" i="11"/>
  <c r="L129" i="11"/>
  <c r="L122" i="11"/>
  <c r="L132" i="11"/>
  <c r="K113" i="9"/>
  <c r="L113" i="9" s="1"/>
  <c r="K116" i="9"/>
  <c r="L116" i="9" s="1"/>
  <c r="D112" i="11"/>
  <c r="E97" i="11"/>
  <c r="H96" i="11" s="1"/>
  <c r="I96" i="11" s="1"/>
  <c r="J96" i="11" s="1"/>
  <c r="R125" i="11"/>
  <c r="AS44" i="9"/>
  <c r="T59" i="9"/>
  <c r="AR61" i="9"/>
  <c r="AR64" i="9"/>
  <c r="T65" i="9"/>
  <c r="T68" i="9"/>
  <c r="T89" i="9"/>
  <c r="AU105" i="9"/>
  <c r="K107" i="9"/>
  <c r="L107" i="9" s="1"/>
  <c r="K110" i="9"/>
  <c r="L110" i="9" s="1"/>
  <c r="AU114" i="9"/>
  <c r="AU127" i="9"/>
  <c r="K131" i="9"/>
  <c r="L131" i="9" s="1"/>
  <c r="T143" i="9"/>
  <c r="T146" i="9"/>
  <c r="AS36" i="11"/>
  <c r="E47" i="11"/>
  <c r="H46" i="11" s="1"/>
  <c r="I46" i="11" s="1"/>
  <c r="J46" i="11" s="1"/>
  <c r="AS69" i="11"/>
  <c r="AS80" i="11"/>
  <c r="O121" i="11"/>
  <c r="T47" i="10"/>
  <c r="T52" i="10"/>
  <c r="T42" i="10"/>
  <c r="T44" i="10"/>
  <c r="T49" i="10"/>
  <c r="T46" i="10"/>
  <c r="T48" i="10"/>
  <c r="T43" i="10"/>
  <c r="T53" i="10"/>
  <c r="T50" i="10"/>
  <c r="T53" i="9"/>
  <c r="T62" i="9"/>
  <c r="K81" i="9"/>
  <c r="L81" i="9" s="1"/>
  <c r="K84" i="9"/>
  <c r="L84" i="9" s="1"/>
  <c r="K96" i="9"/>
  <c r="L96" i="9" s="1"/>
  <c r="AK98" i="9"/>
  <c r="AU108" i="9"/>
  <c r="AU111" i="9"/>
  <c r="AV114" i="9"/>
  <c r="T115" i="9"/>
  <c r="AV127" i="9"/>
  <c r="AS52" i="11"/>
  <c r="AS42" i="11"/>
  <c r="AS46" i="11"/>
  <c r="AS53" i="11"/>
  <c r="R138" i="11"/>
  <c r="D77" i="10"/>
  <c r="R91" i="10"/>
  <c r="R32" i="12"/>
  <c r="T48" i="9"/>
  <c r="AS52" i="9"/>
  <c r="D76" i="9"/>
  <c r="D79" i="9"/>
  <c r="AU125" i="9"/>
  <c r="K129" i="9"/>
  <c r="L129" i="9" s="1"/>
  <c r="R94" i="11"/>
  <c r="R96" i="10"/>
  <c r="R45" i="12"/>
  <c r="E67" i="12"/>
  <c r="H66" i="12" s="1"/>
  <c r="I66" i="12" s="1"/>
  <c r="J66" i="12" s="1"/>
  <c r="D81" i="12"/>
  <c r="AS47" i="9"/>
  <c r="E50" i="9"/>
  <c r="H49" i="9" s="1"/>
  <c r="I49" i="9" s="1"/>
  <c r="J49" i="9" s="1"/>
  <c r="K58" i="9"/>
  <c r="L58" i="9" s="1"/>
  <c r="K67" i="9"/>
  <c r="L67" i="9" s="1"/>
  <c r="T74" i="9"/>
  <c r="AR76" i="9"/>
  <c r="AR79" i="9"/>
  <c r="T80" i="9"/>
  <c r="AS82" i="9"/>
  <c r="T83" i="9"/>
  <c r="AK89" i="9"/>
  <c r="AL93" i="9"/>
  <c r="AU121" i="9"/>
  <c r="AU123" i="9"/>
  <c r="AV125" i="9"/>
  <c r="K145" i="9"/>
  <c r="L145" i="9" s="1"/>
  <c r="AR26" i="11"/>
  <c r="T27" i="11"/>
  <c r="AS33" i="11"/>
  <c r="AR37" i="11"/>
  <c r="AS48" i="11"/>
  <c r="AU109" i="11"/>
  <c r="AU115" i="11"/>
  <c r="AU112" i="11"/>
  <c r="AU106" i="11"/>
  <c r="K111" i="11"/>
  <c r="L111" i="11" s="1"/>
  <c r="K108" i="11"/>
  <c r="L108" i="11" s="1"/>
  <c r="K114" i="11"/>
  <c r="L114" i="11" s="1"/>
  <c r="K105" i="11"/>
  <c r="L105" i="11" s="1"/>
  <c r="AU111" i="11"/>
  <c r="AU108" i="11"/>
  <c r="AU114" i="11"/>
  <c r="K110" i="11"/>
  <c r="L110" i="11" s="1"/>
  <c r="K107" i="11"/>
  <c r="L107" i="11" s="1"/>
  <c r="AU105" i="11"/>
  <c r="AU116" i="11"/>
  <c r="AU113" i="11"/>
  <c r="R128" i="11"/>
  <c r="E54" i="10"/>
  <c r="H53" i="10" s="1"/>
  <c r="I53" i="10" s="1"/>
  <c r="J53" i="10" s="1"/>
  <c r="D69" i="10"/>
  <c r="R60" i="10"/>
  <c r="D95" i="10"/>
  <c r="E80" i="10"/>
  <c r="H79" i="10" s="1"/>
  <c r="I79" i="10" s="1"/>
  <c r="J79" i="10" s="1"/>
  <c r="T51" i="9"/>
  <c r="K61" i="9"/>
  <c r="L61" i="9" s="1"/>
  <c r="K64" i="9"/>
  <c r="L64" i="9" s="1"/>
  <c r="AS76" i="9"/>
  <c r="T77" i="9"/>
  <c r="T90" i="9"/>
  <c r="K92" i="9"/>
  <c r="L92" i="9" s="1"/>
  <c r="K97" i="9"/>
  <c r="L97" i="9" s="1"/>
  <c r="K105" i="9"/>
  <c r="L105" i="9" s="1"/>
  <c r="K114" i="9"/>
  <c r="L114" i="9" s="1"/>
  <c r="AV121" i="9"/>
  <c r="AV123" i="9"/>
  <c r="K127" i="9"/>
  <c r="L127" i="9" s="1"/>
  <c r="AU132" i="9"/>
  <c r="K139" i="9"/>
  <c r="L139" i="9" s="1"/>
  <c r="K142" i="9"/>
  <c r="L142" i="9" s="1"/>
  <c r="AS26" i="11"/>
  <c r="AS37" i="11"/>
  <c r="AS44" i="11"/>
  <c r="AR62" i="11"/>
  <c r="AR68" i="11"/>
  <c r="AR65" i="11"/>
  <c r="K64" i="11"/>
  <c r="L64" i="11" s="1"/>
  <c r="K61" i="11"/>
  <c r="L61" i="11" s="1"/>
  <c r="K67" i="11"/>
  <c r="L67" i="11" s="1"/>
  <c r="K68" i="11"/>
  <c r="L68" i="11" s="1"/>
  <c r="AS59" i="11"/>
  <c r="AR63" i="11"/>
  <c r="K66" i="11"/>
  <c r="L66" i="11" s="1"/>
  <c r="K137" i="11"/>
  <c r="L137" i="11" s="1"/>
  <c r="R30" i="10"/>
  <c r="D81" i="10"/>
  <c r="E67" i="10"/>
  <c r="H66" i="10" s="1"/>
  <c r="I66" i="10" s="1"/>
  <c r="J66" i="10" s="1"/>
  <c r="L81" i="10"/>
  <c r="R36" i="12"/>
  <c r="AS50" i="9"/>
  <c r="AR59" i="9"/>
  <c r="AR65" i="9"/>
  <c r="T66" i="9"/>
  <c r="AR68" i="9"/>
  <c r="T69" i="9"/>
  <c r="AK94" i="9"/>
  <c r="T95" i="9"/>
  <c r="AK99" i="9"/>
  <c r="T100" i="9"/>
  <c r="K108" i="9"/>
  <c r="L108" i="9" s="1"/>
  <c r="K111" i="9"/>
  <c r="L111" i="9" s="1"/>
  <c r="K125" i="9"/>
  <c r="L125" i="9" s="1"/>
  <c r="AU130" i="9"/>
  <c r="AV132" i="9"/>
  <c r="AU137" i="9"/>
  <c r="AU143" i="9"/>
  <c r="T144" i="9"/>
  <c r="AU146" i="9"/>
  <c r="T147" i="9"/>
  <c r="K29" i="11"/>
  <c r="L29" i="11" s="1"/>
  <c r="T31" i="11"/>
  <c r="T35" i="11"/>
  <c r="AS49" i="11"/>
  <c r="T63" i="11"/>
  <c r="T69" i="11"/>
  <c r="T66" i="11"/>
  <c r="AR60" i="11"/>
  <c r="K65" i="11"/>
  <c r="L65" i="11" s="1"/>
  <c r="D69" i="11"/>
  <c r="AS77" i="11"/>
  <c r="R99" i="11"/>
  <c r="L131" i="11"/>
  <c r="AU145" i="11"/>
  <c r="AS45" i="9"/>
  <c r="T46" i="9"/>
  <c r="T60" i="9"/>
  <c r="AR62" i="9"/>
  <c r="K73" i="9"/>
  <c r="L73" i="9" s="1"/>
  <c r="K82" i="9"/>
  <c r="L82" i="9" s="1"/>
  <c r="AL94" i="9"/>
  <c r="AU106" i="9"/>
  <c r="AU112" i="9"/>
  <c r="T113" i="9"/>
  <c r="AU115" i="9"/>
  <c r="T116" i="9"/>
  <c r="AV130" i="9"/>
  <c r="T138" i="9"/>
  <c r="AU140" i="9"/>
  <c r="AR30" i="11"/>
  <c r="K33" i="11"/>
  <c r="L33" i="11" s="1"/>
  <c r="AR34" i="11"/>
  <c r="T46" i="11"/>
  <c r="AS68" i="11"/>
  <c r="AS65" i="11"/>
  <c r="AS60" i="11"/>
  <c r="AU110" i="11"/>
  <c r="K116" i="11"/>
  <c r="L116" i="11" s="1"/>
  <c r="L127" i="11"/>
  <c r="K51" i="10"/>
  <c r="L51" i="10" s="1"/>
  <c r="AR46" i="10"/>
  <c r="K48" i="10"/>
  <c r="L48" i="10" s="1"/>
  <c r="K43" i="10"/>
  <c r="L43" i="10" s="1"/>
  <c r="K53" i="10"/>
  <c r="L53" i="10" s="1"/>
  <c r="AR51" i="10"/>
  <c r="AR48" i="10"/>
  <c r="K45" i="10"/>
  <c r="L45" i="10" s="1"/>
  <c r="AR43" i="10"/>
  <c r="AR53" i="10"/>
  <c r="K50" i="10"/>
  <c r="L50" i="10" s="1"/>
  <c r="K52" i="10"/>
  <c r="L52" i="10" s="1"/>
  <c r="AR47" i="10"/>
  <c r="K44" i="10"/>
  <c r="L44" i="10" s="1"/>
  <c r="AR52" i="10"/>
  <c r="K49" i="10"/>
  <c r="L49" i="10" s="1"/>
  <c r="AR42" i="10"/>
  <c r="AR49" i="10"/>
  <c r="K46" i="10"/>
  <c r="L46" i="10" s="1"/>
  <c r="R64" i="10"/>
  <c r="L145" i="10"/>
  <c r="K76" i="9"/>
  <c r="L76" i="9" s="1"/>
  <c r="K79" i="9"/>
  <c r="L79" i="9" s="1"/>
  <c r="K98" i="9"/>
  <c r="L98" i="9" s="1"/>
  <c r="AV112" i="9"/>
  <c r="AV115" i="9"/>
  <c r="K121" i="9"/>
  <c r="L121" i="9" s="1"/>
  <c r="K123" i="9"/>
  <c r="L123" i="9" s="1"/>
  <c r="AU128" i="9"/>
  <c r="K37" i="11"/>
  <c r="L37" i="11" s="1"/>
  <c r="D91" i="11"/>
  <c r="D97" i="11"/>
  <c r="AV115" i="11"/>
  <c r="AV112" i="11"/>
  <c r="AV106" i="11"/>
  <c r="AV111" i="11"/>
  <c r="AV108" i="11"/>
  <c r="AV114" i="11"/>
  <c r="AV105" i="11"/>
  <c r="AV110" i="11"/>
  <c r="AV107" i="11"/>
  <c r="AV109" i="11"/>
  <c r="R124" i="11"/>
  <c r="E43" i="10"/>
  <c r="H42" i="10" s="1"/>
  <c r="I42" i="10" s="1"/>
  <c r="J42" i="10" s="1"/>
  <c r="D58" i="10"/>
  <c r="E60" i="10"/>
  <c r="H59" i="10" s="1"/>
  <c r="I59" i="10" s="1"/>
  <c r="J59" i="10" s="1"/>
  <c r="D74" i="10"/>
  <c r="R89" i="10"/>
  <c r="O89" i="10"/>
  <c r="AR74" i="9"/>
  <c r="AR80" i="9"/>
  <c r="T81" i="9"/>
  <c r="T91" i="9"/>
  <c r="AK95" i="9"/>
  <c r="AR50" i="11"/>
  <c r="AR47" i="11"/>
  <c r="K44" i="11"/>
  <c r="L44" i="11" s="1"/>
  <c r="K51" i="11"/>
  <c r="L51" i="11" s="1"/>
  <c r="AS45" i="11"/>
  <c r="AS50" i="11"/>
  <c r="T52" i="11"/>
  <c r="K58" i="11"/>
  <c r="L58" i="11" s="1"/>
  <c r="AS61" i="11"/>
  <c r="D64" i="11"/>
  <c r="AR67" i="11"/>
  <c r="AS74" i="11"/>
  <c r="E78" i="11"/>
  <c r="H77" i="11" s="1"/>
  <c r="I77" i="11" s="1"/>
  <c r="J77" i="11" s="1"/>
  <c r="R89" i="11"/>
  <c r="K109" i="11"/>
  <c r="L109" i="11" s="1"/>
  <c r="L123" i="11"/>
  <c r="AU147" i="11"/>
  <c r="K42" i="10"/>
  <c r="L42" i="10" s="1"/>
  <c r="D83" i="10"/>
  <c r="E69" i="10"/>
  <c r="H68" i="10" s="1"/>
  <c r="I68" i="10" s="1"/>
  <c r="J68" i="10" s="1"/>
  <c r="R98" i="10"/>
  <c r="AR74" i="11"/>
  <c r="AR80" i="11"/>
  <c r="T81" i="11"/>
  <c r="AR83" i="11"/>
  <c r="T84" i="11"/>
  <c r="AL90" i="11"/>
  <c r="T91" i="11"/>
  <c r="T96" i="11"/>
  <c r="AK100" i="11"/>
  <c r="AV128" i="11"/>
  <c r="AR27" i="10"/>
  <c r="T28" i="10"/>
  <c r="K66" i="10"/>
  <c r="L66" i="10" s="1"/>
  <c r="R63" i="12"/>
  <c r="R65" i="12"/>
  <c r="D74" i="12"/>
  <c r="AR36" i="13"/>
  <c r="K35" i="13"/>
  <c r="L35" i="13" s="1"/>
  <c r="AR32" i="13"/>
  <c r="K31" i="13"/>
  <c r="L31" i="13" s="1"/>
  <c r="AR28" i="13"/>
  <c r="K27" i="13"/>
  <c r="L27" i="13" s="1"/>
  <c r="AR35" i="13"/>
  <c r="K34" i="13"/>
  <c r="L34" i="13" s="1"/>
  <c r="AR31" i="13"/>
  <c r="K30" i="13"/>
  <c r="L30" i="13" s="1"/>
  <c r="AR34" i="13"/>
  <c r="K33" i="13"/>
  <c r="L33" i="13" s="1"/>
  <c r="AR30" i="13"/>
  <c r="K29" i="13"/>
  <c r="L29" i="13" s="1"/>
  <c r="K36" i="13"/>
  <c r="L36" i="13" s="1"/>
  <c r="AR33" i="13"/>
  <c r="K32" i="13"/>
  <c r="L32" i="13" s="1"/>
  <c r="AR29" i="13"/>
  <c r="K28" i="13"/>
  <c r="L28" i="13" s="1"/>
  <c r="AR37" i="13"/>
  <c r="AR78" i="10"/>
  <c r="AR75" i="10"/>
  <c r="AR84" i="10"/>
  <c r="AR81" i="10"/>
  <c r="K80" i="10"/>
  <c r="L80" i="10" s="1"/>
  <c r="K77" i="10"/>
  <c r="L77" i="10" s="1"/>
  <c r="K74" i="10"/>
  <c r="L74" i="10" s="1"/>
  <c r="K83" i="10"/>
  <c r="L83" i="10" s="1"/>
  <c r="K82" i="10"/>
  <c r="L82" i="10" s="1"/>
  <c r="AR77" i="10"/>
  <c r="L138" i="10"/>
  <c r="R51" i="12"/>
  <c r="R26" i="13"/>
  <c r="O26" i="13"/>
  <c r="P26" i="13" s="1"/>
  <c r="Q26" i="13" s="1"/>
  <c r="S26" i="13" s="1"/>
  <c r="K83" i="11"/>
  <c r="L83" i="11" s="1"/>
  <c r="T92" i="11"/>
  <c r="AK96" i="11"/>
  <c r="T97" i="11"/>
  <c r="T114" i="11"/>
  <c r="AV124" i="11"/>
  <c r="T139" i="11"/>
  <c r="T142" i="11"/>
  <c r="AS31" i="10"/>
  <c r="AS35" i="10"/>
  <c r="AS61" i="10"/>
  <c r="AS64" i="10"/>
  <c r="AR76" i="10"/>
  <c r="K79" i="10"/>
  <c r="L79" i="10" s="1"/>
  <c r="T99" i="10"/>
  <c r="K132" i="10"/>
  <c r="L132" i="10" s="1"/>
  <c r="T37" i="12"/>
  <c r="T26" i="12"/>
  <c r="T33" i="12"/>
  <c r="T29" i="12"/>
  <c r="T36" i="12"/>
  <c r="T32" i="12"/>
  <c r="T35" i="12"/>
  <c r="T31" i="12"/>
  <c r="AS68" i="12"/>
  <c r="AS65" i="12"/>
  <c r="AS59" i="12"/>
  <c r="AS64" i="12"/>
  <c r="AS61" i="12"/>
  <c r="AS67" i="12"/>
  <c r="AS58" i="12"/>
  <c r="AS63" i="12"/>
  <c r="AS60" i="12"/>
  <c r="AS69" i="12"/>
  <c r="AS66" i="12"/>
  <c r="L89" i="12"/>
  <c r="L99" i="12"/>
  <c r="E68" i="13"/>
  <c r="H67" i="13" s="1"/>
  <c r="I67" i="13" s="1"/>
  <c r="J67" i="13" s="1"/>
  <c r="D82" i="13"/>
  <c r="K27" i="10"/>
  <c r="L27" i="10" s="1"/>
  <c r="T29" i="10"/>
  <c r="AS42" i="10"/>
  <c r="AS52" i="10"/>
  <c r="AR80" i="10"/>
  <c r="AV129" i="10"/>
  <c r="AV131" i="10"/>
  <c r="AV122" i="10"/>
  <c r="AV124" i="10"/>
  <c r="AV126" i="10"/>
  <c r="AV130" i="10"/>
  <c r="AV132" i="10"/>
  <c r="AV123" i="10"/>
  <c r="AV121" i="10"/>
  <c r="AR33" i="12"/>
  <c r="D80" i="12"/>
  <c r="R121" i="12"/>
  <c r="O121" i="12"/>
  <c r="AR26" i="13"/>
  <c r="R73" i="13"/>
  <c r="O73" i="13"/>
  <c r="R111" i="13"/>
  <c r="T73" i="11"/>
  <c r="AR81" i="11"/>
  <c r="T82" i="11"/>
  <c r="AR84" i="11"/>
  <c r="K90" i="11"/>
  <c r="L90" i="11" s="1"/>
  <c r="K126" i="11"/>
  <c r="L126" i="11" s="1"/>
  <c r="AU131" i="11"/>
  <c r="AR28" i="10"/>
  <c r="T33" i="10"/>
  <c r="AS47" i="10"/>
  <c r="K58" i="10"/>
  <c r="L58" i="10" s="1"/>
  <c r="K67" i="10"/>
  <c r="L67" i="10" s="1"/>
  <c r="K73" i="10"/>
  <c r="L73" i="10" s="1"/>
  <c r="K78" i="10"/>
  <c r="L78" i="10" s="1"/>
  <c r="AR83" i="10"/>
  <c r="AV127" i="10"/>
  <c r="K129" i="10"/>
  <c r="L129" i="10" s="1"/>
  <c r="T30" i="12"/>
  <c r="K37" i="12"/>
  <c r="L37" i="12" s="1"/>
  <c r="R60" i="12"/>
  <c r="D78" i="12"/>
  <c r="D99" i="13"/>
  <c r="E84" i="13"/>
  <c r="H83" i="13" s="1"/>
  <c r="I83" i="13" s="1"/>
  <c r="J83" i="13" s="1"/>
  <c r="K84" i="10"/>
  <c r="L84" i="10" s="1"/>
  <c r="T98" i="12"/>
  <c r="T100" i="12"/>
  <c r="T95" i="12"/>
  <c r="T99" i="12"/>
  <c r="T94" i="12"/>
  <c r="T91" i="12"/>
  <c r="T92" i="12"/>
  <c r="T90" i="12"/>
  <c r="T96" i="12"/>
  <c r="T93" i="12"/>
  <c r="L98" i="12"/>
  <c r="T89" i="12"/>
  <c r="T97" i="12"/>
  <c r="L94" i="12"/>
  <c r="R123" i="12"/>
  <c r="K81" i="11"/>
  <c r="L81" i="11" s="1"/>
  <c r="K84" i="11"/>
  <c r="L84" i="11" s="1"/>
  <c r="K96" i="11"/>
  <c r="L96" i="11" s="1"/>
  <c r="AK98" i="11"/>
  <c r="T112" i="11"/>
  <c r="T115" i="11"/>
  <c r="AV127" i="11"/>
  <c r="T140" i="11"/>
  <c r="K28" i="10"/>
  <c r="L28" i="10" s="1"/>
  <c r="AR29" i="10"/>
  <c r="T30" i="10"/>
  <c r="T34" i="10"/>
  <c r="AS62" i="10"/>
  <c r="K75" i="10"/>
  <c r="L75" i="10" s="1"/>
  <c r="AR79" i="10"/>
  <c r="AR82" i="10"/>
  <c r="R100" i="10"/>
  <c r="AR37" i="12"/>
  <c r="L93" i="12"/>
  <c r="R107" i="13"/>
  <c r="AR73" i="11"/>
  <c r="K75" i="11"/>
  <c r="L75" i="11" s="1"/>
  <c r="K78" i="11"/>
  <c r="L78" i="11" s="1"/>
  <c r="AR82" i="11"/>
  <c r="AK93" i="11"/>
  <c r="T94" i="11"/>
  <c r="AL98" i="11"/>
  <c r="T99" i="11"/>
  <c r="T109" i="11"/>
  <c r="AU125" i="11"/>
  <c r="AS29" i="10"/>
  <c r="K32" i="10"/>
  <c r="L32" i="10" s="1"/>
  <c r="AR33" i="10"/>
  <c r="K36" i="10"/>
  <c r="L36" i="10" s="1"/>
  <c r="AS53" i="10"/>
  <c r="K68" i="10"/>
  <c r="L68" i="10" s="1"/>
  <c r="K76" i="10"/>
  <c r="L76" i="10" s="1"/>
  <c r="D62" i="12"/>
  <c r="E47" i="12"/>
  <c r="H46" i="12" s="1"/>
  <c r="I46" i="12" s="1"/>
  <c r="J46" i="12" s="1"/>
  <c r="T74" i="11"/>
  <c r="AR76" i="11"/>
  <c r="AR79" i="11"/>
  <c r="T80" i="11"/>
  <c r="T83" i="11"/>
  <c r="AL93" i="11"/>
  <c r="AV125" i="11"/>
  <c r="AR26" i="10"/>
  <c r="AS33" i="10"/>
  <c r="AR37" i="10"/>
  <c r="AS43" i="10"/>
  <c r="AS48" i="10"/>
  <c r="K59" i="10"/>
  <c r="L59" i="10" s="1"/>
  <c r="K62" i="10"/>
  <c r="L62" i="10" s="1"/>
  <c r="K65" i="10"/>
  <c r="L65" i="10" s="1"/>
  <c r="AR69" i="10"/>
  <c r="L146" i="10"/>
  <c r="AR36" i="12"/>
  <c r="K35" i="12"/>
  <c r="L35" i="12" s="1"/>
  <c r="AR32" i="12"/>
  <c r="K31" i="12"/>
  <c r="L31" i="12" s="1"/>
  <c r="AR28" i="12"/>
  <c r="K27" i="12"/>
  <c r="L27" i="12" s="1"/>
  <c r="AR35" i="12"/>
  <c r="K34" i="12"/>
  <c r="L34" i="12" s="1"/>
  <c r="AR31" i="12"/>
  <c r="K30" i="12"/>
  <c r="L30" i="12" s="1"/>
  <c r="AR34" i="12"/>
  <c r="K33" i="12"/>
  <c r="L33" i="12" s="1"/>
  <c r="AR30" i="12"/>
  <c r="K29" i="12"/>
  <c r="L29" i="12" s="1"/>
  <c r="R59" i="12"/>
  <c r="L90" i="12"/>
  <c r="R51" i="13"/>
  <c r="R34" i="14"/>
  <c r="AL89" i="11"/>
  <c r="T90" i="11"/>
  <c r="K92" i="11"/>
  <c r="L92" i="11" s="1"/>
  <c r="K97" i="11"/>
  <c r="L97" i="11" s="1"/>
  <c r="AV121" i="11"/>
  <c r="AV123" i="11"/>
  <c r="AS37" i="10"/>
  <c r="AR66" i="10"/>
  <c r="AS69" i="10"/>
  <c r="T89" i="10"/>
  <c r="T93" i="10"/>
  <c r="T98" i="10"/>
  <c r="T97" i="10"/>
  <c r="T92" i="10"/>
  <c r="T100" i="10"/>
  <c r="T95" i="10"/>
  <c r="T90" i="10"/>
  <c r="K26" i="12"/>
  <c r="L26" i="12" s="1"/>
  <c r="AR27" i="12"/>
  <c r="R49" i="12"/>
  <c r="AS62" i="12"/>
  <c r="R44" i="13"/>
  <c r="E70" i="13"/>
  <c r="H69" i="13" s="1"/>
  <c r="I69" i="13" s="1"/>
  <c r="J69" i="13" s="1"/>
  <c r="D84" i="13"/>
  <c r="R95" i="13"/>
  <c r="T95" i="11"/>
  <c r="AK99" i="11"/>
  <c r="AV132" i="11"/>
  <c r="T144" i="11"/>
  <c r="T147" i="11"/>
  <c r="K29" i="10"/>
  <c r="L29" i="10" s="1"/>
  <c r="T31" i="10"/>
  <c r="AS51" i="10"/>
  <c r="AR60" i="10"/>
  <c r="AR63" i="10"/>
  <c r="AS66" i="10"/>
  <c r="AR27" i="13"/>
  <c r="K37" i="13"/>
  <c r="L37" i="13" s="1"/>
  <c r="AS64" i="13"/>
  <c r="AS61" i="13"/>
  <c r="AS67" i="13"/>
  <c r="AS58" i="13"/>
  <c r="AS63" i="13"/>
  <c r="AS60" i="13"/>
  <c r="AS69" i="13"/>
  <c r="AS66" i="13"/>
  <c r="AS62" i="13"/>
  <c r="AS59" i="13"/>
  <c r="AS65" i="13"/>
  <c r="R59" i="13"/>
  <c r="AS68" i="13"/>
  <c r="K73" i="11"/>
  <c r="L73" i="11" s="1"/>
  <c r="K82" i="11"/>
  <c r="L82" i="11" s="1"/>
  <c r="AL94" i="11"/>
  <c r="T113" i="11"/>
  <c r="T138" i="11"/>
  <c r="AR30" i="10"/>
  <c r="K33" i="10"/>
  <c r="L33" i="10" s="1"/>
  <c r="AR34" i="10"/>
  <c r="AS60" i="10"/>
  <c r="AR73" i="10"/>
  <c r="R94" i="10"/>
  <c r="L136" i="10"/>
  <c r="L141" i="10"/>
  <c r="E59" i="12"/>
  <c r="H58" i="12" s="1"/>
  <c r="I58" i="12" s="1"/>
  <c r="J58" i="12" s="1"/>
  <c r="P58" i="12" s="1"/>
  <c r="D73" i="12"/>
  <c r="E65" i="12"/>
  <c r="H64" i="12" s="1"/>
  <c r="I64" i="12" s="1"/>
  <c r="J64" i="12" s="1"/>
  <c r="D79" i="12"/>
  <c r="R122" i="12"/>
  <c r="T131" i="13"/>
  <c r="T130" i="13"/>
  <c r="T129" i="13"/>
  <c r="T127" i="13"/>
  <c r="T124" i="13"/>
  <c r="T128" i="13"/>
  <c r="T132" i="13"/>
  <c r="T126" i="13"/>
  <c r="T125" i="13"/>
  <c r="T123" i="13"/>
  <c r="T121" i="13"/>
  <c r="T122" i="13"/>
  <c r="K76" i="11"/>
  <c r="L76" i="11" s="1"/>
  <c r="K26" i="10"/>
  <c r="L26" i="10" s="1"/>
  <c r="AS30" i="10"/>
  <c r="T96" i="10"/>
  <c r="K131" i="10"/>
  <c r="L131" i="10" s="1"/>
  <c r="AU127" i="10"/>
  <c r="K122" i="10"/>
  <c r="L122" i="10" s="1"/>
  <c r="AU129" i="10"/>
  <c r="K124" i="10"/>
  <c r="L124" i="10" s="1"/>
  <c r="AU131" i="10"/>
  <c r="K126" i="10"/>
  <c r="L126" i="10" s="1"/>
  <c r="K128" i="10"/>
  <c r="L128" i="10" s="1"/>
  <c r="AU122" i="10"/>
  <c r="AU124" i="10"/>
  <c r="K130" i="10"/>
  <c r="L130" i="10" s="1"/>
  <c r="AU126" i="10"/>
  <c r="AU130" i="10"/>
  <c r="K125" i="10"/>
  <c r="L125" i="10" s="1"/>
  <c r="AU132" i="10"/>
  <c r="K127" i="10"/>
  <c r="L127" i="10" s="1"/>
  <c r="AU125" i="10"/>
  <c r="AR29" i="12"/>
  <c r="E62" i="12"/>
  <c r="H61" i="12" s="1"/>
  <c r="I61" i="12" s="1"/>
  <c r="J61" i="12" s="1"/>
  <c r="D76" i="12"/>
  <c r="E52" i="12"/>
  <c r="H51" i="12" s="1"/>
  <c r="I51" i="12" s="1"/>
  <c r="J51" i="12" s="1"/>
  <c r="D67" i="12"/>
  <c r="R61" i="12"/>
  <c r="E70" i="12"/>
  <c r="H69" i="12" s="1"/>
  <c r="I69" i="12" s="1"/>
  <c r="J69" i="12" s="1"/>
  <c r="D84" i="12"/>
  <c r="AS76" i="10"/>
  <c r="AS79" i="10"/>
  <c r="AL89" i="10"/>
  <c r="K92" i="10"/>
  <c r="L92" i="10" s="1"/>
  <c r="K97" i="10"/>
  <c r="L97" i="10" s="1"/>
  <c r="K105" i="10"/>
  <c r="L105" i="10" s="1"/>
  <c r="K114" i="10"/>
  <c r="L114" i="10" s="1"/>
  <c r="T126" i="10"/>
  <c r="K139" i="10"/>
  <c r="L139" i="10" s="1"/>
  <c r="K142" i="10"/>
  <c r="L142" i="10" s="1"/>
  <c r="AS26" i="12"/>
  <c r="AS37" i="12"/>
  <c r="E46" i="12"/>
  <c r="H45" i="12" s="1"/>
  <c r="I45" i="12" s="1"/>
  <c r="J45" i="12" s="1"/>
  <c r="AR51" i="12"/>
  <c r="K53" i="12"/>
  <c r="L53" i="12" s="1"/>
  <c r="T58" i="12"/>
  <c r="AR66" i="12"/>
  <c r="T67" i="12"/>
  <c r="AR69" i="12"/>
  <c r="AS77" i="12"/>
  <c r="AL97" i="12"/>
  <c r="AL100" i="12"/>
  <c r="AL95" i="12"/>
  <c r="AL99" i="12"/>
  <c r="AL98" i="12"/>
  <c r="L146" i="12"/>
  <c r="E53" i="13"/>
  <c r="H52" i="13" s="1"/>
  <c r="I52" i="13" s="1"/>
  <c r="J52" i="13" s="1"/>
  <c r="R100" i="13"/>
  <c r="R109" i="16"/>
  <c r="AK99" i="10"/>
  <c r="K108" i="10"/>
  <c r="L108" i="10" s="1"/>
  <c r="K111" i="10"/>
  <c r="L111" i="10" s="1"/>
  <c r="T124" i="10"/>
  <c r="AU137" i="10"/>
  <c r="AU143" i="10"/>
  <c r="AU146" i="10"/>
  <c r="T42" i="12"/>
  <c r="K48" i="12"/>
  <c r="L48" i="12" s="1"/>
  <c r="AS51" i="12"/>
  <c r="T52" i="12"/>
  <c r="K83" i="12"/>
  <c r="L83" i="12" s="1"/>
  <c r="E45" i="13"/>
  <c r="H44" i="13" s="1"/>
  <c r="I44" i="13" s="1"/>
  <c r="J44" i="13" s="1"/>
  <c r="D60" i="13"/>
  <c r="AL94" i="10"/>
  <c r="AL99" i="10"/>
  <c r="AU112" i="10"/>
  <c r="AU115" i="10"/>
  <c r="T116" i="10"/>
  <c r="K74" i="12"/>
  <c r="L74" i="12" s="1"/>
  <c r="K77" i="12"/>
  <c r="L77" i="12" s="1"/>
  <c r="K80" i="12"/>
  <c r="L80" i="12" s="1"/>
  <c r="R132" i="12"/>
  <c r="L129" i="13"/>
  <c r="E44" i="12"/>
  <c r="H43" i="12" s="1"/>
  <c r="I43" i="12" s="1"/>
  <c r="J43" i="12" s="1"/>
  <c r="K46" i="12"/>
  <c r="L46" i="12" s="1"/>
  <c r="AR49" i="12"/>
  <c r="T50" i="12"/>
  <c r="K66" i="12"/>
  <c r="L66" i="12" s="1"/>
  <c r="K69" i="12"/>
  <c r="L69" i="12" s="1"/>
  <c r="AR75" i="12"/>
  <c r="T76" i="12"/>
  <c r="AR78" i="12"/>
  <c r="T79" i="12"/>
  <c r="AS81" i="12"/>
  <c r="AS84" i="12"/>
  <c r="E60" i="13"/>
  <c r="H59" i="13" s="1"/>
  <c r="I59" i="13" s="1"/>
  <c r="J59" i="13" s="1"/>
  <c r="D74" i="13"/>
  <c r="R89" i="13"/>
  <c r="L122" i="13"/>
  <c r="R67" i="14"/>
  <c r="AL95" i="10"/>
  <c r="AL100" i="10"/>
  <c r="K115" i="10"/>
  <c r="L115" i="10" s="1"/>
  <c r="T129" i="10"/>
  <c r="K137" i="10"/>
  <c r="L137" i="10" s="1"/>
  <c r="K140" i="10"/>
  <c r="L140" i="10" s="1"/>
  <c r="K143" i="10"/>
  <c r="L143" i="10" s="1"/>
  <c r="AS27" i="12"/>
  <c r="AR44" i="12"/>
  <c r="T45" i="12"/>
  <c r="AS49" i="12"/>
  <c r="AS75" i="12"/>
  <c r="AS78" i="12"/>
  <c r="T142" i="12"/>
  <c r="T139" i="12"/>
  <c r="T145" i="12"/>
  <c r="T136" i="12"/>
  <c r="T141" i="12"/>
  <c r="T138" i="12"/>
  <c r="T147" i="12"/>
  <c r="T144" i="12"/>
  <c r="T140" i="12"/>
  <c r="T37" i="13"/>
  <c r="T26" i="13"/>
  <c r="T33" i="13"/>
  <c r="T29" i="13"/>
  <c r="T36" i="13"/>
  <c r="T32" i="13"/>
  <c r="T35" i="13"/>
  <c r="T31" i="13"/>
  <c r="T34" i="13"/>
  <c r="T30" i="13"/>
  <c r="E66" i="13"/>
  <c r="H65" i="13" s="1"/>
  <c r="I65" i="13" s="1"/>
  <c r="J65" i="13" s="1"/>
  <c r="D80" i="13"/>
  <c r="R69" i="13"/>
  <c r="R115" i="13"/>
  <c r="R49" i="14"/>
  <c r="R81" i="14"/>
  <c r="AS77" i="10"/>
  <c r="K99" i="10"/>
  <c r="L99" i="10" s="1"/>
  <c r="K106" i="10"/>
  <c r="L106" i="10" s="1"/>
  <c r="K109" i="10"/>
  <c r="L109" i="10" s="1"/>
  <c r="K112" i="10"/>
  <c r="L112" i="10" s="1"/>
  <c r="AU144" i="10"/>
  <c r="AU147" i="10"/>
  <c r="AS44" i="12"/>
  <c r="T65" i="12"/>
  <c r="T68" i="12"/>
  <c r="E49" i="13"/>
  <c r="H48" i="13" s="1"/>
  <c r="I48" i="13" s="1"/>
  <c r="J48" i="13" s="1"/>
  <c r="T77" i="13"/>
  <c r="T83" i="13"/>
  <c r="T80" i="13"/>
  <c r="T74" i="13"/>
  <c r="T84" i="13"/>
  <c r="T81" i="13"/>
  <c r="D94" i="13"/>
  <c r="R37" i="14"/>
  <c r="AU113" i="10"/>
  <c r="AU116" i="10"/>
  <c r="K81" i="12"/>
  <c r="L81" i="12" s="1"/>
  <c r="K84" i="12"/>
  <c r="L84" i="12" s="1"/>
  <c r="R108" i="13"/>
  <c r="AL91" i="10"/>
  <c r="AL96" i="10"/>
  <c r="AU107" i="10"/>
  <c r="T108" i="10"/>
  <c r="AU110" i="10"/>
  <c r="AV113" i="10"/>
  <c r="AV141" i="10"/>
  <c r="AS42" i="12"/>
  <c r="T43" i="12"/>
  <c r="K44" i="12"/>
  <c r="L44" i="12" s="1"/>
  <c r="AR47" i="12"/>
  <c r="T48" i="12"/>
  <c r="AS52" i="12"/>
  <c r="AR73" i="12"/>
  <c r="K75" i="12"/>
  <c r="L75" i="12" s="1"/>
  <c r="K78" i="12"/>
  <c r="L78" i="12" s="1"/>
  <c r="AR82" i="12"/>
  <c r="AV110" i="12"/>
  <c r="AV107" i="12"/>
  <c r="AV116" i="12"/>
  <c r="AV113" i="12"/>
  <c r="AV111" i="12"/>
  <c r="AV108" i="12"/>
  <c r="AV114" i="12"/>
  <c r="AV105" i="12"/>
  <c r="AV109" i="12"/>
  <c r="T137" i="12"/>
  <c r="E59" i="13"/>
  <c r="H58" i="13" s="1"/>
  <c r="I58" i="13" s="1"/>
  <c r="J58" i="13" s="1"/>
  <c r="D73" i="13"/>
  <c r="D62" i="13"/>
  <c r="E47" i="13"/>
  <c r="H46" i="13" s="1"/>
  <c r="I46" i="13" s="1"/>
  <c r="J46" i="13" s="1"/>
  <c r="L82" i="13"/>
  <c r="L123" i="13"/>
  <c r="T125" i="10"/>
  <c r="AS47" i="12"/>
  <c r="E50" i="12"/>
  <c r="H49" i="12" s="1"/>
  <c r="I49" i="12" s="1"/>
  <c r="J49" i="12" s="1"/>
  <c r="K52" i="12"/>
  <c r="L52" i="12" s="1"/>
  <c r="K67" i="12"/>
  <c r="L67" i="12" s="1"/>
  <c r="D68" i="12"/>
  <c r="AS73" i="12"/>
  <c r="AR76" i="12"/>
  <c r="AR79" i="12"/>
  <c r="AS82" i="12"/>
  <c r="R116" i="12"/>
  <c r="R145" i="12"/>
  <c r="E67" i="13"/>
  <c r="H66" i="13" s="1"/>
  <c r="I66" i="13" s="1"/>
  <c r="J66" i="13" s="1"/>
  <c r="D81" i="13"/>
  <c r="AS81" i="10"/>
  <c r="AK92" i="10"/>
  <c r="K95" i="10"/>
  <c r="L95" i="10" s="1"/>
  <c r="AK97" i="10"/>
  <c r="T121" i="10"/>
  <c r="T123" i="10"/>
  <c r="K144" i="10"/>
  <c r="L144" i="10" s="1"/>
  <c r="K147" i="10"/>
  <c r="L147" i="10" s="1"/>
  <c r="AS28" i="12"/>
  <c r="K42" i="12"/>
  <c r="L42" i="12" s="1"/>
  <c r="T51" i="12"/>
  <c r="K64" i="12"/>
  <c r="L64" i="12" s="1"/>
  <c r="AS76" i="12"/>
  <c r="K100" i="12"/>
  <c r="L100" i="12" s="1"/>
  <c r="AK97" i="12"/>
  <c r="K95" i="12"/>
  <c r="L95" i="12" s="1"/>
  <c r="AK92" i="12"/>
  <c r="AK99" i="12"/>
  <c r="AK94" i="12"/>
  <c r="K97" i="12"/>
  <c r="L97" i="12" s="1"/>
  <c r="K92" i="12"/>
  <c r="L92" i="12" s="1"/>
  <c r="AK93" i="12"/>
  <c r="AK98" i="12"/>
  <c r="K96" i="12"/>
  <c r="L96" i="12" s="1"/>
  <c r="K91" i="12"/>
  <c r="L91" i="12" s="1"/>
  <c r="AK96" i="12"/>
  <c r="R110" i="12"/>
  <c r="T143" i="12"/>
  <c r="T27" i="13"/>
  <c r="R46" i="13"/>
  <c r="T78" i="13"/>
  <c r="T82" i="13"/>
  <c r="AL92" i="10"/>
  <c r="K113" i="10"/>
  <c r="L113" i="10" s="1"/>
  <c r="K116" i="10"/>
  <c r="L116" i="10" s="1"/>
  <c r="T132" i="10"/>
  <c r="AU145" i="10"/>
  <c r="AS50" i="12"/>
  <c r="R107" i="12"/>
  <c r="E65" i="13"/>
  <c r="H64" i="13" s="1"/>
  <c r="I64" i="13" s="1"/>
  <c r="J64" i="13" s="1"/>
  <c r="D79" i="13"/>
  <c r="R62" i="13"/>
  <c r="R66" i="13"/>
  <c r="R141" i="13"/>
  <c r="AU105" i="10"/>
  <c r="K107" i="10"/>
  <c r="L107" i="10" s="1"/>
  <c r="K110" i="10"/>
  <c r="L110" i="10" s="1"/>
  <c r="AU139" i="10"/>
  <c r="T60" i="12"/>
  <c r="K73" i="12"/>
  <c r="L73" i="12" s="1"/>
  <c r="AK90" i="12"/>
  <c r="AK100" i="12"/>
  <c r="E62" i="13"/>
  <c r="H61" i="13" s="1"/>
  <c r="I61" i="13" s="1"/>
  <c r="J61" i="13" s="1"/>
  <c r="D76" i="13"/>
  <c r="AR68" i="13"/>
  <c r="AR65" i="13"/>
  <c r="AR59" i="13"/>
  <c r="K64" i="13"/>
  <c r="L64" i="13" s="1"/>
  <c r="K61" i="13"/>
  <c r="L61" i="13" s="1"/>
  <c r="K67" i="13"/>
  <c r="L67" i="13" s="1"/>
  <c r="K58" i="13"/>
  <c r="L58" i="13" s="1"/>
  <c r="AR64" i="13"/>
  <c r="AR61" i="13"/>
  <c r="AR67" i="13"/>
  <c r="K63" i="13"/>
  <c r="L63" i="13" s="1"/>
  <c r="K60" i="13"/>
  <c r="L60" i="13" s="1"/>
  <c r="AR58" i="13"/>
  <c r="AR63" i="13"/>
  <c r="AR60" i="13"/>
  <c r="AR69" i="13"/>
  <c r="AR66" i="13"/>
  <c r="K68" i="13"/>
  <c r="L68" i="13" s="1"/>
  <c r="R110" i="13"/>
  <c r="L128" i="13"/>
  <c r="E63" i="14"/>
  <c r="H62" i="14" s="1"/>
  <c r="I62" i="14" s="1"/>
  <c r="J62" i="14" s="1"/>
  <c r="D77" i="14"/>
  <c r="T106" i="12"/>
  <c r="AU108" i="12"/>
  <c r="AU111" i="12"/>
  <c r="T112" i="12"/>
  <c r="T115" i="12"/>
  <c r="AV127" i="12"/>
  <c r="AV139" i="12"/>
  <c r="AV142" i="12"/>
  <c r="E43" i="13"/>
  <c r="H42" i="13" s="1"/>
  <c r="I42" i="13" s="1"/>
  <c r="J42" i="13" s="1"/>
  <c r="P42" i="13" s="1"/>
  <c r="E48" i="13"/>
  <c r="H47" i="13" s="1"/>
  <c r="I47" i="13" s="1"/>
  <c r="J47" i="13" s="1"/>
  <c r="K50" i="13"/>
  <c r="L50" i="13" s="1"/>
  <c r="AR53" i="13"/>
  <c r="K76" i="13"/>
  <c r="L76" i="13" s="1"/>
  <c r="K79" i="13"/>
  <c r="L79" i="13" s="1"/>
  <c r="K93" i="13"/>
  <c r="L93" i="13" s="1"/>
  <c r="K98" i="13"/>
  <c r="L98" i="13" s="1"/>
  <c r="T107" i="13"/>
  <c r="T110" i="13"/>
  <c r="AV115" i="13"/>
  <c r="K121" i="13"/>
  <c r="L121" i="13" s="1"/>
  <c r="AV124" i="13"/>
  <c r="R136" i="13"/>
  <c r="O136" i="13"/>
  <c r="R77" i="14"/>
  <c r="R90" i="14"/>
  <c r="R93" i="14"/>
  <c r="R32" i="16"/>
  <c r="R53" i="16"/>
  <c r="T109" i="12"/>
  <c r="AU125" i="12"/>
  <c r="T128" i="12"/>
  <c r="K129" i="12"/>
  <c r="L129" i="12" s="1"/>
  <c r="AS29" i="13"/>
  <c r="AR48" i="13"/>
  <c r="T49" i="13"/>
  <c r="AS53" i="13"/>
  <c r="AR74" i="13"/>
  <c r="AR80" i="13"/>
  <c r="AR83" i="13"/>
  <c r="T91" i="13"/>
  <c r="AK95" i="13"/>
  <c r="T96" i="13"/>
  <c r="AK100" i="13"/>
  <c r="R52" i="14"/>
  <c r="R61" i="14"/>
  <c r="E76" i="16"/>
  <c r="H75" i="16" s="1"/>
  <c r="I75" i="16" s="1"/>
  <c r="J75" i="16" s="1"/>
  <c r="D91" i="16"/>
  <c r="K105" i="12"/>
  <c r="L105" i="12" s="1"/>
  <c r="K114" i="12"/>
  <c r="L114" i="12" s="1"/>
  <c r="AV123" i="12"/>
  <c r="T126" i="12"/>
  <c r="K127" i="12"/>
  <c r="L127" i="12" s="1"/>
  <c r="AU132" i="12"/>
  <c r="K139" i="12"/>
  <c r="L139" i="12" s="1"/>
  <c r="K142" i="12"/>
  <c r="L142" i="12" s="1"/>
  <c r="AS26" i="13"/>
  <c r="AS37" i="13"/>
  <c r="E46" i="13"/>
  <c r="H45" i="13" s="1"/>
  <c r="I45" i="13" s="1"/>
  <c r="J45" i="13" s="1"/>
  <c r="AR51" i="13"/>
  <c r="K53" i="13"/>
  <c r="L53" i="13" s="1"/>
  <c r="T58" i="13"/>
  <c r="T67" i="13"/>
  <c r="AS77" i="13"/>
  <c r="K99" i="13"/>
  <c r="L99" i="13" s="1"/>
  <c r="K106" i="13"/>
  <c r="L106" i="13" s="1"/>
  <c r="K109" i="13"/>
  <c r="L109" i="13" s="1"/>
  <c r="K112" i="13"/>
  <c r="L112" i="13" s="1"/>
  <c r="AU125" i="13"/>
  <c r="R32" i="14"/>
  <c r="D78" i="14"/>
  <c r="K108" i="12"/>
  <c r="L108" i="12" s="1"/>
  <c r="K111" i="12"/>
  <c r="L111" i="12" s="1"/>
  <c r="T124" i="12"/>
  <c r="K125" i="12"/>
  <c r="L125" i="12" s="1"/>
  <c r="AU130" i="12"/>
  <c r="AV132" i="12"/>
  <c r="AU137" i="12"/>
  <c r="AU143" i="12"/>
  <c r="AU146" i="12"/>
  <c r="T42" i="13"/>
  <c r="K48" i="13"/>
  <c r="L48" i="13" s="1"/>
  <c r="AS51" i="13"/>
  <c r="T52" i="13"/>
  <c r="T61" i="13"/>
  <c r="K83" i="13"/>
  <c r="L83" i="13" s="1"/>
  <c r="AK91" i="13"/>
  <c r="T92" i="13"/>
  <c r="K94" i="13"/>
  <c r="L94" i="13" s="1"/>
  <c r="AK96" i="13"/>
  <c r="T97" i="13"/>
  <c r="T105" i="13"/>
  <c r="AU113" i="13"/>
  <c r="T114" i="13"/>
  <c r="AU116" i="13"/>
  <c r="AU122" i="13"/>
  <c r="K124" i="13"/>
  <c r="L124" i="13" s="1"/>
  <c r="AV125" i="13"/>
  <c r="AU126" i="13"/>
  <c r="D82" i="14"/>
  <c r="E68" i="14"/>
  <c r="H67" i="14" s="1"/>
  <c r="I67" i="14" s="1"/>
  <c r="J67" i="14" s="1"/>
  <c r="O58" i="14"/>
  <c r="AU106" i="12"/>
  <c r="AU112" i="12"/>
  <c r="T113" i="12"/>
  <c r="AU115" i="12"/>
  <c r="AV130" i="12"/>
  <c r="AU140" i="12"/>
  <c r="AV143" i="12"/>
  <c r="AR46" i="13"/>
  <c r="T47" i="13"/>
  <c r="K74" i="13"/>
  <c r="L74" i="13" s="1"/>
  <c r="K77" i="13"/>
  <c r="L77" i="13" s="1"/>
  <c r="K80" i="13"/>
  <c r="L80" i="13" s="1"/>
  <c r="T108" i="13"/>
  <c r="AU110" i="13"/>
  <c r="T111" i="13"/>
  <c r="AV113" i="13"/>
  <c r="AV122" i="13"/>
  <c r="AV126" i="13"/>
  <c r="T50" i="14"/>
  <c r="T47" i="14"/>
  <c r="T52" i="14"/>
  <c r="T42" i="14"/>
  <c r="T44" i="14"/>
  <c r="T49" i="14"/>
  <c r="T46" i="14"/>
  <c r="T51" i="14"/>
  <c r="T48" i="14"/>
  <c r="T43" i="14"/>
  <c r="T53" i="14"/>
  <c r="T45" i="14"/>
  <c r="L51" i="14"/>
  <c r="D96" i="14"/>
  <c r="E81" i="14"/>
  <c r="H80" i="14" s="1"/>
  <c r="I80" i="14" s="1"/>
  <c r="J80" i="14" s="1"/>
  <c r="K115" i="12"/>
  <c r="L115" i="12" s="1"/>
  <c r="AU126" i="12"/>
  <c r="T129" i="12"/>
  <c r="K130" i="12"/>
  <c r="L130" i="12" s="1"/>
  <c r="K137" i="12"/>
  <c r="L137" i="12" s="1"/>
  <c r="K140" i="12"/>
  <c r="L140" i="12" s="1"/>
  <c r="K143" i="12"/>
  <c r="L143" i="12" s="1"/>
  <c r="AS27" i="13"/>
  <c r="AR44" i="13"/>
  <c r="T45" i="13"/>
  <c r="AS49" i="13"/>
  <c r="AS75" i="13"/>
  <c r="AS78" i="13"/>
  <c r="T93" i="13"/>
  <c r="K113" i="13"/>
  <c r="L113" i="13" s="1"/>
  <c r="K116" i="13"/>
  <c r="L116" i="13" s="1"/>
  <c r="R138" i="13"/>
  <c r="R26" i="14"/>
  <c r="O26" i="14"/>
  <c r="P26" i="14" s="1"/>
  <c r="Q26" i="14" s="1"/>
  <c r="S26" i="14" s="1"/>
  <c r="D75" i="14"/>
  <c r="E61" i="14"/>
  <c r="H60" i="14" s="1"/>
  <c r="I60" i="14" s="1"/>
  <c r="J60" i="14" s="1"/>
  <c r="R69" i="14"/>
  <c r="R76" i="14"/>
  <c r="K112" i="12"/>
  <c r="L112" i="12" s="1"/>
  <c r="R36" i="14"/>
  <c r="E46" i="14"/>
  <c r="H45" i="14" s="1"/>
  <c r="I45" i="14" s="1"/>
  <c r="J45" i="14" s="1"/>
  <c r="D61" i="14"/>
  <c r="D69" i="14"/>
  <c r="E54" i="14"/>
  <c r="H53" i="14" s="1"/>
  <c r="I53" i="14" s="1"/>
  <c r="J53" i="14" s="1"/>
  <c r="R111" i="16"/>
  <c r="AU113" i="12"/>
  <c r="AU116" i="12"/>
  <c r="AS31" i="13"/>
  <c r="AS35" i="13"/>
  <c r="K81" i="13"/>
  <c r="L81" i="13" s="1"/>
  <c r="K84" i="13"/>
  <c r="L84" i="13" s="1"/>
  <c r="AV128" i="13"/>
  <c r="AV130" i="13"/>
  <c r="AV132" i="13"/>
  <c r="AV127" i="13"/>
  <c r="AV131" i="13"/>
  <c r="R60" i="14"/>
  <c r="D79" i="14"/>
  <c r="E65" i="14"/>
  <c r="H64" i="14" s="1"/>
  <c r="I64" i="14" s="1"/>
  <c r="J64" i="14" s="1"/>
  <c r="T111" i="14"/>
  <c r="T108" i="14"/>
  <c r="T116" i="14"/>
  <c r="T113" i="14"/>
  <c r="T115" i="14"/>
  <c r="T112" i="14"/>
  <c r="T106" i="14"/>
  <c r="T109" i="14"/>
  <c r="T107" i="14"/>
  <c r="T105" i="14"/>
  <c r="T114" i="14"/>
  <c r="T110" i="14"/>
  <c r="L105" i="14"/>
  <c r="AR73" i="13"/>
  <c r="K75" i="13"/>
  <c r="L75" i="13" s="1"/>
  <c r="K78" i="13"/>
  <c r="L78" i="13" s="1"/>
  <c r="AR82" i="13"/>
  <c r="T99" i="13"/>
  <c r="K132" i="13"/>
  <c r="L132" i="13" s="1"/>
  <c r="AU130" i="13"/>
  <c r="K125" i="13"/>
  <c r="L125" i="13" s="1"/>
  <c r="AU132" i="13"/>
  <c r="K131" i="13"/>
  <c r="L131" i="13" s="1"/>
  <c r="AU127" i="13"/>
  <c r="AU129" i="13"/>
  <c r="K130" i="13"/>
  <c r="L130" i="13" s="1"/>
  <c r="AU123" i="13"/>
  <c r="K127" i="13"/>
  <c r="L127" i="13" s="1"/>
  <c r="E74" i="14"/>
  <c r="H73" i="14" s="1"/>
  <c r="I73" i="14" s="1"/>
  <c r="J73" i="14" s="1"/>
  <c r="D89" i="14"/>
  <c r="R45" i="14"/>
  <c r="D97" i="14"/>
  <c r="E82" i="14"/>
  <c r="H81" i="14" s="1"/>
  <c r="I81" i="14" s="1"/>
  <c r="J81" i="14" s="1"/>
  <c r="R52" i="16"/>
  <c r="R68" i="17"/>
  <c r="T125" i="12"/>
  <c r="K126" i="12"/>
  <c r="L126" i="12" s="1"/>
  <c r="AU131" i="12"/>
  <c r="E50" i="13"/>
  <c r="H49" i="13" s="1"/>
  <c r="I49" i="13" s="1"/>
  <c r="J49" i="13" s="1"/>
  <c r="K52" i="13"/>
  <c r="L52" i="13" s="1"/>
  <c r="AS73" i="13"/>
  <c r="AR76" i="13"/>
  <c r="AS82" i="13"/>
  <c r="AK89" i="13"/>
  <c r="AU121" i="13"/>
  <c r="AV123" i="13"/>
  <c r="K126" i="13"/>
  <c r="L126" i="13" s="1"/>
  <c r="AU128" i="13"/>
  <c r="AU131" i="13"/>
  <c r="R64" i="14"/>
  <c r="K124" i="12"/>
  <c r="L124" i="12" s="1"/>
  <c r="AV131" i="12"/>
  <c r="K144" i="12"/>
  <c r="L144" i="12" s="1"/>
  <c r="K147" i="12"/>
  <c r="L147" i="12" s="1"/>
  <c r="AS28" i="13"/>
  <c r="AS76" i="13"/>
  <c r="T90" i="13"/>
  <c r="K92" i="13"/>
  <c r="L92" i="13" s="1"/>
  <c r="K97" i="13"/>
  <c r="L97" i="13" s="1"/>
  <c r="AV121" i="13"/>
  <c r="D90" i="14"/>
  <c r="E75" i="14"/>
  <c r="H74" i="14" s="1"/>
  <c r="I74" i="14" s="1"/>
  <c r="J74" i="14" s="1"/>
  <c r="R129" i="14"/>
  <c r="K113" i="12"/>
  <c r="L113" i="12" s="1"/>
  <c r="K138" i="12"/>
  <c r="L138" i="12" s="1"/>
  <c r="K141" i="12"/>
  <c r="L141" i="12" s="1"/>
  <c r="AK94" i="13"/>
  <c r="T95" i="13"/>
  <c r="R47" i="14"/>
  <c r="E84" i="14"/>
  <c r="H83" i="14" s="1"/>
  <c r="I83" i="14" s="1"/>
  <c r="J83" i="14" s="1"/>
  <c r="D99" i="14"/>
  <c r="E59" i="14"/>
  <c r="H58" i="14" s="1"/>
  <c r="I58" i="14" s="1"/>
  <c r="J58" i="14" s="1"/>
  <c r="R82" i="14"/>
  <c r="R111" i="17"/>
  <c r="K140" i="13"/>
  <c r="L140" i="13" s="1"/>
  <c r="K143" i="13"/>
  <c r="L143" i="13" s="1"/>
  <c r="AS27" i="14"/>
  <c r="K30" i="14"/>
  <c r="L30" i="14" s="1"/>
  <c r="T32" i="14"/>
  <c r="AR44" i="14"/>
  <c r="E52" i="14"/>
  <c r="H51" i="14" s="1"/>
  <c r="I51" i="14" s="1"/>
  <c r="J51" i="14" s="1"/>
  <c r="T60" i="14"/>
  <c r="AR76" i="14"/>
  <c r="AK89" i="14"/>
  <c r="K98" i="14"/>
  <c r="L98" i="14" s="1"/>
  <c r="E91" i="16"/>
  <c r="H90" i="16" s="1"/>
  <c r="I90" i="16" s="1"/>
  <c r="J90" i="16" s="1"/>
  <c r="D106" i="16"/>
  <c r="AV138" i="13"/>
  <c r="AV141" i="13"/>
  <c r="K27" i="14"/>
  <c r="L27" i="14" s="1"/>
  <c r="T29" i="14"/>
  <c r="K44" i="14"/>
  <c r="L44" i="14" s="1"/>
  <c r="AR47" i="14"/>
  <c r="K75" i="14"/>
  <c r="L75" i="14" s="1"/>
  <c r="T79" i="14"/>
  <c r="K83" i="14"/>
  <c r="L83" i="14" s="1"/>
  <c r="T33" i="16"/>
  <c r="T29" i="16"/>
  <c r="T36" i="16"/>
  <c r="T32" i="16"/>
  <c r="T28" i="16"/>
  <c r="T27" i="16"/>
  <c r="T34" i="16"/>
  <c r="T30" i="16"/>
  <c r="T26" i="16"/>
  <c r="T37" i="16"/>
  <c r="T31" i="16"/>
  <c r="L28" i="16"/>
  <c r="T35" i="16"/>
  <c r="E70" i="16"/>
  <c r="H69" i="16" s="1"/>
  <c r="I69" i="16" s="1"/>
  <c r="J69" i="16" s="1"/>
  <c r="D84" i="16"/>
  <c r="D80" i="16"/>
  <c r="E66" i="16"/>
  <c r="H65" i="16" s="1"/>
  <c r="I65" i="16" s="1"/>
  <c r="J65" i="16" s="1"/>
  <c r="R106" i="16"/>
  <c r="K144" i="13"/>
  <c r="L144" i="13" s="1"/>
  <c r="K147" i="13"/>
  <c r="L147" i="13" s="1"/>
  <c r="T26" i="14"/>
  <c r="AS28" i="14"/>
  <c r="K31" i="14"/>
  <c r="L31" i="14" s="1"/>
  <c r="AR32" i="14"/>
  <c r="K35" i="14"/>
  <c r="L35" i="14" s="1"/>
  <c r="T37" i="14"/>
  <c r="K42" i="14"/>
  <c r="L42" i="14" s="1"/>
  <c r="AR50" i="14"/>
  <c r="E60" i="14"/>
  <c r="H59" i="14" s="1"/>
  <c r="I59" i="14" s="1"/>
  <c r="J59" i="14" s="1"/>
  <c r="AR78" i="14"/>
  <c r="L108" i="14"/>
  <c r="AL93" i="16"/>
  <c r="AL98" i="16"/>
  <c r="AL97" i="16"/>
  <c r="AL92" i="16"/>
  <c r="AL96" i="16"/>
  <c r="AL91" i="16"/>
  <c r="AL100" i="16"/>
  <c r="AL95" i="16"/>
  <c r="AL99" i="16"/>
  <c r="AL94" i="16"/>
  <c r="AL89" i="16"/>
  <c r="AL90" i="16"/>
  <c r="R112" i="17"/>
  <c r="T137" i="13"/>
  <c r="AU139" i="13"/>
  <c r="AU142" i="13"/>
  <c r="T143" i="13"/>
  <c r="AV145" i="13"/>
  <c r="T146" i="13"/>
  <c r="AS36" i="14"/>
  <c r="AR53" i="14"/>
  <c r="T62" i="14"/>
  <c r="AR73" i="14"/>
  <c r="AK91" i="14"/>
  <c r="AK99" i="14"/>
  <c r="R139" i="14"/>
  <c r="R136" i="16"/>
  <c r="O136" i="16"/>
  <c r="AV122" i="17"/>
  <c r="AV128" i="17"/>
  <c r="AV130" i="17"/>
  <c r="AV132" i="17"/>
  <c r="AV123" i="17"/>
  <c r="AV121" i="17"/>
  <c r="AV131" i="17"/>
  <c r="AV125" i="17"/>
  <c r="AV124" i="17"/>
  <c r="AV126" i="17"/>
  <c r="AV127" i="17"/>
  <c r="AV129" i="17"/>
  <c r="AV139" i="13"/>
  <c r="T140" i="13"/>
  <c r="AV142" i="13"/>
  <c r="K28" i="14"/>
  <c r="L28" i="14" s="1"/>
  <c r="AR29" i="14"/>
  <c r="T30" i="14"/>
  <c r="T34" i="14"/>
  <c r="E43" i="14"/>
  <c r="H42" i="14" s="1"/>
  <c r="I42" i="14" s="1"/>
  <c r="J42" i="14" s="1"/>
  <c r="E48" i="14"/>
  <c r="H47" i="14" s="1"/>
  <c r="I47" i="14" s="1"/>
  <c r="J47" i="14" s="1"/>
  <c r="K50" i="14"/>
  <c r="L50" i="14" s="1"/>
  <c r="K84" i="14"/>
  <c r="L84" i="14" s="1"/>
  <c r="AR77" i="14"/>
  <c r="AR83" i="14"/>
  <c r="AR80" i="14"/>
  <c r="AR74" i="14"/>
  <c r="AR79" i="14"/>
  <c r="L27" i="16"/>
  <c r="AV114" i="16"/>
  <c r="AV115" i="16"/>
  <c r="AV111" i="16"/>
  <c r="AV108" i="16"/>
  <c r="AV105" i="16"/>
  <c r="AV116" i="16"/>
  <c r="AV110" i="16"/>
  <c r="AV107" i="16"/>
  <c r="AV106" i="16"/>
  <c r="AV113" i="16"/>
  <c r="AV112" i="16"/>
  <c r="AV109" i="16"/>
  <c r="K99" i="14"/>
  <c r="L99" i="14" s="1"/>
  <c r="AK100" i="14"/>
  <c r="AK96" i="14"/>
  <c r="K95" i="14"/>
  <c r="L95" i="14" s="1"/>
  <c r="K91" i="14"/>
  <c r="L91" i="14" s="1"/>
  <c r="AK93" i="14"/>
  <c r="AK92" i="14"/>
  <c r="K96" i="14"/>
  <c r="L96" i="14" s="1"/>
  <c r="K89" i="14"/>
  <c r="L89" i="14" s="1"/>
  <c r="K97" i="14"/>
  <c r="L97" i="14" s="1"/>
  <c r="AK95" i="14"/>
  <c r="AK98" i="14"/>
  <c r="AK90" i="14"/>
  <c r="K100" i="14"/>
  <c r="L100" i="14" s="1"/>
  <c r="R68" i="16"/>
  <c r="E61" i="17"/>
  <c r="H60" i="17" s="1"/>
  <c r="I60" i="17" s="1"/>
  <c r="J60" i="17" s="1"/>
  <c r="D75" i="17"/>
  <c r="K145" i="13"/>
  <c r="L145" i="13" s="1"/>
  <c r="AR26" i="14"/>
  <c r="T27" i="14"/>
  <c r="AS33" i="14"/>
  <c r="AR37" i="14"/>
  <c r="E51" i="14"/>
  <c r="H50" i="14" s="1"/>
  <c r="I50" i="14" s="1"/>
  <c r="J50" i="14" s="1"/>
  <c r="K53" i="14"/>
  <c r="L53" i="14" s="1"/>
  <c r="T68" i="14"/>
  <c r="R127" i="14"/>
  <c r="L29" i="16"/>
  <c r="R47" i="16"/>
  <c r="R52" i="17"/>
  <c r="K139" i="13"/>
  <c r="L139" i="13" s="1"/>
  <c r="K142" i="13"/>
  <c r="L142" i="13" s="1"/>
  <c r="AR51" i="14"/>
  <c r="T63" i="14"/>
  <c r="T78" i="14"/>
  <c r="T75" i="14"/>
  <c r="T84" i="14"/>
  <c r="T81" i="14"/>
  <c r="T76" i="14"/>
  <c r="K78" i="14"/>
  <c r="L78" i="14" s="1"/>
  <c r="K92" i="14"/>
  <c r="L92" i="14" s="1"/>
  <c r="K94" i="14"/>
  <c r="L94" i="14" s="1"/>
  <c r="L35" i="16"/>
  <c r="R36" i="18"/>
  <c r="AU137" i="13"/>
  <c r="AU143" i="13"/>
  <c r="T144" i="13"/>
  <c r="AU146" i="13"/>
  <c r="T147" i="13"/>
  <c r="K29" i="14"/>
  <c r="L29" i="14" s="1"/>
  <c r="T31" i="14"/>
  <c r="T35" i="14"/>
  <c r="K43" i="14"/>
  <c r="L43" i="14" s="1"/>
  <c r="K48" i="14"/>
  <c r="L48" i="14" s="1"/>
  <c r="AR81" i="14"/>
  <c r="R49" i="16"/>
  <c r="R105" i="16"/>
  <c r="O105" i="16"/>
  <c r="AV137" i="13"/>
  <c r="T138" i="13"/>
  <c r="AU140" i="13"/>
  <c r="AV143" i="13"/>
  <c r="AR30" i="14"/>
  <c r="K33" i="14"/>
  <c r="L33" i="14" s="1"/>
  <c r="AR34" i="14"/>
  <c r="AR46" i="14"/>
  <c r="K65" i="14"/>
  <c r="L65" i="14" s="1"/>
  <c r="K62" i="14"/>
  <c r="L62" i="14" s="1"/>
  <c r="K59" i="14"/>
  <c r="L59" i="14" s="1"/>
  <c r="K68" i="14"/>
  <c r="L68" i="14" s="1"/>
  <c r="K66" i="14"/>
  <c r="L66" i="14" s="1"/>
  <c r="E67" i="14"/>
  <c r="H66" i="14" s="1"/>
  <c r="I66" i="14" s="1"/>
  <c r="J66" i="14" s="1"/>
  <c r="K73" i="14"/>
  <c r="L73" i="14" s="1"/>
  <c r="AS84" i="14"/>
  <c r="AS83" i="14"/>
  <c r="AS80" i="14"/>
  <c r="AS74" i="14"/>
  <c r="AR75" i="14"/>
  <c r="AS81" i="14"/>
  <c r="AR82" i="14"/>
  <c r="L31" i="16"/>
  <c r="L37" i="16"/>
  <c r="R64" i="16"/>
  <c r="R99" i="16"/>
  <c r="AK97" i="14"/>
  <c r="R67" i="16"/>
  <c r="D77" i="16"/>
  <c r="E63" i="16"/>
  <c r="H62" i="16" s="1"/>
  <c r="I62" i="16" s="1"/>
  <c r="J62" i="16" s="1"/>
  <c r="K46" i="14"/>
  <c r="L46" i="14" s="1"/>
  <c r="AR68" i="14"/>
  <c r="K74" i="14"/>
  <c r="L74" i="14" s="1"/>
  <c r="T77" i="14"/>
  <c r="K80" i="14"/>
  <c r="L80" i="14" s="1"/>
  <c r="AL96" i="14"/>
  <c r="AL100" i="14"/>
  <c r="AL95" i="14"/>
  <c r="AL99" i="14"/>
  <c r="AL94" i="14"/>
  <c r="AL93" i="14"/>
  <c r="AL92" i="14"/>
  <c r="AL97" i="14"/>
  <c r="AL98" i="14"/>
  <c r="AL90" i="14"/>
  <c r="AK94" i="14"/>
  <c r="R44" i="16"/>
  <c r="R124" i="14"/>
  <c r="AU128" i="14"/>
  <c r="D73" i="16"/>
  <c r="E59" i="16"/>
  <c r="H58" i="16" s="1"/>
  <c r="I58" i="16" s="1"/>
  <c r="J58" i="16" s="1"/>
  <c r="D79" i="16"/>
  <c r="E65" i="16"/>
  <c r="H64" i="16" s="1"/>
  <c r="I64" i="16" s="1"/>
  <c r="J64" i="16" s="1"/>
  <c r="L112" i="16"/>
  <c r="R26" i="17"/>
  <c r="O26" i="17"/>
  <c r="P26" i="17" s="1"/>
  <c r="Q26" i="17" s="1"/>
  <c r="S26" i="17" s="1"/>
  <c r="R129" i="18"/>
  <c r="AU125" i="14"/>
  <c r="AU147" i="14"/>
  <c r="AU144" i="14"/>
  <c r="K143" i="14"/>
  <c r="L143" i="14" s="1"/>
  <c r="K140" i="14"/>
  <c r="L140" i="14" s="1"/>
  <c r="K137" i="14"/>
  <c r="L137" i="14" s="1"/>
  <c r="K146" i="14"/>
  <c r="L146" i="14" s="1"/>
  <c r="AU140" i="14"/>
  <c r="K145" i="14"/>
  <c r="L145" i="14" s="1"/>
  <c r="K136" i="14"/>
  <c r="L136" i="14" s="1"/>
  <c r="AU142" i="14"/>
  <c r="AU139" i="14"/>
  <c r="AU145" i="14"/>
  <c r="K141" i="14"/>
  <c r="L141" i="14" s="1"/>
  <c r="K138" i="14"/>
  <c r="L138" i="14" s="1"/>
  <c r="AU136" i="14"/>
  <c r="R123" i="16"/>
  <c r="R132" i="18"/>
  <c r="T91" i="14"/>
  <c r="R42" i="16"/>
  <c r="O42" i="16"/>
  <c r="P42" i="16" s="1"/>
  <c r="Q42" i="16" s="1"/>
  <c r="S42" i="16" s="1"/>
  <c r="U42" i="16" s="1"/>
  <c r="AQ42" i="16" s="1"/>
  <c r="AU42" i="16" s="1"/>
  <c r="O121" i="16"/>
  <c r="R121" i="16"/>
  <c r="R32" i="17"/>
  <c r="E67" i="17"/>
  <c r="H66" i="17" s="1"/>
  <c r="I66" i="17" s="1"/>
  <c r="J66" i="17" s="1"/>
  <c r="D81" i="17"/>
  <c r="AU138" i="14"/>
  <c r="O43" i="16"/>
  <c r="P43" i="16" s="1"/>
  <c r="Q43" i="16" s="1"/>
  <c r="S43" i="16" s="1"/>
  <c r="U43" i="16" s="1"/>
  <c r="AQ43" i="16" s="1"/>
  <c r="AU43" i="16" s="1"/>
  <c r="D131" i="16"/>
  <c r="E116" i="16"/>
  <c r="H115" i="16" s="1"/>
  <c r="I115" i="16" s="1"/>
  <c r="J115" i="16" s="1"/>
  <c r="D59" i="17"/>
  <c r="E44" i="17"/>
  <c r="H43" i="17" s="1"/>
  <c r="I43" i="17" s="1"/>
  <c r="J43" i="17" s="1"/>
  <c r="E69" i="17"/>
  <c r="H68" i="17" s="1"/>
  <c r="I68" i="17" s="1"/>
  <c r="J68" i="17" s="1"/>
  <c r="D83" i="17"/>
  <c r="R123" i="14"/>
  <c r="E52" i="16"/>
  <c r="H51" i="16" s="1"/>
  <c r="I51" i="16" s="1"/>
  <c r="J51" i="16" s="1"/>
  <c r="D67" i="16"/>
  <c r="R61" i="16"/>
  <c r="R97" i="16"/>
  <c r="T114" i="16"/>
  <c r="T116" i="16"/>
  <c r="T113" i="16"/>
  <c r="T115" i="16"/>
  <c r="T109" i="16"/>
  <c r="L110" i="16"/>
  <c r="L107" i="16"/>
  <c r="T106" i="16"/>
  <c r="T112" i="16"/>
  <c r="L114" i="16"/>
  <c r="L113" i="16"/>
  <c r="T111" i="16"/>
  <c r="T108" i="16"/>
  <c r="T110" i="16"/>
  <c r="T107" i="16"/>
  <c r="L115" i="16"/>
  <c r="O58" i="17"/>
  <c r="R58" i="17"/>
  <c r="R94" i="17"/>
  <c r="L26" i="16"/>
  <c r="L36" i="16"/>
  <c r="D76" i="16"/>
  <c r="E62" i="16"/>
  <c r="H61" i="16" s="1"/>
  <c r="I61" i="16" s="1"/>
  <c r="J61" i="16" s="1"/>
  <c r="AR79" i="16"/>
  <c r="AR76" i="16"/>
  <c r="AR82" i="16"/>
  <c r="K78" i="16"/>
  <c r="L78" i="16" s="1"/>
  <c r="K75" i="16"/>
  <c r="L75" i="16" s="1"/>
  <c r="AR73" i="16"/>
  <c r="K84" i="16"/>
  <c r="L84" i="16" s="1"/>
  <c r="K81" i="16"/>
  <c r="L81" i="16" s="1"/>
  <c r="AR78" i="16"/>
  <c r="AR75" i="16"/>
  <c r="K80" i="16"/>
  <c r="L80" i="16" s="1"/>
  <c r="K77" i="16"/>
  <c r="L77" i="16" s="1"/>
  <c r="K74" i="16"/>
  <c r="L74" i="16" s="1"/>
  <c r="AR77" i="16"/>
  <c r="K79" i="16"/>
  <c r="L79" i="16" s="1"/>
  <c r="K76" i="16"/>
  <c r="L76" i="16" s="1"/>
  <c r="K82" i="16"/>
  <c r="L82" i="16" s="1"/>
  <c r="K73" i="16"/>
  <c r="L73" i="16" s="1"/>
  <c r="AK89" i="16"/>
  <c r="AK93" i="16"/>
  <c r="AK98" i="16"/>
  <c r="K96" i="16"/>
  <c r="L96" i="16" s="1"/>
  <c r="K91" i="16"/>
  <c r="L91" i="16" s="1"/>
  <c r="K100" i="16"/>
  <c r="L100" i="16" s="1"/>
  <c r="AK97" i="16"/>
  <c r="K95" i="16"/>
  <c r="L95" i="16" s="1"/>
  <c r="AK92" i="16"/>
  <c r="K90" i="16"/>
  <c r="L90" i="16" s="1"/>
  <c r="K89" i="16"/>
  <c r="L89" i="16" s="1"/>
  <c r="K98" i="16"/>
  <c r="L98" i="16" s="1"/>
  <c r="K93" i="16"/>
  <c r="L93" i="16" s="1"/>
  <c r="AK90" i="16"/>
  <c r="AK99" i="16"/>
  <c r="AK94" i="16"/>
  <c r="K94" i="16"/>
  <c r="L94" i="16" s="1"/>
  <c r="R99" i="17"/>
  <c r="R106" i="17"/>
  <c r="AU131" i="14"/>
  <c r="K126" i="14"/>
  <c r="L126" i="14" s="1"/>
  <c r="AU124" i="14"/>
  <c r="K130" i="14"/>
  <c r="L130" i="14" s="1"/>
  <c r="AU126" i="14"/>
  <c r="K132" i="14"/>
  <c r="L132" i="14" s="1"/>
  <c r="AU123" i="14"/>
  <c r="AU121" i="14"/>
  <c r="K131" i="14"/>
  <c r="L131" i="14" s="1"/>
  <c r="AU127" i="14"/>
  <c r="K122" i="14"/>
  <c r="L122" i="14" s="1"/>
  <c r="E45" i="16"/>
  <c r="H44" i="16" s="1"/>
  <c r="I44" i="16" s="1"/>
  <c r="J44" i="16" s="1"/>
  <c r="K83" i="16"/>
  <c r="L83" i="16" s="1"/>
  <c r="R139" i="16"/>
  <c r="K142" i="14"/>
  <c r="L142" i="14" s="1"/>
  <c r="AU143" i="14"/>
  <c r="E67" i="16"/>
  <c r="H66" i="16" s="1"/>
  <c r="I66" i="16" s="1"/>
  <c r="J66" i="16" s="1"/>
  <c r="D81" i="16"/>
  <c r="R51" i="16"/>
  <c r="AK91" i="16"/>
  <c r="L108" i="16"/>
  <c r="T89" i="14"/>
  <c r="AU110" i="14"/>
  <c r="AU107" i="14"/>
  <c r="K112" i="14"/>
  <c r="L112" i="14" s="1"/>
  <c r="K109" i="14"/>
  <c r="L109" i="14" s="1"/>
  <c r="K106" i="14"/>
  <c r="L106" i="14" s="1"/>
  <c r="K115" i="14"/>
  <c r="L115" i="14" s="1"/>
  <c r="AU115" i="14"/>
  <c r="AU112" i="14"/>
  <c r="AU106" i="14"/>
  <c r="AU111" i="14"/>
  <c r="AU108" i="14"/>
  <c r="AU114" i="14"/>
  <c r="K110" i="14"/>
  <c r="L110" i="14" s="1"/>
  <c r="K107" i="14"/>
  <c r="L107" i="14" s="1"/>
  <c r="AU105" i="14"/>
  <c r="K116" i="14"/>
  <c r="L116" i="14" s="1"/>
  <c r="K113" i="14"/>
  <c r="L113" i="14" s="1"/>
  <c r="K114" i="14"/>
  <c r="L114" i="14" s="1"/>
  <c r="AU129" i="14"/>
  <c r="K147" i="14"/>
  <c r="L147" i="14" s="1"/>
  <c r="E60" i="16"/>
  <c r="H59" i="16" s="1"/>
  <c r="I59" i="16" s="1"/>
  <c r="J59" i="16" s="1"/>
  <c r="AR74" i="16"/>
  <c r="AK100" i="16"/>
  <c r="R142" i="16"/>
  <c r="R84" i="17"/>
  <c r="T99" i="14"/>
  <c r="K121" i="14"/>
  <c r="L121" i="14" s="1"/>
  <c r="K125" i="14"/>
  <c r="L125" i="14" s="1"/>
  <c r="K128" i="14"/>
  <c r="L128" i="14" s="1"/>
  <c r="AU132" i="14"/>
  <c r="K92" i="16"/>
  <c r="L92" i="16" s="1"/>
  <c r="L111" i="14"/>
  <c r="K144" i="14"/>
  <c r="L144" i="14" s="1"/>
  <c r="R50" i="16"/>
  <c r="D78" i="16"/>
  <c r="AR81" i="16"/>
  <c r="AV115" i="17"/>
  <c r="AV111" i="17"/>
  <c r="AV108" i="17"/>
  <c r="AV114" i="17"/>
  <c r="AV105" i="17"/>
  <c r="AV110" i="17"/>
  <c r="AV107" i="17"/>
  <c r="AV113" i="17"/>
  <c r="AV109" i="17"/>
  <c r="AV116" i="17"/>
  <c r="AV112" i="17"/>
  <c r="AV106" i="17"/>
  <c r="R50" i="18"/>
  <c r="AR83" i="16"/>
  <c r="R53" i="17"/>
  <c r="R79" i="18"/>
  <c r="AV129" i="14"/>
  <c r="T132" i="14"/>
  <c r="AR65" i="16"/>
  <c r="AR68" i="16"/>
  <c r="T95" i="16"/>
  <c r="T100" i="16"/>
  <c r="L73" i="17"/>
  <c r="R121" i="18"/>
  <c r="O121" i="18"/>
  <c r="T130" i="14"/>
  <c r="T137" i="14"/>
  <c r="T143" i="14"/>
  <c r="AV145" i="14"/>
  <c r="T146" i="14"/>
  <c r="AS36" i="16"/>
  <c r="AS45" i="16"/>
  <c r="T46" i="16"/>
  <c r="E53" i="16"/>
  <c r="H52" i="16" s="1"/>
  <c r="I52" i="16" s="1"/>
  <c r="J52" i="16" s="1"/>
  <c r="AR62" i="16"/>
  <c r="K125" i="16"/>
  <c r="L125" i="16" s="1"/>
  <c r="K27" i="18"/>
  <c r="L27" i="18" s="1"/>
  <c r="AR35" i="18"/>
  <c r="K34" i="18"/>
  <c r="L34" i="18" s="1"/>
  <c r="AR31" i="18"/>
  <c r="K30" i="18"/>
  <c r="L30" i="18" s="1"/>
  <c r="AR27" i="18"/>
  <c r="K37" i="18"/>
  <c r="L37" i="18" s="1"/>
  <c r="K26" i="18"/>
  <c r="L26" i="18" s="1"/>
  <c r="AR34" i="18"/>
  <c r="K33" i="18"/>
  <c r="L33" i="18" s="1"/>
  <c r="AR30" i="18"/>
  <c r="K29" i="18"/>
  <c r="L29" i="18" s="1"/>
  <c r="AR36" i="18"/>
  <c r="K35" i="18"/>
  <c r="L35" i="18" s="1"/>
  <c r="AR32" i="18"/>
  <c r="K31" i="18"/>
  <c r="L31" i="18" s="1"/>
  <c r="K32" i="18"/>
  <c r="L32" i="18" s="1"/>
  <c r="AR33" i="18"/>
  <c r="AR28" i="18"/>
  <c r="K28" i="18"/>
  <c r="L28" i="18" s="1"/>
  <c r="AR26" i="18"/>
  <c r="AR29" i="18"/>
  <c r="AR37" i="18"/>
  <c r="O58" i="18"/>
  <c r="R58" i="18"/>
  <c r="D111" i="18"/>
  <c r="E96" i="18"/>
  <c r="H95" i="18" s="1"/>
  <c r="I95" i="18" s="1"/>
  <c r="J95" i="18" s="1"/>
  <c r="R93" i="18"/>
  <c r="R98" i="18"/>
  <c r="R67" i="19"/>
  <c r="AV127" i="14"/>
  <c r="R131" i="16"/>
  <c r="R37" i="17"/>
  <c r="L83" i="17"/>
  <c r="R109" i="17"/>
  <c r="R145" i="17"/>
  <c r="R52" i="18"/>
  <c r="R89" i="18"/>
  <c r="O89" i="18"/>
  <c r="AV125" i="14"/>
  <c r="AR26" i="16"/>
  <c r="AS33" i="16"/>
  <c r="AR37" i="16"/>
  <c r="AS43" i="16"/>
  <c r="T44" i="16"/>
  <c r="AS48" i="16"/>
  <c r="E51" i="16"/>
  <c r="H50" i="16" s="1"/>
  <c r="I50" i="16" s="1"/>
  <c r="J50" i="16" s="1"/>
  <c r="K59" i="16"/>
  <c r="L59" i="16" s="1"/>
  <c r="K62" i="16"/>
  <c r="L62" i="16" s="1"/>
  <c r="K65" i="16"/>
  <c r="L65" i="16" s="1"/>
  <c r="AS74" i="16"/>
  <c r="T75" i="16"/>
  <c r="T78" i="16"/>
  <c r="AS80" i="16"/>
  <c r="AS83" i="16"/>
  <c r="L29" i="17"/>
  <c r="R47" i="17"/>
  <c r="R105" i="17"/>
  <c r="T145" i="18"/>
  <c r="T141" i="18"/>
  <c r="T147" i="18"/>
  <c r="T144" i="18"/>
  <c r="T140" i="18"/>
  <c r="T146" i="18"/>
  <c r="L138" i="18"/>
  <c r="T137" i="18"/>
  <c r="T142" i="18"/>
  <c r="T139" i="18"/>
  <c r="T143" i="18"/>
  <c r="T136" i="18"/>
  <c r="T138" i="18"/>
  <c r="AV130" i="14"/>
  <c r="T138" i="14"/>
  <c r="T141" i="14"/>
  <c r="AV143" i="14"/>
  <c r="K33" i="16"/>
  <c r="L33" i="16" s="1"/>
  <c r="AR34" i="16"/>
  <c r="T47" i="16"/>
  <c r="AU125" i="16"/>
  <c r="L36" i="17"/>
  <c r="D93" i="17"/>
  <c r="E78" i="17"/>
  <c r="H77" i="17" s="1"/>
  <c r="I77" i="17" s="1"/>
  <c r="J77" i="17" s="1"/>
  <c r="E81" i="17"/>
  <c r="H80" i="17" s="1"/>
  <c r="I80" i="17" s="1"/>
  <c r="J80" i="17" s="1"/>
  <c r="D96" i="17"/>
  <c r="R67" i="17"/>
  <c r="R42" i="19"/>
  <c r="O42" i="19"/>
  <c r="R43" i="17"/>
  <c r="T77" i="17"/>
  <c r="T83" i="17"/>
  <c r="T80" i="17"/>
  <c r="L78" i="17"/>
  <c r="L75" i="17"/>
  <c r="T74" i="17"/>
  <c r="T79" i="17"/>
  <c r="T76" i="17"/>
  <c r="T82" i="17"/>
  <c r="L80" i="17"/>
  <c r="L77" i="17"/>
  <c r="L74" i="17"/>
  <c r="T73" i="17"/>
  <c r="T78" i="17"/>
  <c r="T75" i="17"/>
  <c r="T84" i="17"/>
  <c r="T81" i="17"/>
  <c r="L82" i="17"/>
  <c r="E69" i="18"/>
  <c r="H68" i="18" s="1"/>
  <c r="I68" i="18" s="1"/>
  <c r="J68" i="18" s="1"/>
  <c r="D83" i="18"/>
  <c r="AV109" i="14"/>
  <c r="AV128" i="14"/>
  <c r="T131" i="14"/>
  <c r="T50" i="16"/>
  <c r="K66" i="16"/>
  <c r="L66" i="16" s="1"/>
  <c r="K69" i="16"/>
  <c r="L69" i="16" s="1"/>
  <c r="T76" i="16"/>
  <c r="T79" i="16"/>
  <c r="AS81" i="16"/>
  <c r="AS84" i="16"/>
  <c r="T98" i="16"/>
  <c r="K127" i="16"/>
  <c r="L127" i="16" s="1"/>
  <c r="AU131" i="16"/>
  <c r="R140" i="16"/>
  <c r="T37" i="17"/>
  <c r="T26" i="17"/>
  <c r="T33" i="17"/>
  <c r="T29" i="17"/>
  <c r="T36" i="17"/>
  <c r="T32" i="17"/>
  <c r="T28" i="17"/>
  <c r="T27" i="17"/>
  <c r="T34" i="17"/>
  <c r="T30" i="17"/>
  <c r="R90" i="17"/>
  <c r="R126" i="17"/>
  <c r="R137" i="17"/>
  <c r="R143" i="17"/>
  <c r="R65" i="18"/>
  <c r="T129" i="14"/>
  <c r="K30" i="16"/>
  <c r="L30" i="16" s="1"/>
  <c r="AR44" i="16"/>
  <c r="T45" i="16"/>
  <c r="AS49" i="16"/>
  <c r="AR58" i="16"/>
  <c r="K60" i="16"/>
  <c r="L60" i="16" s="1"/>
  <c r="K63" i="16"/>
  <c r="L63" i="16" s="1"/>
  <c r="AR67" i="16"/>
  <c r="AS75" i="16"/>
  <c r="AS78" i="16"/>
  <c r="T93" i="16"/>
  <c r="K116" i="16"/>
  <c r="L116" i="16" s="1"/>
  <c r="AU116" i="16"/>
  <c r="AU113" i="16"/>
  <c r="AU115" i="16"/>
  <c r="AU112" i="16"/>
  <c r="E59" i="17"/>
  <c r="H58" i="17" s="1"/>
  <c r="I58" i="17" s="1"/>
  <c r="J58" i="17" s="1"/>
  <c r="D73" i="17"/>
  <c r="E52" i="17"/>
  <c r="H51" i="17" s="1"/>
  <c r="I51" i="17" s="1"/>
  <c r="J51" i="17" s="1"/>
  <c r="D67" i="17"/>
  <c r="E64" i="17"/>
  <c r="H63" i="17" s="1"/>
  <c r="I63" i="17" s="1"/>
  <c r="J63" i="17" s="1"/>
  <c r="D78" i="17"/>
  <c r="R115" i="17"/>
  <c r="AV126" i="14"/>
  <c r="AR31" i="16"/>
  <c r="K34" i="16"/>
  <c r="L34" i="16" s="1"/>
  <c r="AR35" i="16"/>
  <c r="AS44" i="16"/>
  <c r="AR61" i="16"/>
  <c r="AR64" i="16"/>
  <c r="T89" i="16"/>
  <c r="R137" i="16"/>
  <c r="E62" i="17"/>
  <c r="H61" i="17" s="1"/>
  <c r="I61" i="17" s="1"/>
  <c r="J61" i="17" s="1"/>
  <c r="D76" i="17"/>
  <c r="D64" i="17"/>
  <c r="E49" i="17"/>
  <c r="H48" i="17" s="1"/>
  <c r="I48" i="17" s="1"/>
  <c r="J48" i="17" s="1"/>
  <c r="E63" i="17"/>
  <c r="H62" i="17" s="1"/>
  <c r="I62" i="17" s="1"/>
  <c r="J62" i="17" s="1"/>
  <c r="R129" i="17"/>
  <c r="K122" i="16"/>
  <c r="L122" i="16" s="1"/>
  <c r="AU129" i="16"/>
  <c r="K124" i="16"/>
  <c r="L124" i="16" s="1"/>
  <c r="K128" i="16"/>
  <c r="L128" i="16" s="1"/>
  <c r="AU122" i="16"/>
  <c r="AU124" i="16"/>
  <c r="K130" i="16"/>
  <c r="L130" i="16" s="1"/>
  <c r="AU126" i="16"/>
  <c r="K132" i="16"/>
  <c r="L132" i="16" s="1"/>
  <c r="AU123" i="16"/>
  <c r="AU121" i="16"/>
  <c r="R96" i="18"/>
  <c r="AV113" i="14"/>
  <c r="AV116" i="14"/>
  <c r="T43" i="16"/>
  <c r="AS52" i="16"/>
  <c r="T94" i="16"/>
  <c r="K129" i="16"/>
  <c r="L129" i="16" s="1"/>
  <c r="T31" i="17"/>
  <c r="AV107" i="14"/>
  <c r="K58" i="16"/>
  <c r="L58" i="16" s="1"/>
  <c r="AS73" i="16"/>
  <c r="T74" i="16"/>
  <c r="T80" i="16"/>
  <c r="K126" i="16"/>
  <c r="L126" i="16" s="1"/>
  <c r="AU127" i="16"/>
  <c r="AU130" i="16"/>
  <c r="R48" i="17"/>
  <c r="R51" i="17"/>
  <c r="AL89" i="17"/>
  <c r="AL93" i="17"/>
  <c r="AL98" i="17"/>
  <c r="AL97" i="17"/>
  <c r="AL92" i="17"/>
  <c r="AL96" i="17"/>
  <c r="AL91" i="17"/>
  <c r="AL100" i="17"/>
  <c r="AL95" i="17"/>
  <c r="AL90" i="17"/>
  <c r="AS64" i="18"/>
  <c r="AS61" i="18"/>
  <c r="AS67" i="18"/>
  <c r="AS58" i="18"/>
  <c r="AS63" i="18"/>
  <c r="AS60" i="18"/>
  <c r="AS69" i="18"/>
  <c r="AS66" i="18"/>
  <c r="AS68" i="18"/>
  <c r="AS65" i="18"/>
  <c r="AS59" i="18"/>
  <c r="AS62" i="18"/>
  <c r="R123" i="18"/>
  <c r="E70" i="31"/>
  <c r="H69" i="31" s="1"/>
  <c r="I69" i="31" s="1"/>
  <c r="J69" i="31" s="1"/>
  <c r="D84" i="31"/>
  <c r="AV127" i="16"/>
  <c r="AV139" i="16"/>
  <c r="T140" i="16"/>
  <c r="AV142" i="16"/>
  <c r="K28" i="17"/>
  <c r="L28" i="17" s="1"/>
  <c r="AR29" i="17"/>
  <c r="E43" i="17"/>
  <c r="H42" i="17" s="1"/>
  <c r="I42" i="17" s="1"/>
  <c r="J42" i="17" s="1"/>
  <c r="K50" i="17"/>
  <c r="L50" i="17" s="1"/>
  <c r="AR53" i="17"/>
  <c r="AS62" i="17"/>
  <c r="K76" i="17"/>
  <c r="L76" i="17" s="1"/>
  <c r="K79" i="17"/>
  <c r="L79" i="17" s="1"/>
  <c r="AK90" i="17"/>
  <c r="K93" i="17"/>
  <c r="L93" i="17" s="1"/>
  <c r="K98" i="17"/>
  <c r="L98" i="17" s="1"/>
  <c r="T107" i="17"/>
  <c r="AU109" i="17"/>
  <c r="T110" i="17"/>
  <c r="L91" i="18"/>
  <c r="R61" i="31"/>
  <c r="T142" i="17"/>
  <c r="T139" i="17"/>
  <c r="T141" i="17"/>
  <c r="T138" i="17"/>
  <c r="T147" i="17"/>
  <c r="T144" i="17"/>
  <c r="T146" i="17"/>
  <c r="T143" i="17"/>
  <c r="T137" i="17"/>
  <c r="K145" i="16"/>
  <c r="L145" i="16" s="1"/>
  <c r="AR26" i="17"/>
  <c r="AS33" i="17"/>
  <c r="AR37" i="17"/>
  <c r="K62" i="17"/>
  <c r="L62" i="17" s="1"/>
  <c r="K65" i="17"/>
  <c r="L65" i="17" s="1"/>
  <c r="E47" i="18"/>
  <c r="H46" i="18" s="1"/>
  <c r="I46" i="18" s="1"/>
  <c r="J46" i="18" s="1"/>
  <c r="D62" i="18"/>
  <c r="L137" i="18"/>
  <c r="E52" i="19"/>
  <c r="H51" i="19" s="1"/>
  <c r="I51" i="19" s="1"/>
  <c r="J51" i="19" s="1"/>
  <c r="D67" i="19"/>
  <c r="R146" i="19"/>
  <c r="R37" i="31"/>
  <c r="R122" i="31"/>
  <c r="T122" i="16"/>
  <c r="AV130" i="16"/>
  <c r="AV137" i="16"/>
  <c r="T138" i="16"/>
  <c r="AU140" i="16"/>
  <c r="T141" i="16"/>
  <c r="AV143" i="16"/>
  <c r="AV146" i="16"/>
  <c r="AR30" i="17"/>
  <c r="K33" i="17"/>
  <c r="L33" i="17" s="1"/>
  <c r="AR34" i="17"/>
  <c r="AR46" i="17"/>
  <c r="T47" i="17"/>
  <c r="AS60" i="17"/>
  <c r="AS63" i="17"/>
  <c r="D84" i="17"/>
  <c r="AU107" i="17"/>
  <c r="T108" i="17"/>
  <c r="AU110" i="17"/>
  <c r="T111" i="17"/>
  <c r="K116" i="17"/>
  <c r="L116" i="17" s="1"/>
  <c r="K130" i="17"/>
  <c r="L130" i="17" s="1"/>
  <c r="AU126" i="17"/>
  <c r="K132" i="17"/>
  <c r="L132" i="17" s="1"/>
  <c r="AU128" i="17"/>
  <c r="K123" i="17"/>
  <c r="L123" i="17" s="1"/>
  <c r="K121" i="17"/>
  <c r="L121" i="17" s="1"/>
  <c r="AU130" i="17"/>
  <c r="AU132" i="17"/>
  <c r="K127" i="17"/>
  <c r="L127" i="17" s="1"/>
  <c r="K131" i="17"/>
  <c r="L131" i="17" s="1"/>
  <c r="AU127" i="17"/>
  <c r="AU129" i="17"/>
  <c r="K124" i="17"/>
  <c r="L124" i="17" s="1"/>
  <c r="T129" i="17"/>
  <c r="T131" i="17"/>
  <c r="T122" i="17"/>
  <c r="T126" i="17"/>
  <c r="T130" i="17"/>
  <c r="T123" i="17"/>
  <c r="T121" i="17"/>
  <c r="T127" i="17"/>
  <c r="T145" i="17"/>
  <c r="D73" i="18"/>
  <c r="E59" i="18"/>
  <c r="H58" i="18" s="1"/>
  <c r="I58" i="18" s="1"/>
  <c r="J58" i="18" s="1"/>
  <c r="E67" i="18"/>
  <c r="H66" i="18" s="1"/>
  <c r="I66" i="18" s="1"/>
  <c r="J66" i="18" s="1"/>
  <c r="D81" i="18"/>
  <c r="R107" i="18"/>
  <c r="R97" i="19"/>
  <c r="E52" i="18"/>
  <c r="H51" i="18" s="1"/>
  <c r="I51" i="18" s="1"/>
  <c r="J51" i="18" s="1"/>
  <c r="D67" i="18"/>
  <c r="R62" i="18"/>
  <c r="R68" i="18"/>
  <c r="E81" i="18"/>
  <c r="H80" i="18" s="1"/>
  <c r="I80" i="18" s="1"/>
  <c r="J80" i="18" s="1"/>
  <c r="D96" i="18"/>
  <c r="R115" i="18"/>
  <c r="L142" i="18"/>
  <c r="R106" i="19"/>
  <c r="R109" i="19"/>
  <c r="R108" i="20"/>
  <c r="AV128" i="16"/>
  <c r="T131" i="16"/>
  <c r="K146" i="16"/>
  <c r="L146" i="16" s="1"/>
  <c r="AR27" i="17"/>
  <c r="K46" i="17"/>
  <c r="L46" i="17" s="1"/>
  <c r="AR49" i="17"/>
  <c r="K66" i="17"/>
  <c r="L66" i="17" s="1"/>
  <c r="K69" i="17"/>
  <c r="L69" i="17" s="1"/>
  <c r="AS81" i="17"/>
  <c r="AS84" i="17"/>
  <c r="AK92" i="17"/>
  <c r="K95" i="17"/>
  <c r="L95" i="17" s="1"/>
  <c r="AK97" i="17"/>
  <c r="K100" i="17"/>
  <c r="L100" i="17" s="1"/>
  <c r="AU131" i="17"/>
  <c r="E80" i="18"/>
  <c r="H79" i="18" s="1"/>
  <c r="I79" i="18" s="1"/>
  <c r="J79" i="18" s="1"/>
  <c r="L136" i="18"/>
  <c r="R64" i="19"/>
  <c r="T129" i="16"/>
  <c r="K143" i="16"/>
  <c r="L143" i="16" s="1"/>
  <c r="K30" i="17"/>
  <c r="L30" i="17" s="1"/>
  <c r="AR44" i="17"/>
  <c r="AR58" i="17"/>
  <c r="K60" i="17"/>
  <c r="L60" i="17" s="1"/>
  <c r="K63" i="17"/>
  <c r="L63" i="17" s="1"/>
  <c r="AR67" i="17"/>
  <c r="AS78" i="17"/>
  <c r="K113" i="17"/>
  <c r="L113" i="17" s="1"/>
  <c r="T115" i="17"/>
  <c r="R125" i="17"/>
  <c r="D61" i="18"/>
  <c r="E46" i="18"/>
  <c r="H45" i="18" s="1"/>
  <c r="I45" i="18" s="1"/>
  <c r="J45" i="18" s="1"/>
  <c r="T99" i="18"/>
  <c r="T94" i="18"/>
  <c r="T89" i="18"/>
  <c r="T93" i="18"/>
  <c r="T98" i="18"/>
  <c r="T97" i="18"/>
  <c r="T92" i="18"/>
  <c r="T100" i="18"/>
  <c r="T95" i="18"/>
  <c r="T90" i="18"/>
  <c r="L125" i="18"/>
  <c r="AV141" i="18"/>
  <c r="AV146" i="18"/>
  <c r="AV143" i="18"/>
  <c r="AV142" i="18"/>
  <c r="AV139" i="18"/>
  <c r="AV145" i="18"/>
  <c r="AV136" i="18"/>
  <c r="AV147" i="18"/>
  <c r="AV140" i="18"/>
  <c r="AV138" i="18"/>
  <c r="AV144" i="18"/>
  <c r="AV137" i="18"/>
  <c r="AV126" i="16"/>
  <c r="T136" i="16"/>
  <c r="AU144" i="16"/>
  <c r="T145" i="16"/>
  <c r="AU147" i="16"/>
  <c r="AR31" i="17"/>
  <c r="K34" i="17"/>
  <c r="L34" i="17" s="1"/>
  <c r="AR35" i="17"/>
  <c r="AS44" i="17"/>
  <c r="AS58" i="17"/>
  <c r="T59" i="17"/>
  <c r="AR61" i="17"/>
  <c r="AR64" i="17"/>
  <c r="T65" i="17"/>
  <c r="AS67" i="17"/>
  <c r="T68" i="17"/>
  <c r="T89" i="17"/>
  <c r="AU105" i="17"/>
  <c r="K107" i="17"/>
  <c r="L107" i="17" s="1"/>
  <c r="K110" i="17"/>
  <c r="L110" i="17" s="1"/>
  <c r="AU114" i="17"/>
  <c r="K122" i="17"/>
  <c r="L122" i="17" s="1"/>
  <c r="T125" i="17"/>
  <c r="E64" i="18"/>
  <c r="H63" i="18" s="1"/>
  <c r="I63" i="18" s="1"/>
  <c r="J63" i="18" s="1"/>
  <c r="D78" i="18"/>
  <c r="AV124" i="16"/>
  <c r="T127" i="16"/>
  <c r="AU138" i="16"/>
  <c r="T139" i="16"/>
  <c r="AU141" i="16"/>
  <c r="AV144" i="16"/>
  <c r="AV147" i="16"/>
  <c r="AS31" i="17"/>
  <c r="AS35" i="17"/>
  <c r="AR42" i="17"/>
  <c r="E47" i="17"/>
  <c r="H46" i="17" s="1"/>
  <c r="I46" i="17" s="1"/>
  <c r="J46" i="17" s="1"/>
  <c r="K49" i="17"/>
  <c r="L49" i="17" s="1"/>
  <c r="AR52" i="17"/>
  <c r="T53" i="17"/>
  <c r="AS61" i="17"/>
  <c r="T62" i="17"/>
  <c r="K81" i="17"/>
  <c r="L81" i="17" s="1"/>
  <c r="K91" i="17"/>
  <c r="L91" i="17" s="1"/>
  <c r="K96" i="17"/>
  <c r="L96" i="17" s="1"/>
  <c r="AK98" i="17"/>
  <c r="T106" i="17"/>
  <c r="AU108" i="17"/>
  <c r="AU111" i="17"/>
  <c r="T112" i="17"/>
  <c r="T124" i="17"/>
  <c r="L136" i="17"/>
  <c r="L130" i="18"/>
  <c r="R114" i="19"/>
  <c r="AV138" i="16"/>
  <c r="K27" i="17"/>
  <c r="L27" i="17" s="1"/>
  <c r="K44" i="17"/>
  <c r="L44" i="17" s="1"/>
  <c r="AR47" i="17"/>
  <c r="AS52" i="17"/>
  <c r="AK93" i="17"/>
  <c r="T109" i="17"/>
  <c r="T136" i="17"/>
  <c r="L141" i="17"/>
  <c r="R45" i="18"/>
  <c r="T62" i="18"/>
  <c r="T68" i="18"/>
  <c r="T65" i="18"/>
  <c r="L63" i="18"/>
  <c r="L60" i="18"/>
  <c r="T59" i="18"/>
  <c r="T64" i="18"/>
  <c r="T61" i="18"/>
  <c r="T67" i="18"/>
  <c r="T58" i="18"/>
  <c r="T63" i="18"/>
  <c r="T60" i="18"/>
  <c r="T69" i="18"/>
  <c r="T66" i="18"/>
  <c r="L67" i="18"/>
  <c r="AV111" i="19"/>
  <c r="AV108" i="19"/>
  <c r="AV114" i="19"/>
  <c r="AV105" i="19"/>
  <c r="AV110" i="19"/>
  <c r="AV107" i="19"/>
  <c r="AV116" i="19"/>
  <c r="AV113" i="19"/>
  <c r="AV115" i="19"/>
  <c r="AV112" i="19"/>
  <c r="AV106" i="19"/>
  <c r="AV109" i="19"/>
  <c r="E70" i="18"/>
  <c r="H69" i="18" s="1"/>
  <c r="I69" i="18" s="1"/>
  <c r="J69" i="18" s="1"/>
  <c r="D84" i="18"/>
  <c r="E63" i="19"/>
  <c r="H62" i="19" s="1"/>
  <c r="I62" i="19" s="1"/>
  <c r="J62" i="19" s="1"/>
  <c r="D77" i="19"/>
  <c r="R142" i="19"/>
  <c r="R114" i="31"/>
  <c r="T121" i="16"/>
  <c r="T123" i="16"/>
  <c r="AV131" i="16"/>
  <c r="K144" i="16"/>
  <c r="L144" i="16" s="1"/>
  <c r="K147" i="16"/>
  <c r="L147" i="16" s="1"/>
  <c r="AS28" i="17"/>
  <c r="K31" i="17"/>
  <c r="L31" i="17" s="1"/>
  <c r="AR32" i="17"/>
  <c r="K35" i="17"/>
  <c r="L35" i="17" s="1"/>
  <c r="K42" i="17"/>
  <c r="L42" i="17" s="1"/>
  <c r="AR50" i="17"/>
  <c r="K61" i="17"/>
  <c r="L61" i="17" s="1"/>
  <c r="K64" i="17"/>
  <c r="L64" i="17" s="1"/>
  <c r="AS76" i="17"/>
  <c r="K92" i="17"/>
  <c r="L92" i="17" s="1"/>
  <c r="K97" i="17"/>
  <c r="L97" i="17" s="1"/>
  <c r="K114" i="17"/>
  <c r="L114" i="17" s="1"/>
  <c r="AU115" i="17"/>
  <c r="AU124" i="17"/>
  <c r="AU125" i="17"/>
  <c r="L138" i="17"/>
  <c r="R69" i="18"/>
  <c r="R110" i="18"/>
  <c r="T128" i="18"/>
  <c r="T130" i="18"/>
  <c r="L122" i="18"/>
  <c r="T132" i="18"/>
  <c r="T123" i="18"/>
  <c r="T121" i="18"/>
  <c r="T125" i="18"/>
  <c r="T127" i="18"/>
  <c r="T122" i="18"/>
  <c r="T124" i="18"/>
  <c r="T126" i="18"/>
  <c r="AU136" i="16"/>
  <c r="K138" i="16"/>
  <c r="L138" i="16" s="1"/>
  <c r="K141" i="16"/>
  <c r="L141" i="16" s="1"/>
  <c r="AR45" i="17"/>
  <c r="AR59" i="17"/>
  <c r="AR65" i="17"/>
  <c r="T66" i="17"/>
  <c r="AK94" i="17"/>
  <c r="T95" i="17"/>
  <c r="K108" i="17"/>
  <c r="L108" i="17" s="1"/>
  <c r="K128" i="17"/>
  <c r="L128" i="17" s="1"/>
  <c r="T132" i="17"/>
  <c r="E61" i="18"/>
  <c r="H60" i="18" s="1"/>
  <c r="I60" i="18" s="1"/>
  <c r="J60" i="18" s="1"/>
  <c r="D75" i="18"/>
  <c r="L59" i="18"/>
  <c r="L141" i="18"/>
  <c r="R145" i="19"/>
  <c r="R68" i="31"/>
  <c r="K144" i="17"/>
  <c r="L144" i="17" s="1"/>
  <c r="K147" i="17"/>
  <c r="L147" i="17" s="1"/>
  <c r="T26" i="18"/>
  <c r="AS28" i="18"/>
  <c r="T37" i="18"/>
  <c r="K42" i="18"/>
  <c r="L42" i="18" s="1"/>
  <c r="E45" i="18"/>
  <c r="H44" i="18" s="1"/>
  <c r="I44" i="18" s="1"/>
  <c r="J44" i="18" s="1"/>
  <c r="AR50" i="18"/>
  <c r="T51" i="18"/>
  <c r="D59" i="18"/>
  <c r="K61" i="18"/>
  <c r="L61" i="18" s="1"/>
  <c r="K64" i="18"/>
  <c r="L64" i="18" s="1"/>
  <c r="K92" i="18"/>
  <c r="L92" i="18" s="1"/>
  <c r="K97" i="18"/>
  <c r="L97" i="18" s="1"/>
  <c r="K105" i="18"/>
  <c r="L105" i="18" s="1"/>
  <c r="K114" i="18"/>
  <c r="L114" i="18" s="1"/>
  <c r="AV121" i="18"/>
  <c r="AV123" i="18"/>
  <c r="K127" i="18"/>
  <c r="L127" i="18" s="1"/>
  <c r="AU132" i="18"/>
  <c r="K139" i="18"/>
  <c r="L139" i="18" s="1"/>
  <c r="R30" i="31"/>
  <c r="D63" i="31"/>
  <c r="E48" i="31"/>
  <c r="H47" i="31" s="1"/>
  <c r="I47" i="31" s="1"/>
  <c r="J47" i="31" s="1"/>
  <c r="R26" i="19"/>
  <c r="O26" i="19"/>
  <c r="P26" i="19" s="1"/>
  <c r="Q26" i="19" s="1"/>
  <c r="S26" i="19" s="1"/>
  <c r="U26" i="19" s="1"/>
  <c r="AQ26" i="19" s="1"/>
  <c r="R49" i="19"/>
  <c r="R65" i="31"/>
  <c r="R65" i="20"/>
  <c r="AV136" i="17"/>
  <c r="AU139" i="17"/>
  <c r="AU142" i="17"/>
  <c r="AV145" i="17"/>
  <c r="AS36" i="18"/>
  <c r="AS45" i="18"/>
  <c r="T46" i="18"/>
  <c r="AR62" i="18"/>
  <c r="K73" i="18"/>
  <c r="L73" i="18" s="1"/>
  <c r="K82" i="18"/>
  <c r="L82" i="18" s="1"/>
  <c r="AL94" i="18"/>
  <c r="AL99" i="18"/>
  <c r="AU106" i="18"/>
  <c r="AU112" i="18"/>
  <c r="T113" i="18"/>
  <c r="AU115" i="18"/>
  <c r="T116" i="18"/>
  <c r="AV130" i="18"/>
  <c r="R31" i="19"/>
  <c r="R35" i="19"/>
  <c r="R68" i="19"/>
  <c r="K139" i="17"/>
  <c r="L139" i="17" s="1"/>
  <c r="K142" i="17"/>
  <c r="L142" i="17" s="1"/>
  <c r="AS37" i="18"/>
  <c r="AR51" i="18"/>
  <c r="K53" i="18"/>
  <c r="L53" i="18" s="1"/>
  <c r="AR66" i="18"/>
  <c r="AR69" i="18"/>
  <c r="K99" i="18"/>
  <c r="L99" i="18" s="1"/>
  <c r="K106" i="18"/>
  <c r="L106" i="18" s="1"/>
  <c r="K109" i="18"/>
  <c r="L109" i="18" s="1"/>
  <c r="K112" i="18"/>
  <c r="L112" i="18" s="1"/>
  <c r="AU124" i="18"/>
  <c r="AV126" i="18"/>
  <c r="K147" i="18"/>
  <c r="L147" i="18" s="1"/>
  <c r="E61" i="19"/>
  <c r="H60" i="19" s="1"/>
  <c r="I60" i="19" s="1"/>
  <c r="J60" i="19" s="1"/>
  <c r="D75" i="19"/>
  <c r="R34" i="31"/>
  <c r="AU137" i="17"/>
  <c r="AU143" i="17"/>
  <c r="AU146" i="17"/>
  <c r="T31" i="18"/>
  <c r="T35" i="18"/>
  <c r="T42" i="18"/>
  <c r="K43" i="18"/>
  <c r="L43" i="18" s="1"/>
  <c r="K48" i="18"/>
  <c r="L48" i="18" s="1"/>
  <c r="AS51" i="18"/>
  <c r="T52" i="18"/>
  <c r="AR60" i="18"/>
  <c r="AR63" i="18"/>
  <c r="K83" i="18"/>
  <c r="L83" i="18" s="1"/>
  <c r="AK91" i="18"/>
  <c r="K94" i="18"/>
  <c r="L94" i="18" s="1"/>
  <c r="AK96" i="18"/>
  <c r="T105" i="18"/>
  <c r="AU113" i="18"/>
  <c r="T114" i="18"/>
  <c r="AU116" i="18"/>
  <c r="AU122" i="18"/>
  <c r="AV124" i="18"/>
  <c r="K128" i="18"/>
  <c r="L128" i="18" s="1"/>
  <c r="AU138" i="18"/>
  <c r="L105" i="19"/>
  <c r="R26" i="31"/>
  <c r="O26" i="31"/>
  <c r="P26" i="31" s="1"/>
  <c r="Q26" i="31" s="1"/>
  <c r="S26" i="31" s="1"/>
  <c r="U26" i="31" s="1"/>
  <c r="E60" i="31"/>
  <c r="H59" i="31" s="1"/>
  <c r="I59" i="31" s="1"/>
  <c r="J59" i="31" s="1"/>
  <c r="D74" i="31"/>
  <c r="R142" i="31"/>
  <c r="AV137" i="17"/>
  <c r="AU140" i="17"/>
  <c r="AV143" i="17"/>
  <c r="AV146" i="17"/>
  <c r="AR46" i="18"/>
  <c r="T47" i="18"/>
  <c r="K74" i="18"/>
  <c r="L74" i="18" s="1"/>
  <c r="K77" i="18"/>
  <c r="L77" i="18" s="1"/>
  <c r="K80" i="18"/>
  <c r="L80" i="18" s="1"/>
  <c r="AL91" i="18"/>
  <c r="AU107" i="18"/>
  <c r="T108" i="18"/>
  <c r="AU110" i="18"/>
  <c r="T111" i="18"/>
  <c r="AV113" i="18"/>
  <c r="AV116" i="18"/>
  <c r="AV122" i="18"/>
  <c r="D79" i="19"/>
  <c r="E65" i="19"/>
  <c r="H64" i="19" s="1"/>
  <c r="I64" i="19" s="1"/>
  <c r="J64" i="19" s="1"/>
  <c r="R53" i="19"/>
  <c r="R60" i="19"/>
  <c r="AK89" i="19"/>
  <c r="AK93" i="19"/>
  <c r="AK98" i="19"/>
  <c r="K96" i="19"/>
  <c r="L96" i="19" s="1"/>
  <c r="K91" i="19"/>
  <c r="L91" i="19" s="1"/>
  <c r="K100" i="19"/>
  <c r="L100" i="19" s="1"/>
  <c r="AK97" i="19"/>
  <c r="K95" i="19"/>
  <c r="L95" i="19" s="1"/>
  <c r="AK92" i="19"/>
  <c r="K90" i="19"/>
  <c r="L90" i="19" s="1"/>
  <c r="AK96" i="19"/>
  <c r="K94" i="19"/>
  <c r="L94" i="19" s="1"/>
  <c r="AK91" i="19"/>
  <c r="K89" i="19"/>
  <c r="L89" i="19" s="1"/>
  <c r="K98" i="19"/>
  <c r="L98" i="19" s="1"/>
  <c r="K93" i="19"/>
  <c r="L93" i="19" s="1"/>
  <c r="AK90" i="19"/>
  <c r="AK99" i="19"/>
  <c r="AK94" i="19"/>
  <c r="L112" i="19"/>
  <c r="R31" i="31"/>
  <c r="AV140" i="17"/>
  <c r="AS30" i="18"/>
  <c r="AS46" i="18"/>
  <c r="K51" i="18"/>
  <c r="L51" i="18" s="1"/>
  <c r="AR81" i="18"/>
  <c r="T82" i="18"/>
  <c r="AR84" i="18"/>
  <c r="K90" i="18"/>
  <c r="L90" i="18" s="1"/>
  <c r="AV107" i="18"/>
  <c r="AV110" i="18"/>
  <c r="K126" i="18"/>
  <c r="L126" i="18" s="1"/>
  <c r="AU131" i="18"/>
  <c r="E67" i="19"/>
  <c r="H66" i="19" s="1"/>
  <c r="I66" i="19" s="1"/>
  <c r="J66" i="19" s="1"/>
  <c r="D81" i="19"/>
  <c r="R92" i="19"/>
  <c r="R28" i="31"/>
  <c r="R46" i="31"/>
  <c r="L105" i="31"/>
  <c r="K146" i="17"/>
  <c r="L146" i="17" s="1"/>
  <c r="T28" i="18"/>
  <c r="K46" i="18"/>
  <c r="L46" i="18" s="1"/>
  <c r="AR49" i="18"/>
  <c r="T50" i="18"/>
  <c r="K66" i="18"/>
  <c r="L66" i="18" s="1"/>
  <c r="AR75" i="18"/>
  <c r="T76" i="18"/>
  <c r="AR78" i="18"/>
  <c r="AS81" i="18"/>
  <c r="AK92" i="18"/>
  <c r="K95" i="18"/>
  <c r="L95" i="18" s="1"/>
  <c r="AK97" i="18"/>
  <c r="K100" i="18"/>
  <c r="L100" i="18" s="1"/>
  <c r="K124" i="18"/>
  <c r="L124" i="18" s="1"/>
  <c r="AU129" i="18"/>
  <c r="AV131" i="18"/>
  <c r="AU147" i="18"/>
  <c r="AU144" i="18"/>
  <c r="K143" i="18"/>
  <c r="L143" i="18" s="1"/>
  <c r="K140" i="18"/>
  <c r="L140" i="18" s="1"/>
  <c r="K146" i="18"/>
  <c r="L146" i="18" s="1"/>
  <c r="AU140" i="18"/>
  <c r="AU146" i="18"/>
  <c r="AU143" i="18"/>
  <c r="K145" i="18"/>
  <c r="L145" i="18" s="1"/>
  <c r="AU145" i="18"/>
  <c r="E60" i="19"/>
  <c r="H59" i="19" s="1"/>
  <c r="I59" i="19" s="1"/>
  <c r="J59" i="19" s="1"/>
  <c r="D74" i="19"/>
  <c r="E69" i="19"/>
  <c r="H68" i="19" s="1"/>
  <c r="I68" i="19" s="1"/>
  <c r="J68" i="19" s="1"/>
  <c r="L108" i="31"/>
  <c r="R139" i="31"/>
  <c r="E70" i="20"/>
  <c r="H69" i="20" s="1"/>
  <c r="I69" i="20" s="1"/>
  <c r="J69" i="20" s="1"/>
  <c r="D84" i="20"/>
  <c r="K140" i="17"/>
  <c r="L140" i="17" s="1"/>
  <c r="AR44" i="18"/>
  <c r="T45" i="18"/>
  <c r="K113" i="18"/>
  <c r="L113" i="18" s="1"/>
  <c r="K116" i="18"/>
  <c r="L116" i="18" s="1"/>
  <c r="AV129" i="18"/>
  <c r="E84" i="19"/>
  <c r="H83" i="19" s="1"/>
  <c r="I83" i="19" s="1"/>
  <c r="J83" i="19" s="1"/>
  <c r="D99" i="19"/>
  <c r="E81" i="19"/>
  <c r="H80" i="19" s="1"/>
  <c r="I80" i="19" s="1"/>
  <c r="J80" i="19" s="1"/>
  <c r="D96" i="19"/>
  <c r="AQ26" i="31"/>
  <c r="R50" i="31"/>
  <c r="L144" i="18"/>
  <c r="R36" i="19"/>
  <c r="D76" i="19"/>
  <c r="E62" i="19"/>
  <c r="H61" i="19" s="1"/>
  <c r="I61" i="19" s="1"/>
  <c r="J61" i="19" s="1"/>
  <c r="R52" i="19"/>
  <c r="R139" i="19"/>
  <c r="E43" i="31"/>
  <c r="H42" i="31" s="1"/>
  <c r="I42" i="31" s="1"/>
  <c r="J42" i="31" s="1"/>
  <c r="D58" i="31"/>
  <c r="R64" i="31"/>
  <c r="R53" i="20"/>
  <c r="AV144" i="17"/>
  <c r="AV147" i="17"/>
  <c r="K49" i="18"/>
  <c r="L49" i="18" s="1"/>
  <c r="AR52" i="18"/>
  <c r="T53" i="18"/>
  <c r="K81" i="18"/>
  <c r="L81" i="18" s="1"/>
  <c r="K84" i="18"/>
  <c r="L84" i="18" s="1"/>
  <c r="AU108" i="18"/>
  <c r="E64" i="19"/>
  <c r="H63" i="19" s="1"/>
  <c r="I63" i="19" s="1"/>
  <c r="J63" i="19" s="1"/>
  <c r="D78" i="19"/>
  <c r="R99" i="19"/>
  <c r="T109" i="19"/>
  <c r="T115" i="19"/>
  <c r="T112" i="19"/>
  <c r="T106" i="19"/>
  <c r="T111" i="19"/>
  <c r="T108" i="19"/>
  <c r="T114" i="19"/>
  <c r="T105" i="19"/>
  <c r="T110" i="19"/>
  <c r="T107" i="19"/>
  <c r="T116" i="19"/>
  <c r="T113" i="19"/>
  <c r="L108" i="19"/>
  <c r="R42" i="31"/>
  <c r="O42" i="31"/>
  <c r="P42" i="31" s="1"/>
  <c r="Q42" i="31" s="1"/>
  <c r="S42" i="31" s="1"/>
  <c r="U42" i="31" s="1"/>
  <c r="AQ42" i="31" s="1"/>
  <c r="O58" i="31"/>
  <c r="R89" i="20"/>
  <c r="O89" i="20"/>
  <c r="AV138" i="17"/>
  <c r="T43" i="18"/>
  <c r="K44" i="18"/>
  <c r="L44" i="18" s="1"/>
  <c r="AR73" i="18"/>
  <c r="K75" i="18"/>
  <c r="L75" i="18" s="1"/>
  <c r="K78" i="18"/>
  <c r="L78" i="18" s="1"/>
  <c r="AV108" i="18"/>
  <c r="AU125" i="18"/>
  <c r="D73" i="19"/>
  <c r="E59" i="19"/>
  <c r="H58" i="19" s="1"/>
  <c r="I58" i="19" s="1"/>
  <c r="J58" i="19" s="1"/>
  <c r="R61" i="19"/>
  <c r="R127" i="19"/>
  <c r="R35" i="31"/>
  <c r="T109" i="31"/>
  <c r="T115" i="31"/>
  <c r="T112" i="31"/>
  <c r="T106" i="31"/>
  <c r="T111" i="31"/>
  <c r="T108" i="31"/>
  <c r="T114" i="31"/>
  <c r="T105" i="31"/>
  <c r="T110" i="31"/>
  <c r="T107" i="31"/>
  <c r="T116" i="31"/>
  <c r="T113" i="31"/>
  <c r="AS32" i="19"/>
  <c r="AR36" i="19"/>
  <c r="AR45" i="19"/>
  <c r="K47" i="19"/>
  <c r="L47" i="19" s="1"/>
  <c r="AR65" i="19"/>
  <c r="AR68" i="19"/>
  <c r="T69" i="19"/>
  <c r="T100" i="19"/>
  <c r="K111" i="19"/>
  <c r="L111" i="19" s="1"/>
  <c r="K125" i="19"/>
  <c r="L125" i="19" s="1"/>
  <c r="AU130" i="19"/>
  <c r="AV132" i="19"/>
  <c r="AU146" i="19"/>
  <c r="D65" i="31"/>
  <c r="R130" i="31"/>
  <c r="R132" i="31"/>
  <c r="R137" i="31"/>
  <c r="R27" i="20"/>
  <c r="E68" i="21"/>
  <c r="H67" i="21" s="1"/>
  <c r="I67" i="21" s="1"/>
  <c r="J67" i="21" s="1"/>
  <c r="D82" i="21"/>
  <c r="AS36" i="19"/>
  <c r="T46" i="19"/>
  <c r="K73" i="19"/>
  <c r="L73" i="19" s="1"/>
  <c r="K82" i="19"/>
  <c r="L82" i="19" s="1"/>
  <c r="AV130" i="19"/>
  <c r="AS52" i="31"/>
  <c r="AS51" i="31"/>
  <c r="AS82" i="31"/>
  <c r="AS73" i="31"/>
  <c r="AS78" i="31"/>
  <c r="AS75" i="31"/>
  <c r="AS84" i="31"/>
  <c r="AS81" i="31"/>
  <c r="AS77" i="31"/>
  <c r="AS83" i="31"/>
  <c r="AS80" i="31"/>
  <c r="R29" i="20"/>
  <c r="R130" i="20"/>
  <c r="K28" i="19"/>
  <c r="L28" i="19" s="1"/>
  <c r="AR29" i="19"/>
  <c r="T30" i="19"/>
  <c r="T34" i="19"/>
  <c r="E43" i="19"/>
  <c r="H42" i="19" s="1"/>
  <c r="I42" i="19" s="1"/>
  <c r="J42" i="19" s="1"/>
  <c r="K50" i="19"/>
  <c r="L50" i="19" s="1"/>
  <c r="AR53" i="19"/>
  <c r="AS62" i="19"/>
  <c r="K76" i="19"/>
  <c r="L76" i="19" s="1"/>
  <c r="K79" i="19"/>
  <c r="L79" i="19" s="1"/>
  <c r="AU109" i="19"/>
  <c r="K121" i="19"/>
  <c r="L121" i="19" s="1"/>
  <c r="K123" i="19"/>
  <c r="L123" i="19" s="1"/>
  <c r="AU128" i="19"/>
  <c r="E61" i="31"/>
  <c r="H60" i="31" s="1"/>
  <c r="I60" i="31" s="1"/>
  <c r="J60" i="31" s="1"/>
  <c r="D75" i="31"/>
  <c r="AS46" i="31"/>
  <c r="E49" i="31"/>
  <c r="H48" i="31" s="1"/>
  <c r="I48" i="31" s="1"/>
  <c r="J48" i="31" s="1"/>
  <c r="T51" i="31"/>
  <c r="T53" i="31"/>
  <c r="E77" i="31"/>
  <c r="H76" i="31" s="1"/>
  <c r="I76" i="31" s="1"/>
  <c r="J76" i="31" s="1"/>
  <c r="AR26" i="19"/>
  <c r="AU26" i="19" s="1"/>
  <c r="T27" i="19"/>
  <c r="AS33" i="19"/>
  <c r="AR37" i="19"/>
  <c r="T44" i="19"/>
  <c r="AS48" i="19"/>
  <c r="E51" i="19"/>
  <c r="H50" i="19" s="1"/>
  <c r="I50" i="19" s="1"/>
  <c r="J50" i="19" s="1"/>
  <c r="K59" i="19"/>
  <c r="L59" i="19" s="1"/>
  <c r="K62" i="19"/>
  <c r="L62" i="19" s="1"/>
  <c r="K65" i="19"/>
  <c r="L65" i="19" s="1"/>
  <c r="D69" i="19"/>
  <c r="T75" i="19"/>
  <c r="AR77" i="19"/>
  <c r="T78" i="19"/>
  <c r="AL95" i="19"/>
  <c r="AL100" i="19"/>
  <c r="K115" i="19"/>
  <c r="L115" i="19" s="1"/>
  <c r="AU126" i="19"/>
  <c r="T129" i="19"/>
  <c r="K130" i="19"/>
  <c r="L130" i="19" s="1"/>
  <c r="K137" i="19"/>
  <c r="L137" i="19" s="1"/>
  <c r="K140" i="19"/>
  <c r="L140" i="19" s="1"/>
  <c r="K143" i="19"/>
  <c r="L143" i="19" s="1"/>
  <c r="T32" i="31"/>
  <c r="K51" i="31"/>
  <c r="L51" i="31" s="1"/>
  <c r="K53" i="31"/>
  <c r="L53" i="31" s="1"/>
  <c r="AR51" i="31"/>
  <c r="AR44" i="31"/>
  <c r="T45" i="31"/>
  <c r="AS49" i="31"/>
  <c r="R77" i="31"/>
  <c r="R124" i="31"/>
  <c r="R140" i="31"/>
  <c r="R97" i="20"/>
  <c r="R74" i="21"/>
  <c r="K29" i="19"/>
  <c r="L29" i="19" s="1"/>
  <c r="T31" i="19"/>
  <c r="T35" i="19"/>
  <c r="T42" i="19"/>
  <c r="K43" i="19"/>
  <c r="L43" i="19" s="1"/>
  <c r="K48" i="19"/>
  <c r="L48" i="19" s="1"/>
  <c r="AS51" i="19"/>
  <c r="T52" i="19"/>
  <c r="AR60" i="19"/>
  <c r="T61" i="19"/>
  <c r="AR63" i="19"/>
  <c r="T64" i="19"/>
  <c r="AS66" i="19"/>
  <c r="AS69" i="19"/>
  <c r="K83" i="19"/>
  <c r="L83" i="19" s="1"/>
  <c r="T92" i="19"/>
  <c r="T97" i="19"/>
  <c r="AU113" i="19"/>
  <c r="AU116" i="19"/>
  <c r="AU122" i="19"/>
  <c r="AV124" i="19"/>
  <c r="K128" i="19"/>
  <c r="L128" i="19" s="1"/>
  <c r="AU138" i="19"/>
  <c r="AU141" i="19"/>
  <c r="AV144" i="19"/>
  <c r="AV147" i="19"/>
  <c r="K49" i="31"/>
  <c r="L49" i="31" s="1"/>
  <c r="AR53" i="31"/>
  <c r="AS64" i="31"/>
  <c r="AS61" i="31"/>
  <c r="AS67" i="31"/>
  <c r="AS58" i="31"/>
  <c r="AS69" i="31"/>
  <c r="AS66" i="31"/>
  <c r="AS62" i="31"/>
  <c r="AS68" i="31"/>
  <c r="AS65" i="31"/>
  <c r="AS59" i="31"/>
  <c r="AS63" i="31"/>
  <c r="R121" i="31"/>
  <c r="O121" i="31"/>
  <c r="R143" i="31"/>
  <c r="AR30" i="19"/>
  <c r="K33" i="19"/>
  <c r="L33" i="19" s="1"/>
  <c r="AR34" i="19"/>
  <c r="AR46" i="19"/>
  <c r="T47" i="19"/>
  <c r="AS60" i="19"/>
  <c r="AS63" i="19"/>
  <c r="K74" i="19"/>
  <c r="L74" i="19" s="1"/>
  <c r="K77" i="19"/>
  <c r="L77" i="19" s="1"/>
  <c r="K80" i="19"/>
  <c r="L80" i="19" s="1"/>
  <c r="AL91" i="19"/>
  <c r="AL96" i="19"/>
  <c r="AU107" i="19"/>
  <c r="AU110" i="19"/>
  <c r="AV122" i="19"/>
  <c r="AV138" i="19"/>
  <c r="AV141" i="19"/>
  <c r="K27" i="31"/>
  <c r="L27" i="31" s="1"/>
  <c r="T29" i="31"/>
  <c r="AS42" i="31"/>
  <c r="AU42" i="31" s="1"/>
  <c r="T43" i="31"/>
  <c r="K44" i="31"/>
  <c r="L44" i="31" s="1"/>
  <c r="AR47" i="31"/>
  <c r="T48" i="31"/>
  <c r="AR50" i="31"/>
  <c r="AR52" i="31"/>
  <c r="AS53" i="31"/>
  <c r="T62" i="31"/>
  <c r="T68" i="31"/>
  <c r="T65" i="31"/>
  <c r="T59" i="31"/>
  <c r="T64" i="31"/>
  <c r="T61" i="31"/>
  <c r="T67" i="31"/>
  <c r="T58" i="31"/>
  <c r="T63" i="31"/>
  <c r="T60" i="31"/>
  <c r="K97" i="31"/>
  <c r="L97" i="31" s="1"/>
  <c r="L115" i="31"/>
  <c r="R73" i="20"/>
  <c r="O73" i="20"/>
  <c r="R125" i="20"/>
  <c r="E59" i="21"/>
  <c r="H58" i="21" s="1"/>
  <c r="I58" i="21" s="1"/>
  <c r="J58" i="21" s="1"/>
  <c r="D73" i="21"/>
  <c r="R63" i="21"/>
  <c r="AS34" i="19"/>
  <c r="K37" i="19"/>
  <c r="L37" i="19" s="1"/>
  <c r="E49" i="19"/>
  <c r="H48" i="19" s="1"/>
  <c r="I48" i="19" s="1"/>
  <c r="J48" i="19" s="1"/>
  <c r="K51" i="19"/>
  <c r="L51" i="19" s="1"/>
  <c r="T73" i="19"/>
  <c r="AR81" i="19"/>
  <c r="T82" i="19"/>
  <c r="AR84" i="19"/>
  <c r="K126" i="19"/>
  <c r="L126" i="19" s="1"/>
  <c r="AU131" i="19"/>
  <c r="T33" i="31"/>
  <c r="E93" i="31"/>
  <c r="H92" i="31" s="1"/>
  <c r="I92" i="31" s="1"/>
  <c r="J92" i="31" s="1"/>
  <c r="D108" i="31"/>
  <c r="AS47" i="31"/>
  <c r="AS50" i="31"/>
  <c r="E62" i="31"/>
  <c r="H61" i="31" s="1"/>
  <c r="I61" i="31" s="1"/>
  <c r="J61" i="31" s="1"/>
  <c r="AK100" i="31"/>
  <c r="R146" i="31"/>
  <c r="R28" i="20"/>
  <c r="R44" i="20"/>
  <c r="AR27" i="19"/>
  <c r="T28" i="19"/>
  <c r="K46" i="19"/>
  <c r="L46" i="19" s="1"/>
  <c r="AR49" i="19"/>
  <c r="T50" i="19"/>
  <c r="K66" i="19"/>
  <c r="L66" i="19" s="1"/>
  <c r="K69" i="19"/>
  <c r="L69" i="19" s="1"/>
  <c r="AR75" i="19"/>
  <c r="T76" i="19"/>
  <c r="AR78" i="19"/>
  <c r="T79" i="19"/>
  <c r="T98" i="19"/>
  <c r="K124" i="19"/>
  <c r="L124" i="19" s="1"/>
  <c r="AU129" i="19"/>
  <c r="AV131" i="19"/>
  <c r="K144" i="19"/>
  <c r="L144" i="19" s="1"/>
  <c r="K147" i="19"/>
  <c r="L147" i="19" s="1"/>
  <c r="T37" i="31"/>
  <c r="E69" i="31"/>
  <c r="H68" i="31" s="1"/>
  <c r="I68" i="31" s="1"/>
  <c r="J68" i="31" s="1"/>
  <c r="D83" i="31"/>
  <c r="R60" i="31"/>
  <c r="R80" i="21"/>
  <c r="R98" i="21"/>
  <c r="K30" i="19"/>
  <c r="L30" i="19" s="1"/>
  <c r="T32" i="19"/>
  <c r="AR44" i="19"/>
  <c r="T45" i="19"/>
  <c r="K63" i="19"/>
  <c r="L63" i="19" s="1"/>
  <c r="AR67" i="19"/>
  <c r="AL97" i="19"/>
  <c r="K113" i="19"/>
  <c r="L113" i="19" s="1"/>
  <c r="K116" i="19"/>
  <c r="L116" i="19" s="1"/>
  <c r="K122" i="19"/>
  <c r="L122" i="19" s="1"/>
  <c r="AV129" i="19"/>
  <c r="T132" i="19"/>
  <c r="AU136" i="19"/>
  <c r="K138" i="19"/>
  <c r="L138" i="19" s="1"/>
  <c r="K141" i="19"/>
  <c r="L141" i="19" s="1"/>
  <c r="AU145" i="19"/>
  <c r="AR45" i="31"/>
  <c r="K47" i="31"/>
  <c r="L47" i="31" s="1"/>
  <c r="R62" i="31"/>
  <c r="E68" i="31"/>
  <c r="H67" i="31" s="1"/>
  <c r="I67" i="31" s="1"/>
  <c r="J67" i="31" s="1"/>
  <c r="R74" i="31"/>
  <c r="AS79" i="31"/>
  <c r="L111" i="31"/>
  <c r="R30" i="20"/>
  <c r="D74" i="20"/>
  <c r="E60" i="20"/>
  <c r="H59" i="20" s="1"/>
  <c r="I59" i="20" s="1"/>
  <c r="J59" i="20" s="1"/>
  <c r="R46" i="20"/>
  <c r="R43" i="21"/>
  <c r="AR31" i="19"/>
  <c r="K34" i="19"/>
  <c r="L34" i="19" s="1"/>
  <c r="AR35" i="19"/>
  <c r="T36" i="19"/>
  <c r="AS44" i="19"/>
  <c r="AS58" i="19"/>
  <c r="AR61" i="19"/>
  <c r="AR64" i="19"/>
  <c r="T65" i="19"/>
  <c r="T89" i="19"/>
  <c r="AU105" i="19"/>
  <c r="K107" i="19"/>
  <c r="L107" i="19" s="1"/>
  <c r="K110" i="19"/>
  <c r="L110" i="19" s="1"/>
  <c r="AU127" i="19"/>
  <c r="K131" i="19"/>
  <c r="L131" i="19" s="1"/>
  <c r="AU139" i="19"/>
  <c r="AU142" i="19"/>
  <c r="AS45" i="31"/>
  <c r="T46" i="31"/>
  <c r="D111" i="31"/>
  <c r="E96" i="31"/>
  <c r="H95" i="31" s="1"/>
  <c r="I95" i="31" s="1"/>
  <c r="J95" i="31" s="1"/>
  <c r="D98" i="31"/>
  <c r="E83" i="31"/>
  <c r="H82" i="31" s="1"/>
  <c r="I82" i="31" s="1"/>
  <c r="J82" i="31" s="1"/>
  <c r="E53" i="31"/>
  <c r="H52" i="31" s="1"/>
  <c r="I52" i="31" s="1"/>
  <c r="J52" i="31" s="1"/>
  <c r="E67" i="31"/>
  <c r="H66" i="31" s="1"/>
  <c r="I66" i="31" s="1"/>
  <c r="J66" i="31" s="1"/>
  <c r="D81" i="31"/>
  <c r="R48" i="20"/>
  <c r="K81" i="19"/>
  <c r="L81" i="19" s="1"/>
  <c r="K84" i="19"/>
  <c r="L84" i="19" s="1"/>
  <c r="AV127" i="19"/>
  <c r="R59" i="31"/>
  <c r="AK89" i="31"/>
  <c r="AK93" i="31"/>
  <c r="AK98" i="31"/>
  <c r="K96" i="31"/>
  <c r="L96" i="31" s="1"/>
  <c r="K91" i="31"/>
  <c r="L91" i="31" s="1"/>
  <c r="K100" i="31"/>
  <c r="L100" i="31" s="1"/>
  <c r="AK97" i="31"/>
  <c r="K95" i="31"/>
  <c r="L95" i="31" s="1"/>
  <c r="AK92" i="31"/>
  <c r="K90" i="31"/>
  <c r="L90" i="31" s="1"/>
  <c r="AK96" i="31"/>
  <c r="K94" i="31"/>
  <c r="L94" i="31" s="1"/>
  <c r="AK91" i="31"/>
  <c r="K99" i="31"/>
  <c r="L99" i="31" s="1"/>
  <c r="K89" i="31"/>
  <c r="L89" i="31" s="1"/>
  <c r="K98" i="31"/>
  <c r="L98" i="31" s="1"/>
  <c r="K93" i="31"/>
  <c r="L93" i="31" s="1"/>
  <c r="AK90" i="31"/>
  <c r="R123" i="31"/>
  <c r="R127" i="31"/>
  <c r="R114" i="20"/>
  <c r="R29" i="21"/>
  <c r="R67" i="21"/>
  <c r="K27" i="19"/>
  <c r="L27" i="19" s="1"/>
  <c r="T29" i="19"/>
  <c r="T43" i="19"/>
  <c r="K44" i="19"/>
  <c r="L44" i="19" s="1"/>
  <c r="AR47" i="19"/>
  <c r="AS52" i="19"/>
  <c r="AR73" i="19"/>
  <c r="K75" i="19"/>
  <c r="L75" i="19" s="1"/>
  <c r="K78" i="19"/>
  <c r="L78" i="19" s="1"/>
  <c r="AR82" i="19"/>
  <c r="AL98" i="19"/>
  <c r="AU125" i="19"/>
  <c r="K129" i="19"/>
  <c r="L129" i="19" s="1"/>
  <c r="AR43" i="31"/>
  <c r="K45" i="31"/>
  <c r="L45" i="31" s="1"/>
  <c r="AR48" i="31"/>
  <c r="T49" i="31"/>
  <c r="AS60" i="31"/>
  <c r="R80" i="31"/>
  <c r="K92" i="31"/>
  <c r="L92" i="31" s="1"/>
  <c r="R43" i="20"/>
  <c r="R60" i="20"/>
  <c r="R48" i="21"/>
  <c r="K58" i="19"/>
  <c r="L58" i="19" s="1"/>
  <c r="T74" i="19"/>
  <c r="AR76" i="19"/>
  <c r="T80" i="19"/>
  <c r="AU121" i="19"/>
  <c r="K136" i="19"/>
  <c r="L136" i="19" s="1"/>
  <c r="AR26" i="31"/>
  <c r="AU26" i="31" s="1"/>
  <c r="AS43" i="31"/>
  <c r="T44" i="31"/>
  <c r="AS48" i="31"/>
  <c r="T66" i="31"/>
  <c r="D92" i="20"/>
  <c r="E77" i="20"/>
  <c r="H76" i="20" s="1"/>
  <c r="I76" i="20" s="1"/>
  <c r="J76" i="20" s="1"/>
  <c r="E74" i="20"/>
  <c r="H73" i="20" s="1"/>
  <c r="I73" i="20" s="1"/>
  <c r="J73" i="20" s="1"/>
  <c r="D89" i="20"/>
  <c r="R111" i="20"/>
  <c r="AR62" i="31"/>
  <c r="K73" i="31"/>
  <c r="L73" i="31" s="1"/>
  <c r="K82" i="31"/>
  <c r="L82" i="31" s="1"/>
  <c r="AL94" i="31"/>
  <c r="AL99" i="31"/>
  <c r="AU106" i="31"/>
  <c r="AU112" i="31"/>
  <c r="AU115" i="31"/>
  <c r="T122" i="31"/>
  <c r="AV130" i="31"/>
  <c r="AV137" i="31"/>
  <c r="T138" i="31"/>
  <c r="AU140" i="31"/>
  <c r="T141" i="31"/>
  <c r="AV143" i="31"/>
  <c r="AV146" i="31"/>
  <c r="AR30" i="20"/>
  <c r="K33" i="20"/>
  <c r="L33" i="20" s="1"/>
  <c r="AR34" i="20"/>
  <c r="AR46" i="20"/>
  <c r="T47" i="20"/>
  <c r="E66" i="20"/>
  <c r="H65" i="20" s="1"/>
  <c r="I65" i="20" s="1"/>
  <c r="J65" i="20" s="1"/>
  <c r="D80" i="20"/>
  <c r="T78" i="20"/>
  <c r="R115" i="20"/>
  <c r="AU132" i="20"/>
  <c r="K127" i="20"/>
  <c r="L127" i="20" s="1"/>
  <c r="AU123" i="20"/>
  <c r="AU121" i="20"/>
  <c r="K129" i="20"/>
  <c r="L129" i="20" s="1"/>
  <c r="K131" i="20"/>
  <c r="L131" i="20" s="1"/>
  <c r="AU127" i="20"/>
  <c r="K122" i="20"/>
  <c r="L122" i="20" s="1"/>
  <c r="AU129" i="20"/>
  <c r="K124" i="20"/>
  <c r="L124" i="20" s="1"/>
  <c r="K128" i="20"/>
  <c r="L128" i="20" s="1"/>
  <c r="AU122" i="20"/>
  <c r="AU124" i="20"/>
  <c r="K132" i="20"/>
  <c r="L132" i="20" s="1"/>
  <c r="AU128" i="20"/>
  <c r="K123" i="20"/>
  <c r="L123" i="20" s="1"/>
  <c r="K121" i="20"/>
  <c r="L121" i="20" s="1"/>
  <c r="AU126" i="20"/>
  <c r="AS47" i="21"/>
  <c r="R58" i="21"/>
  <c r="O58" i="21"/>
  <c r="P58" i="21" s="1"/>
  <c r="Q58" i="21" s="1"/>
  <c r="S58" i="21" s="1"/>
  <c r="E60" i="21"/>
  <c r="H59" i="21" s="1"/>
  <c r="I59" i="21" s="1"/>
  <c r="J59" i="21" s="1"/>
  <c r="E66" i="22"/>
  <c r="H65" i="22" s="1"/>
  <c r="I65" i="22" s="1"/>
  <c r="J65" i="22" s="1"/>
  <c r="D80" i="22"/>
  <c r="K76" i="31"/>
  <c r="L76" i="31" s="1"/>
  <c r="K79" i="31"/>
  <c r="L79" i="31" s="1"/>
  <c r="AU109" i="31"/>
  <c r="AV115" i="31"/>
  <c r="AU128" i="31"/>
  <c r="AV140" i="31"/>
  <c r="AS30" i="20"/>
  <c r="AS34" i="20"/>
  <c r="K37" i="20"/>
  <c r="L37" i="20" s="1"/>
  <c r="AS46" i="20"/>
  <c r="E49" i="20"/>
  <c r="H48" i="20" s="1"/>
  <c r="I48" i="20" s="1"/>
  <c r="J48" i="20" s="1"/>
  <c r="K51" i="20"/>
  <c r="L51" i="20" s="1"/>
  <c r="E54" i="20"/>
  <c r="H53" i="20" s="1"/>
  <c r="I53" i="20" s="1"/>
  <c r="J53" i="20" s="1"/>
  <c r="D75" i="20"/>
  <c r="L82" i="20"/>
  <c r="D90" i="21"/>
  <c r="E75" i="21"/>
  <c r="H74" i="21" s="1"/>
  <c r="I74" i="21" s="1"/>
  <c r="J74" i="21" s="1"/>
  <c r="K64" i="20"/>
  <c r="L64" i="20" s="1"/>
  <c r="K67" i="20"/>
  <c r="L67" i="20" s="1"/>
  <c r="AR64" i="20"/>
  <c r="AR61" i="20"/>
  <c r="AR67" i="20"/>
  <c r="K63" i="20"/>
  <c r="L63" i="20" s="1"/>
  <c r="K69" i="20"/>
  <c r="L69" i="20" s="1"/>
  <c r="K66" i="20"/>
  <c r="L66" i="20" s="1"/>
  <c r="AR63" i="20"/>
  <c r="AR69" i="20"/>
  <c r="AR66" i="20"/>
  <c r="K68" i="20"/>
  <c r="L68" i="20" s="1"/>
  <c r="R75" i="20"/>
  <c r="P26" i="21"/>
  <c r="Q26" i="21" s="1"/>
  <c r="S26" i="21" s="1"/>
  <c r="D84" i="21"/>
  <c r="E70" i="21"/>
  <c r="H69" i="21" s="1"/>
  <c r="I69" i="21" s="1"/>
  <c r="J69" i="21" s="1"/>
  <c r="R60" i="21"/>
  <c r="R130" i="21"/>
  <c r="T116" i="22"/>
  <c r="T115" i="22"/>
  <c r="T112" i="22"/>
  <c r="T113" i="22"/>
  <c r="T108" i="22"/>
  <c r="T105" i="22"/>
  <c r="T111" i="22"/>
  <c r="T107" i="22"/>
  <c r="T114" i="22"/>
  <c r="T106" i="22"/>
  <c r="T110" i="22"/>
  <c r="T109" i="22"/>
  <c r="T129" i="31"/>
  <c r="O26" i="20"/>
  <c r="AS27" i="20"/>
  <c r="AR44" i="20"/>
  <c r="AR58" i="20"/>
  <c r="AR65" i="20"/>
  <c r="R100" i="21"/>
  <c r="R42" i="22"/>
  <c r="O42" i="22"/>
  <c r="AR66" i="31"/>
  <c r="AR69" i="31"/>
  <c r="K106" i="31"/>
  <c r="L106" i="31" s="1"/>
  <c r="K109" i="31"/>
  <c r="L109" i="31" s="1"/>
  <c r="K112" i="31"/>
  <c r="L112" i="31" s="1"/>
  <c r="AU124" i="31"/>
  <c r="AV126" i="31"/>
  <c r="T136" i="31"/>
  <c r="AU144" i="31"/>
  <c r="T145" i="31"/>
  <c r="AU147" i="31"/>
  <c r="AR31" i="20"/>
  <c r="K34" i="20"/>
  <c r="L34" i="20" s="1"/>
  <c r="AR35" i="20"/>
  <c r="T36" i="20"/>
  <c r="AS44" i="20"/>
  <c r="AS58" i="20"/>
  <c r="T59" i="20"/>
  <c r="E62" i="20"/>
  <c r="H61" i="20" s="1"/>
  <c r="I61" i="20" s="1"/>
  <c r="J61" i="20" s="1"/>
  <c r="T69" i="20"/>
  <c r="R137" i="20"/>
  <c r="R143" i="20"/>
  <c r="R33" i="21"/>
  <c r="AR60" i="31"/>
  <c r="AR63" i="31"/>
  <c r="K83" i="31"/>
  <c r="L83" i="31" s="1"/>
  <c r="T92" i="31"/>
  <c r="T97" i="31"/>
  <c r="AU113" i="31"/>
  <c r="AU116" i="31"/>
  <c r="AV124" i="31"/>
  <c r="T127" i="31"/>
  <c r="K128" i="31"/>
  <c r="L128" i="31" s="1"/>
  <c r="AU138" i="31"/>
  <c r="T139" i="31"/>
  <c r="AU141" i="31"/>
  <c r="T142" i="31"/>
  <c r="AV144" i="31"/>
  <c r="AV147" i="31"/>
  <c r="AS31" i="20"/>
  <c r="AS35" i="20"/>
  <c r="AR42" i="20"/>
  <c r="E47" i="20"/>
  <c r="H46" i="20" s="1"/>
  <c r="I46" i="20" s="1"/>
  <c r="J46" i="20" s="1"/>
  <c r="K49" i="20"/>
  <c r="L49" i="20" s="1"/>
  <c r="AR52" i="20"/>
  <c r="T53" i="20"/>
  <c r="D79" i="20"/>
  <c r="AU125" i="20"/>
  <c r="R90" i="21"/>
  <c r="R73" i="22"/>
  <c r="O73" i="22"/>
  <c r="AV141" i="31"/>
  <c r="AR47" i="20"/>
  <c r="K62" i="20"/>
  <c r="L62" i="20" s="1"/>
  <c r="D66" i="20"/>
  <c r="E65" i="21"/>
  <c r="H64" i="21" s="1"/>
  <c r="I64" i="21" s="1"/>
  <c r="J64" i="21" s="1"/>
  <c r="D79" i="21"/>
  <c r="E69" i="21"/>
  <c r="H68" i="21" s="1"/>
  <c r="I68" i="21" s="1"/>
  <c r="J68" i="21" s="1"/>
  <c r="D83" i="21"/>
  <c r="D97" i="21"/>
  <c r="E82" i="21"/>
  <c r="H81" i="21" s="1"/>
  <c r="I81" i="21" s="1"/>
  <c r="J81" i="21" s="1"/>
  <c r="T73" i="31"/>
  <c r="AR81" i="31"/>
  <c r="T82" i="31"/>
  <c r="AR84" i="31"/>
  <c r="AV110" i="31"/>
  <c r="T125" i="31"/>
  <c r="K126" i="31"/>
  <c r="L126" i="31" s="1"/>
  <c r="AU131" i="31"/>
  <c r="AR28" i="20"/>
  <c r="T33" i="20"/>
  <c r="AS47" i="20"/>
  <c r="E50" i="20"/>
  <c r="H49" i="20" s="1"/>
  <c r="I49" i="20" s="1"/>
  <c r="J49" i="20" s="1"/>
  <c r="K52" i="20"/>
  <c r="L52" i="20" s="1"/>
  <c r="K58" i="20"/>
  <c r="L58" i="20" s="1"/>
  <c r="T62" i="20"/>
  <c r="T68" i="20"/>
  <c r="T65" i="20"/>
  <c r="T64" i="20"/>
  <c r="T61" i="20"/>
  <c r="T67" i="20"/>
  <c r="T77" i="20"/>
  <c r="T83" i="20"/>
  <c r="T80" i="20"/>
  <c r="T74" i="20"/>
  <c r="T79" i="20"/>
  <c r="T76" i="20"/>
  <c r="T84" i="20"/>
  <c r="T81" i="20"/>
  <c r="O105" i="20"/>
  <c r="R30" i="21"/>
  <c r="K53" i="21"/>
  <c r="L53" i="21" s="1"/>
  <c r="AR51" i="21"/>
  <c r="AR48" i="21"/>
  <c r="K45" i="21"/>
  <c r="L45" i="21" s="1"/>
  <c r="AR43" i="21"/>
  <c r="AR53" i="21"/>
  <c r="K50" i="21"/>
  <c r="L50" i="21" s="1"/>
  <c r="K47" i="21"/>
  <c r="L47" i="21" s="1"/>
  <c r="AR45" i="21"/>
  <c r="AR50" i="21"/>
  <c r="K42" i="21"/>
  <c r="L42" i="21" s="1"/>
  <c r="AR47" i="21"/>
  <c r="K44" i="21"/>
  <c r="L44" i="21" s="1"/>
  <c r="AR52" i="21"/>
  <c r="K49" i="21"/>
  <c r="L49" i="21" s="1"/>
  <c r="AR42" i="21"/>
  <c r="AR49" i="21"/>
  <c r="K46" i="21"/>
  <c r="L46" i="21" s="1"/>
  <c r="K51" i="21"/>
  <c r="L51" i="21" s="1"/>
  <c r="T67" i="21"/>
  <c r="T58" i="21"/>
  <c r="T63" i="21"/>
  <c r="T60" i="21"/>
  <c r="T69" i="21"/>
  <c r="T66" i="21"/>
  <c r="T62" i="21"/>
  <c r="T68" i="21"/>
  <c r="T65" i="21"/>
  <c r="T59" i="21"/>
  <c r="L68" i="21"/>
  <c r="AS77" i="21"/>
  <c r="AS80" i="21"/>
  <c r="AS74" i="21"/>
  <c r="AS79" i="21"/>
  <c r="AS76" i="21"/>
  <c r="AS73" i="21"/>
  <c r="AS82" i="21"/>
  <c r="AS83" i="21"/>
  <c r="AS81" i="21"/>
  <c r="AS84" i="21"/>
  <c r="R79" i="21"/>
  <c r="R115" i="21"/>
  <c r="K66" i="31"/>
  <c r="L66" i="31" s="1"/>
  <c r="K69" i="31"/>
  <c r="L69" i="31" s="1"/>
  <c r="AR75" i="31"/>
  <c r="T76" i="31"/>
  <c r="AR78" i="31"/>
  <c r="T79" i="31"/>
  <c r="T98" i="31"/>
  <c r="T121" i="31"/>
  <c r="T123" i="31"/>
  <c r="AV131" i="31"/>
  <c r="K144" i="31"/>
  <c r="L144" i="31" s="1"/>
  <c r="K147" i="31"/>
  <c r="L147" i="31" s="1"/>
  <c r="AS28" i="20"/>
  <c r="K31" i="20"/>
  <c r="L31" i="20" s="1"/>
  <c r="AR32" i="20"/>
  <c r="K35" i="20"/>
  <c r="L35" i="20" s="1"/>
  <c r="T37" i="20"/>
  <c r="K42" i="20"/>
  <c r="L42" i="20" s="1"/>
  <c r="AR50" i="20"/>
  <c r="T51" i="20"/>
  <c r="AR59" i="20"/>
  <c r="R64" i="21"/>
  <c r="K63" i="31"/>
  <c r="L63" i="31" s="1"/>
  <c r="AR67" i="31"/>
  <c r="T93" i="31"/>
  <c r="AL97" i="31"/>
  <c r="K113" i="31"/>
  <c r="L113" i="31" s="1"/>
  <c r="K116" i="31"/>
  <c r="L116" i="31" s="1"/>
  <c r="AV129" i="31"/>
  <c r="T132" i="31"/>
  <c r="AU136" i="31"/>
  <c r="K138" i="31"/>
  <c r="L138" i="31" s="1"/>
  <c r="K141" i="31"/>
  <c r="L141" i="31" s="1"/>
  <c r="AU145" i="31"/>
  <c r="AS32" i="20"/>
  <c r="AR36" i="20"/>
  <c r="AR45" i="20"/>
  <c r="K47" i="20"/>
  <c r="L47" i="20" s="1"/>
  <c r="AS50" i="20"/>
  <c r="E59" i="20"/>
  <c r="H58" i="20" s="1"/>
  <c r="I58" i="20" s="1"/>
  <c r="J58" i="20" s="1"/>
  <c r="AR60" i="20"/>
  <c r="T66" i="20"/>
  <c r="D83" i="20"/>
  <c r="E64" i="21"/>
  <c r="H63" i="21" s="1"/>
  <c r="I63" i="21" s="1"/>
  <c r="J63" i="21" s="1"/>
  <c r="D78" i="21"/>
  <c r="E62" i="21"/>
  <c r="H61" i="21" s="1"/>
  <c r="I61" i="21" s="1"/>
  <c r="J61" i="21" s="1"/>
  <c r="D76" i="21"/>
  <c r="D63" i="22"/>
  <c r="E48" i="22"/>
  <c r="H47" i="22" s="1"/>
  <c r="I47" i="22" s="1"/>
  <c r="J47" i="22" s="1"/>
  <c r="AR61" i="31"/>
  <c r="AR64" i="31"/>
  <c r="T89" i="31"/>
  <c r="AU105" i="31"/>
  <c r="K107" i="31"/>
  <c r="L107" i="31" s="1"/>
  <c r="K110" i="31"/>
  <c r="L110" i="31" s="1"/>
  <c r="AU114" i="31"/>
  <c r="AU127" i="31"/>
  <c r="T130" i="31"/>
  <c r="K131" i="31"/>
  <c r="L131" i="31" s="1"/>
  <c r="AV136" i="31"/>
  <c r="T137" i="31"/>
  <c r="AU139" i="31"/>
  <c r="AU142" i="31"/>
  <c r="T143" i="31"/>
  <c r="AV145" i="31"/>
  <c r="AS36" i="20"/>
  <c r="AS45" i="20"/>
  <c r="T46" i="20"/>
  <c r="E53" i="20"/>
  <c r="H52" i="20" s="1"/>
  <c r="I52" i="20" s="1"/>
  <c r="J52" i="20" s="1"/>
  <c r="L74" i="20"/>
  <c r="R32" i="21"/>
  <c r="O26" i="22"/>
  <c r="P26" i="22" s="1"/>
  <c r="Q26" i="22" s="1"/>
  <c r="S26" i="22" s="1"/>
  <c r="U26" i="22" s="1"/>
  <c r="AQ26" i="22" s="1"/>
  <c r="R26" i="22"/>
  <c r="E69" i="22"/>
  <c r="H68" i="22" s="1"/>
  <c r="I68" i="22" s="1"/>
  <c r="J68" i="22" s="1"/>
  <c r="D83" i="22"/>
  <c r="K81" i="31"/>
  <c r="L81" i="31" s="1"/>
  <c r="K84" i="31"/>
  <c r="L84" i="31" s="1"/>
  <c r="AV127" i="31"/>
  <c r="AV139" i="31"/>
  <c r="T30" i="20"/>
  <c r="T34" i="20"/>
  <c r="K50" i="20"/>
  <c r="L50" i="20" s="1"/>
  <c r="AR53" i="20"/>
  <c r="K126" i="20"/>
  <c r="L126" i="20" s="1"/>
  <c r="AS48" i="21"/>
  <c r="AS43" i="21"/>
  <c r="AS53" i="21"/>
  <c r="AS45" i="21"/>
  <c r="AS50" i="21"/>
  <c r="AS52" i="21"/>
  <c r="AS42" i="21"/>
  <c r="AS44" i="21"/>
  <c r="AS46" i="21"/>
  <c r="R52" i="21"/>
  <c r="R61" i="21"/>
  <c r="AR73" i="31"/>
  <c r="K75" i="31"/>
  <c r="L75" i="31" s="1"/>
  <c r="K78" i="31"/>
  <c r="L78" i="31" s="1"/>
  <c r="AR82" i="31"/>
  <c r="T94" i="31"/>
  <c r="AV108" i="31"/>
  <c r="AU125" i="31"/>
  <c r="AS29" i="20"/>
  <c r="K32" i="20"/>
  <c r="L32" i="20" s="1"/>
  <c r="AR33" i="20"/>
  <c r="K36" i="20"/>
  <c r="L36" i="20" s="1"/>
  <c r="AR43" i="20"/>
  <c r="K45" i="20"/>
  <c r="L45" i="20" s="1"/>
  <c r="T49" i="20"/>
  <c r="E68" i="20"/>
  <c r="H67" i="20" s="1"/>
  <c r="I67" i="20" s="1"/>
  <c r="J67" i="20" s="1"/>
  <c r="D82" i="20"/>
  <c r="AS53" i="20"/>
  <c r="AS64" i="20"/>
  <c r="AS61" i="20"/>
  <c r="AS67" i="20"/>
  <c r="AS63" i="20"/>
  <c r="AS60" i="20"/>
  <c r="AS69" i="20"/>
  <c r="AS66" i="20"/>
  <c r="AS62" i="20"/>
  <c r="AR62" i="20"/>
  <c r="D78" i="20"/>
  <c r="T126" i="20"/>
  <c r="T128" i="20"/>
  <c r="T130" i="20"/>
  <c r="T132" i="20"/>
  <c r="T123" i="20"/>
  <c r="T121" i="20"/>
  <c r="T127" i="20"/>
  <c r="T131" i="20"/>
  <c r="AV142" i="20"/>
  <c r="AV139" i="20"/>
  <c r="AV145" i="20"/>
  <c r="AV136" i="20"/>
  <c r="AV141" i="20"/>
  <c r="AV138" i="20"/>
  <c r="AV147" i="20"/>
  <c r="AV144" i="20"/>
  <c r="AV140" i="20"/>
  <c r="E61" i="21"/>
  <c r="H60" i="21" s="1"/>
  <c r="I60" i="21" s="1"/>
  <c r="J60" i="21" s="1"/>
  <c r="D75" i="21"/>
  <c r="D93" i="21"/>
  <c r="E78" i="21"/>
  <c r="H77" i="21" s="1"/>
  <c r="I77" i="21" s="1"/>
  <c r="J77" i="21" s="1"/>
  <c r="E66" i="21"/>
  <c r="H65" i="21" s="1"/>
  <c r="I65" i="21" s="1"/>
  <c r="J65" i="21" s="1"/>
  <c r="D80" i="21"/>
  <c r="T61" i="21"/>
  <c r="T74" i="31"/>
  <c r="AR76" i="31"/>
  <c r="T80" i="31"/>
  <c r="K136" i="31"/>
  <c r="L136" i="31" s="1"/>
  <c r="AR26" i="20"/>
  <c r="AS43" i="20"/>
  <c r="E63" i="20"/>
  <c r="H62" i="20" s="1"/>
  <c r="I62" i="20" s="1"/>
  <c r="J62" i="20" s="1"/>
  <c r="D77" i="20"/>
  <c r="K59" i="20"/>
  <c r="L59" i="20" s="1"/>
  <c r="K61" i="20"/>
  <c r="L61" i="20" s="1"/>
  <c r="L78" i="20"/>
  <c r="AU131" i="20"/>
  <c r="R140" i="20"/>
  <c r="E63" i="21"/>
  <c r="H62" i="21" s="1"/>
  <c r="I62" i="21" s="1"/>
  <c r="J62" i="21" s="1"/>
  <c r="R92" i="22"/>
  <c r="K76" i="20"/>
  <c r="L76" i="20" s="1"/>
  <c r="K79" i="20"/>
  <c r="L79" i="20" s="1"/>
  <c r="AK90" i="20"/>
  <c r="K93" i="20"/>
  <c r="L93" i="20" s="1"/>
  <c r="K98" i="20"/>
  <c r="L98" i="20" s="1"/>
  <c r="AV106" i="20"/>
  <c r="T107" i="20"/>
  <c r="AU109" i="20"/>
  <c r="T110" i="20"/>
  <c r="AV112" i="20"/>
  <c r="AV115" i="20"/>
  <c r="K37" i="21"/>
  <c r="L37" i="21" s="1"/>
  <c r="AR81" i="21"/>
  <c r="T82" i="21"/>
  <c r="R34" i="22"/>
  <c r="E68" i="22"/>
  <c r="H67" i="22" s="1"/>
  <c r="I67" i="22" s="1"/>
  <c r="J67" i="22" s="1"/>
  <c r="AR74" i="20"/>
  <c r="AR80" i="20"/>
  <c r="AR83" i="20"/>
  <c r="AL90" i="20"/>
  <c r="T91" i="20"/>
  <c r="AK95" i="20"/>
  <c r="T96" i="20"/>
  <c r="AK100" i="20"/>
  <c r="AV109" i="20"/>
  <c r="AV128" i="20"/>
  <c r="K146" i="20"/>
  <c r="L146" i="20" s="1"/>
  <c r="AR27" i="21"/>
  <c r="T28" i="21"/>
  <c r="E44" i="21"/>
  <c r="H43" i="21" s="1"/>
  <c r="I43" i="21" s="1"/>
  <c r="J43" i="21" s="1"/>
  <c r="T50" i="21"/>
  <c r="K66" i="21"/>
  <c r="L66" i="21" s="1"/>
  <c r="K69" i="21"/>
  <c r="L69" i="21" s="1"/>
  <c r="AR75" i="21"/>
  <c r="R30" i="22"/>
  <c r="D58" i="22"/>
  <c r="E43" i="22"/>
  <c r="H42" i="22" s="1"/>
  <c r="I42" i="22" s="1"/>
  <c r="J42" i="22" s="1"/>
  <c r="R37" i="23"/>
  <c r="AS77" i="20"/>
  <c r="K99" i="20"/>
  <c r="L99" i="20" s="1"/>
  <c r="K106" i="20"/>
  <c r="L106" i="20" s="1"/>
  <c r="K109" i="20"/>
  <c r="L109" i="20" s="1"/>
  <c r="K112" i="20"/>
  <c r="L112" i="20" s="1"/>
  <c r="AV126" i="20"/>
  <c r="T136" i="20"/>
  <c r="AU144" i="20"/>
  <c r="T145" i="20"/>
  <c r="AU147" i="20"/>
  <c r="AR31" i="21"/>
  <c r="K34" i="21"/>
  <c r="L34" i="21" s="1"/>
  <c r="AR35" i="21"/>
  <c r="T36" i="21"/>
  <c r="AR64" i="21"/>
  <c r="R95" i="21"/>
  <c r="R124" i="21"/>
  <c r="R144" i="21"/>
  <c r="E83" i="22"/>
  <c r="H82" i="22" s="1"/>
  <c r="I82" i="22" s="1"/>
  <c r="J82" i="22" s="1"/>
  <c r="D98" i="22"/>
  <c r="R61" i="22"/>
  <c r="R51" i="23"/>
  <c r="E65" i="23"/>
  <c r="H64" i="23" s="1"/>
  <c r="I64" i="23" s="1"/>
  <c r="J64" i="23" s="1"/>
  <c r="D79" i="23"/>
  <c r="K83" i="20"/>
  <c r="L83" i="20" s="1"/>
  <c r="AK91" i="20"/>
  <c r="T92" i="20"/>
  <c r="K94" i="20"/>
  <c r="L94" i="20" s="1"/>
  <c r="AK96" i="20"/>
  <c r="T97" i="20"/>
  <c r="T105" i="20"/>
  <c r="AU113" i="20"/>
  <c r="T114" i="20"/>
  <c r="AU116" i="20"/>
  <c r="AV124" i="20"/>
  <c r="AU138" i="20"/>
  <c r="T139" i="20"/>
  <c r="AU141" i="20"/>
  <c r="T142" i="20"/>
  <c r="AS31" i="21"/>
  <c r="AS35" i="21"/>
  <c r="E47" i="21"/>
  <c r="H46" i="21" s="1"/>
  <c r="I46" i="21" s="1"/>
  <c r="J46" i="21" s="1"/>
  <c r="T53" i="21"/>
  <c r="AS64" i="21"/>
  <c r="AR83" i="21"/>
  <c r="AR82" i="21"/>
  <c r="K83" i="21"/>
  <c r="L83" i="21" s="1"/>
  <c r="K81" i="21"/>
  <c r="L81" i="21" s="1"/>
  <c r="R105" i="21"/>
  <c r="O105" i="21"/>
  <c r="O121" i="21"/>
  <c r="R121" i="21"/>
  <c r="L107" i="22"/>
  <c r="D74" i="23"/>
  <c r="E60" i="23"/>
  <c r="H59" i="23" s="1"/>
  <c r="I59" i="23" s="1"/>
  <c r="J59" i="23" s="1"/>
  <c r="K77" i="20"/>
  <c r="L77" i="20" s="1"/>
  <c r="K80" i="20"/>
  <c r="L80" i="20" s="1"/>
  <c r="AL91" i="20"/>
  <c r="AL96" i="20"/>
  <c r="AU107" i="20"/>
  <c r="T108" i="20"/>
  <c r="AU110" i="20"/>
  <c r="T111" i="20"/>
  <c r="AV113" i="20"/>
  <c r="AV116" i="20"/>
  <c r="K27" i="21"/>
  <c r="L27" i="21" s="1"/>
  <c r="T29" i="21"/>
  <c r="T43" i="21"/>
  <c r="T48" i="21"/>
  <c r="AR73" i="21"/>
  <c r="K75" i="21"/>
  <c r="L75" i="21" s="1"/>
  <c r="K78" i="21"/>
  <c r="L78" i="21" s="1"/>
  <c r="AV109" i="21"/>
  <c r="AV111" i="21"/>
  <c r="AV108" i="21"/>
  <c r="AV114" i="21"/>
  <c r="AV105" i="21"/>
  <c r="AV110" i="21"/>
  <c r="AV107" i="21"/>
  <c r="AV116" i="21"/>
  <c r="R109" i="21"/>
  <c r="T32" i="22"/>
  <c r="T28" i="22"/>
  <c r="T35" i="22"/>
  <c r="T31" i="22"/>
  <c r="T27" i="22"/>
  <c r="T34" i="22"/>
  <c r="T30" i="22"/>
  <c r="T33" i="22"/>
  <c r="T29" i="22"/>
  <c r="D91" i="22"/>
  <c r="E76" i="22"/>
  <c r="H75" i="22" s="1"/>
  <c r="I75" i="22" s="1"/>
  <c r="J75" i="22" s="1"/>
  <c r="R122" i="22"/>
  <c r="R147" i="21"/>
  <c r="R51" i="22"/>
  <c r="K100" i="22"/>
  <c r="L100" i="22" s="1"/>
  <c r="AK97" i="22"/>
  <c r="K95" i="22"/>
  <c r="L95" i="22" s="1"/>
  <c r="AK92" i="22"/>
  <c r="K90" i="22"/>
  <c r="L90" i="22" s="1"/>
  <c r="AK96" i="22"/>
  <c r="K94" i="22"/>
  <c r="L94" i="22" s="1"/>
  <c r="AK91" i="22"/>
  <c r="K99" i="22"/>
  <c r="L99" i="22" s="1"/>
  <c r="K89" i="22"/>
  <c r="L89" i="22" s="1"/>
  <c r="AK100" i="22"/>
  <c r="AK95" i="22"/>
  <c r="K98" i="22"/>
  <c r="L98" i="22" s="1"/>
  <c r="K93" i="22"/>
  <c r="L93" i="22" s="1"/>
  <c r="AK90" i="22"/>
  <c r="AK99" i="22"/>
  <c r="AK94" i="22"/>
  <c r="AK89" i="22"/>
  <c r="AK93" i="22"/>
  <c r="AK98" i="22"/>
  <c r="K96" i="22"/>
  <c r="L96" i="22" s="1"/>
  <c r="K91" i="22"/>
  <c r="L91" i="22" s="1"/>
  <c r="AR75" i="20"/>
  <c r="AR78" i="20"/>
  <c r="AS81" i="20"/>
  <c r="AS84" i="20"/>
  <c r="AK92" i="20"/>
  <c r="K95" i="20"/>
  <c r="L95" i="20" s="1"/>
  <c r="AK97" i="20"/>
  <c r="T98" i="20"/>
  <c r="K100" i="20"/>
  <c r="L100" i="20" s="1"/>
  <c r="AV131" i="20"/>
  <c r="K144" i="20"/>
  <c r="L144" i="20" s="1"/>
  <c r="K147" i="20"/>
  <c r="L147" i="20" s="1"/>
  <c r="T26" i="21"/>
  <c r="K31" i="21"/>
  <c r="L31" i="21" s="1"/>
  <c r="AR32" i="21"/>
  <c r="K35" i="21"/>
  <c r="L35" i="21" s="1"/>
  <c r="T37" i="21"/>
  <c r="E45" i="21"/>
  <c r="H44" i="21" s="1"/>
  <c r="I44" i="21" s="1"/>
  <c r="J44" i="21" s="1"/>
  <c r="T51" i="21"/>
  <c r="R35" i="22"/>
  <c r="L116" i="22"/>
  <c r="AS75" i="20"/>
  <c r="AS78" i="20"/>
  <c r="AL92" i="20"/>
  <c r="AL97" i="20"/>
  <c r="K113" i="20"/>
  <c r="L113" i="20" s="1"/>
  <c r="K116" i="20"/>
  <c r="L116" i="20" s="1"/>
  <c r="AV129" i="20"/>
  <c r="AU136" i="20"/>
  <c r="K138" i="20"/>
  <c r="L138" i="20" s="1"/>
  <c r="K141" i="20"/>
  <c r="L141" i="20" s="1"/>
  <c r="AU145" i="20"/>
  <c r="AS32" i="21"/>
  <c r="AR36" i="21"/>
  <c r="AR59" i="21"/>
  <c r="AR65" i="21"/>
  <c r="AR68" i="21"/>
  <c r="R99" i="21"/>
  <c r="R107" i="21"/>
  <c r="L37" i="22"/>
  <c r="D100" i="22"/>
  <c r="E85" i="22"/>
  <c r="H84" i="22" s="1"/>
  <c r="I84" i="22" s="1"/>
  <c r="J84" i="22" s="1"/>
  <c r="K97" i="22"/>
  <c r="L97" i="22" s="1"/>
  <c r="AU105" i="20"/>
  <c r="K107" i="20"/>
  <c r="L107" i="20" s="1"/>
  <c r="K110" i="20"/>
  <c r="L110" i="20" s="1"/>
  <c r="AU114" i="20"/>
  <c r="AU142" i="20"/>
  <c r="T146" i="20"/>
  <c r="AS65" i="21"/>
  <c r="K73" i="21"/>
  <c r="L73" i="21" s="1"/>
  <c r="T84" i="21"/>
  <c r="T83" i="21"/>
  <c r="K82" i="21"/>
  <c r="L82" i="21" s="1"/>
  <c r="K84" i="21"/>
  <c r="L84" i="21" s="1"/>
  <c r="R89" i="21"/>
  <c r="R123" i="21"/>
  <c r="K143" i="21"/>
  <c r="L143" i="21" s="1"/>
  <c r="K140" i="21"/>
  <c r="L140" i="21" s="1"/>
  <c r="K137" i="21"/>
  <c r="L137" i="21" s="1"/>
  <c r="K146" i="21"/>
  <c r="L146" i="21" s="1"/>
  <c r="AU140" i="21"/>
  <c r="AU146" i="21"/>
  <c r="AU143" i="21"/>
  <c r="AU137" i="21"/>
  <c r="K142" i="21"/>
  <c r="L142" i="21" s="1"/>
  <c r="K139" i="21"/>
  <c r="L139" i="21" s="1"/>
  <c r="K145" i="21"/>
  <c r="L145" i="21" s="1"/>
  <c r="K136" i="21"/>
  <c r="L136" i="21" s="1"/>
  <c r="AU142" i="21"/>
  <c r="AU139" i="21"/>
  <c r="AU145" i="21"/>
  <c r="K141" i="21"/>
  <c r="L141" i="21" s="1"/>
  <c r="K138" i="21"/>
  <c r="L138" i="21" s="1"/>
  <c r="AU136" i="21"/>
  <c r="AU141" i="21"/>
  <c r="AU138" i="21"/>
  <c r="AU147" i="21"/>
  <c r="L27" i="22"/>
  <c r="L31" i="22"/>
  <c r="E63" i="22"/>
  <c r="H62" i="22" s="1"/>
  <c r="I62" i="22" s="1"/>
  <c r="J62" i="22" s="1"/>
  <c r="D77" i="22"/>
  <c r="R64" i="22"/>
  <c r="L105" i="22"/>
  <c r="K81" i="20"/>
  <c r="L81" i="20" s="1"/>
  <c r="K84" i="20"/>
  <c r="L84" i="20" s="1"/>
  <c r="K91" i="20"/>
  <c r="L91" i="20" s="1"/>
  <c r="K96" i="20"/>
  <c r="L96" i="20" s="1"/>
  <c r="AK98" i="20"/>
  <c r="T106" i="20"/>
  <c r="AU108" i="20"/>
  <c r="AU111" i="20"/>
  <c r="T112" i="20"/>
  <c r="K28" i="21"/>
  <c r="L28" i="21" s="1"/>
  <c r="AR29" i="21"/>
  <c r="T30" i="21"/>
  <c r="T34" i="21"/>
  <c r="E48" i="21"/>
  <c r="H47" i="21" s="1"/>
  <c r="I47" i="21" s="1"/>
  <c r="J47" i="21" s="1"/>
  <c r="R91" i="21"/>
  <c r="E65" i="22"/>
  <c r="H64" i="22" s="1"/>
  <c r="I64" i="22" s="1"/>
  <c r="J64" i="22" s="1"/>
  <c r="D79" i="22"/>
  <c r="R132" i="22"/>
  <c r="E67" i="22"/>
  <c r="H66" i="22" s="1"/>
  <c r="I66" i="22" s="1"/>
  <c r="J66" i="22" s="1"/>
  <c r="D81" i="22"/>
  <c r="R66" i="23"/>
  <c r="AR76" i="20"/>
  <c r="AS82" i="20"/>
  <c r="AK89" i="20"/>
  <c r="K136" i="20"/>
  <c r="L136" i="20" s="1"/>
  <c r="AR26" i="21"/>
  <c r="E51" i="21"/>
  <c r="H50" i="21" s="1"/>
  <c r="I50" i="21" s="1"/>
  <c r="J50" i="21" s="1"/>
  <c r="K59" i="21"/>
  <c r="L59" i="21" s="1"/>
  <c r="K62" i="21"/>
  <c r="L62" i="21" s="1"/>
  <c r="K65" i="21"/>
  <c r="L65" i="21" s="1"/>
  <c r="T75" i="21"/>
  <c r="AR77" i="21"/>
  <c r="T78" i="21"/>
  <c r="E60" i="22"/>
  <c r="H59" i="22" s="1"/>
  <c r="I59" i="22" s="1"/>
  <c r="J59" i="22" s="1"/>
  <c r="D74" i="22"/>
  <c r="R121" i="22"/>
  <c r="O121" i="22"/>
  <c r="R26" i="23"/>
  <c r="O26" i="23"/>
  <c r="P26" i="23" s="1"/>
  <c r="Q26" i="23" s="1"/>
  <c r="AS76" i="20"/>
  <c r="K92" i="20"/>
  <c r="L92" i="20" s="1"/>
  <c r="AR66" i="21"/>
  <c r="T96" i="21"/>
  <c r="T91" i="21"/>
  <c r="T100" i="21"/>
  <c r="T95" i="21"/>
  <c r="T90" i="21"/>
  <c r="T99" i="21"/>
  <c r="T94" i="21"/>
  <c r="T89" i="21"/>
  <c r="T93" i="21"/>
  <c r="T97" i="21"/>
  <c r="T92" i="21"/>
  <c r="E62" i="22"/>
  <c r="H61" i="22" s="1"/>
  <c r="I61" i="22" s="1"/>
  <c r="J61" i="22" s="1"/>
  <c r="D76" i="22"/>
  <c r="AK91" i="21"/>
  <c r="K94" i="21"/>
  <c r="L94" i="21" s="1"/>
  <c r="AK96" i="21"/>
  <c r="T105" i="21"/>
  <c r="AU113" i="21"/>
  <c r="T114" i="21"/>
  <c r="AU116" i="21"/>
  <c r="AU122" i="21"/>
  <c r="AV124" i="21"/>
  <c r="T127" i="21"/>
  <c r="K128" i="21"/>
  <c r="L128" i="21" s="1"/>
  <c r="T139" i="21"/>
  <c r="T142" i="21"/>
  <c r="AV144" i="21"/>
  <c r="AV147" i="21"/>
  <c r="AS31" i="22"/>
  <c r="AS35" i="22"/>
  <c r="AR42" i="22"/>
  <c r="K49" i="22"/>
  <c r="L49" i="22" s="1"/>
  <c r="AR52" i="22"/>
  <c r="T53" i="22"/>
  <c r="AS61" i="22"/>
  <c r="T62" i="22"/>
  <c r="AS64" i="22"/>
  <c r="R74" i="22"/>
  <c r="K81" i="22"/>
  <c r="L81" i="22" s="1"/>
  <c r="K84" i="22"/>
  <c r="L84" i="22" s="1"/>
  <c r="AV105" i="22"/>
  <c r="AV108" i="22"/>
  <c r="K111" i="22"/>
  <c r="L111" i="22" s="1"/>
  <c r="AV112" i="22"/>
  <c r="AU123" i="22"/>
  <c r="T131" i="22"/>
  <c r="R128" i="23"/>
  <c r="AV138" i="21"/>
  <c r="AV141" i="21"/>
  <c r="K44" i="22"/>
  <c r="L44" i="22" s="1"/>
  <c r="AR47" i="22"/>
  <c r="AS52" i="22"/>
  <c r="R77" i="22"/>
  <c r="AR82" i="22"/>
  <c r="AL98" i="22"/>
  <c r="T125" i="21"/>
  <c r="K126" i="21"/>
  <c r="L126" i="21" s="1"/>
  <c r="AU131" i="21"/>
  <c r="AR28" i="22"/>
  <c r="AS47" i="22"/>
  <c r="K52" i="22"/>
  <c r="L52" i="22" s="1"/>
  <c r="K58" i="22"/>
  <c r="L58" i="22" s="1"/>
  <c r="K67" i="22"/>
  <c r="L67" i="22" s="1"/>
  <c r="AS73" i="22"/>
  <c r="T74" i="22"/>
  <c r="AR76" i="22"/>
  <c r="AR79" i="22"/>
  <c r="T80" i="22"/>
  <c r="AS82" i="22"/>
  <c r="T83" i="22"/>
  <c r="AL93" i="22"/>
  <c r="AU113" i="22"/>
  <c r="AU125" i="22"/>
  <c r="AU126" i="22"/>
  <c r="AL92" i="21"/>
  <c r="AL97" i="21"/>
  <c r="K113" i="21"/>
  <c r="L113" i="21" s="1"/>
  <c r="K116" i="21"/>
  <c r="L116" i="21" s="1"/>
  <c r="K122" i="21"/>
  <c r="L122" i="21" s="1"/>
  <c r="AV129" i="21"/>
  <c r="T132" i="21"/>
  <c r="AS32" i="22"/>
  <c r="AR36" i="22"/>
  <c r="AR45" i="22"/>
  <c r="K47" i="22"/>
  <c r="L47" i="22" s="1"/>
  <c r="AS50" i="22"/>
  <c r="AR65" i="22"/>
  <c r="T66" i="22"/>
  <c r="AR68" i="22"/>
  <c r="T69" i="22"/>
  <c r="K108" i="22"/>
  <c r="L108" i="22" s="1"/>
  <c r="AU109" i="22"/>
  <c r="K112" i="22"/>
  <c r="L112" i="22" s="1"/>
  <c r="T121" i="22"/>
  <c r="K129" i="22"/>
  <c r="L129" i="22" s="1"/>
  <c r="R44" i="24"/>
  <c r="K110" i="21"/>
  <c r="L110" i="21" s="1"/>
  <c r="AU114" i="21"/>
  <c r="AU127" i="21"/>
  <c r="T130" i="21"/>
  <c r="K131" i="21"/>
  <c r="L131" i="21" s="1"/>
  <c r="T143" i="21"/>
  <c r="AV145" i="21"/>
  <c r="T146" i="21"/>
  <c r="AS36" i="22"/>
  <c r="AS45" i="22"/>
  <c r="AS65" i="22"/>
  <c r="AS68" i="22"/>
  <c r="K82" i="22"/>
  <c r="L82" i="22" s="1"/>
  <c r="AL94" i="22"/>
  <c r="AL99" i="22"/>
  <c r="AU106" i="22"/>
  <c r="AU116" i="22"/>
  <c r="K123" i="22"/>
  <c r="L123" i="22" s="1"/>
  <c r="R78" i="23"/>
  <c r="K96" i="21"/>
  <c r="L96" i="21" s="1"/>
  <c r="AK98" i="21"/>
  <c r="T106" i="21"/>
  <c r="AU108" i="21"/>
  <c r="AU111" i="21"/>
  <c r="T112" i="21"/>
  <c r="T115" i="21"/>
  <c r="AV127" i="21"/>
  <c r="AV139" i="21"/>
  <c r="T140" i="21"/>
  <c r="AV142" i="21"/>
  <c r="K28" i="22"/>
  <c r="L28" i="22" s="1"/>
  <c r="AR29" i="22"/>
  <c r="K50" i="22"/>
  <c r="L50" i="22" s="1"/>
  <c r="AR53" i="22"/>
  <c r="AS62" i="22"/>
  <c r="K76" i="22"/>
  <c r="L76" i="22" s="1"/>
  <c r="K79" i="22"/>
  <c r="L79" i="22" s="1"/>
  <c r="AV106" i="22"/>
  <c r="AV115" i="22"/>
  <c r="AV116" i="22"/>
  <c r="K128" i="22"/>
  <c r="L128" i="22" s="1"/>
  <c r="AK93" i="21"/>
  <c r="AL98" i="21"/>
  <c r="T109" i="21"/>
  <c r="AU125" i="21"/>
  <c r="T128" i="21"/>
  <c r="K129" i="21"/>
  <c r="L129" i="21" s="1"/>
  <c r="AS29" i="22"/>
  <c r="K32" i="22"/>
  <c r="L32" i="22" s="1"/>
  <c r="AR33" i="22"/>
  <c r="K36" i="22"/>
  <c r="L36" i="22" s="1"/>
  <c r="AR43" i="22"/>
  <c r="K45" i="22"/>
  <c r="L45" i="22" s="1"/>
  <c r="AR48" i="22"/>
  <c r="T49" i="22"/>
  <c r="AS53" i="22"/>
  <c r="K68" i="22"/>
  <c r="L68" i="22" s="1"/>
  <c r="AR74" i="22"/>
  <c r="AR80" i="22"/>
  <c r="T81" i="22"/>
  <c r="AR83" i="22"/>
  <c r="T84" i="22"/>
  <c r="AL90" i="22"/>
  <c r="AK89" i="21"/>
  <c r="AL93" i="21"/>
  <c r="AR26" i="22"/>
  <c r="AU26" i="22" s="1"/>
  <c r="AS33" i="22"/>
  <c r="AR37" i="22"/>
  <c r="AS43" i="22"/>
  <c r="T44" i="22"/>
  <c r="AS48" i="22"/>
  <c r="E51" i="22"/>
  <c r="H50" i="22" s="1"/>
  <c r="I50" i="22" s="1"/>
  <c r="J50" i="22" s="1"/>
  <c r="K62" i="22"/>
  <c r="L62" i="22" s="1"/>
  <c r="K65" i="22"/>
  <c r="L65" i="22" s="1"/>
  <c r="AS74" i="22"/>
  <c r="T75" i="22"/>
  <c r="AR77" i="22"/>
  <c r="T78" i="22"/>
  <c r="AS80" i="22"/>
  <c r="AS83" i="22"/>
  <c r="AL95" i="22"/>
  <c r="AL100" i="22"/>
  <c r="K109" i="22"/>
  <c r="L109" i="22" s="1"/>
  <c r="AU110" i="22"/>
  <c r="K113" i="22"/>
  <c r="L113" i="22" s="1"/>
  <c r="K125" i="22"/>
  <c r="L125" i="22" s="1"/>
  <c r="D68" i="23"/>
  <c r="E53" i="23"/>
  <c r="H52" i="23" s="1"/>
  <c r="I52" i="23" s="1"/>
  <c r="J52" i="23" s="1"/>
  <c r="K92" i="21"/>
  <c r="L92" i="21" s="1"/>
  <c r="K97" i="21"/>
  <c r="L97" i="21" s="1"/>
  <c r="K114" i="21"/>
  <c r="L114" i="21" s="1"/>
  <c r="T126" i="21"/>
  <c r="K127" i="21"/>
  <c r="L127" i="21" s="1"/>
  <c r="AU132" i="21"/>
  <c r="AS37" i="22"/>
  <c r="AR51" i="22"/>
  <c r="K53" i="22"/>
  <c r="L53" i="22" s="1"/>
  <c r="AR66" i="22"/>
  <c r="AR69" i="22"/>
  <c r="AS77" i="22"/>
  <c r="K106" i="22"/>
  <c r="L106" i="22" s="1"/>
  <c r="AV110" i="22"/>
  <c r="K114" i="22"/>
  <c r="L114" i="22" s="1"/>
  <c r="AU121" i="22"/>
  <c r="K124" i="22"/>
  <c r="L124" i="22" s="1"/>
  <c r="K127" i="22"/>
  <c r="L127" i="22" s="1"/>
  <c r="R139" i="23"/>
  <c r="AK94" i="21"/>
  <c r="AK99" i="21"/>
  <c r="K108" i="21"/>
  <c r="L108" i="21" s="1"/>
  <c r="K111" i="21"/>
  <c r="L111" i="21" s="1"/>
  <c r="T124" i="21"/>
  <c r="K125" i="21"/>
  <c r="L125" i="21" s="1"/>
  <c r="AU130" i="21"/>
  <c r="AV132" i="21"/>
  <c r="T144" i="21"/>
  <c r="T147" i="21"/>
  <c r="K43" i="22"/>
  <c r="L43" i="22" s="1"/>
  <c r="K48" i="22"/>
  <c r="L48" i="22" s="1"/>
  <c r="AS51" i="22"/>
  <c r="T52" i="22"/>
  <c r="AS66" i="22"/>
  <c r="K83" i="22"/>
  <c r="L83" i="22" s="1"/>
  <c r="AU130" i="22"/>
  <c r="K131" i="22"/>
  <c r="L131" i="22" s="1"/>
  <c r="AU127" i="22"/>
  <c r="AU124" i="22"/>
  <c r="K130" i="22"/>
  <c r="L130" i="22" s="1"/>
  <c r="K126" i="22"/>
  <c r="L126" i="22" s="1"/>
  <c r="T128" i="22"/>
  <c r="AL94" i="21"/>
  <c r="AL99" i="21"/>
  <c r="AU106" i="21"/>
  <c r="AU112" i="21"/>
  <c r="T113" i="21"/>
  <c r="AU115" i="21"/>
  <c r="T122" i="21"/>
  <c r="AV130" i="21"/>
  <c r="AV137" i="21"/>
  <c r="AV143" i="21"/>
  <c r="K33" i="22"/>
  <c r="L33" i="22" s="1"/>
  <c r="AR34" i="22"/>
  <c r="AR46" i="22"/>
  <c r="K80" i="22"/>
  <c r="L80" i="22" s="1"/>
  <c r="AL91" i="22"/>
  <c r="AL96" i="22"/>
  <c r="AU107" i="22"/>
  <c r="AU122" i="22"/>
  <c r="T123" i="22"/>
  <c r="AU129" i="22"/>
  <c r="T35" i="23"/>
  <c r="T31" i="23"/>
  <c r="T27" i="23"/>
  <c r="T34" i="23"/>
  <c r="T30" i="23"/>
  <c r="L31" i="23"/>
  <c r="T37" i="23"/>
  <c r="T26" i="23"/>
  <c r="T33" i="23"/>
  <c r="L27" i="23"/>
  <c r="T29" i="23"/>
  <c r="T36" i="23"/>
  <c r="T32" i="23"/>
  <c r="R83" i="23"/>
  <c r="T82" i="22"/>
  <c r="L115" i="22"/>
  <c r="R49" i="23"/>
  <c r="AR69" i="23"/>
  <c r="AR66" i="23"/>
  <c r="K68" i="23"/>
  <c r="L68" i="23" s="1"/>
  <c r="AR68" i="23"/>
  <c r="AR65" i="23"/>
  <c r="K64" i="23"/>
  <c r="L64" i="23" s="1"/>
  <c r="K67" i="23"/>
  <c r="L67" i="23" s="1"/>
  <c r="AR64" i="23"/>
  <c r="K69" i="23"/>
  <c r="L69" i="23" s="1"/>
  <c r="AR63" i="23"/>
  <c r="AR60" i="23"/>
  <c r="K59" i="23"/>
  <c r="L59" i="23" s="1"/>
  <c r="K65" i="23"/>
  <c r="L65" i="23" s="1"/>
  <c r="K62" i="23"/>
  <c r="L62" i="23" s="1"/>
  <c r="K63" i="23"/>
  <c r="L63" i="23" s="1"/>
  <c r="AR59" i="23"/>
  <c r="K61" i="23"/>
  <c r="L61" i="23" s="1"/>
  <c r="K58" i="23"/>
  <c r="L58" i="23" s="1"/>
  <c r="AR62" i="23"/>
  <c r="AR61" i="23"/>
  <c r="K60" i="23"/>
  <c r="L60" i="23" s="1"/>
  <c r="AR58" i="23"/>
  <c r="AL90" i="21"/>
  <c r="AK95" i="21"/>
  <c r="T131" i="21"/>
  <c r="K132" i="21"/>
  <c r="L132" i="21" s="1"/>
  <c r="K46" i="22"/>
  <c r="L46" i="22" s="1"/>
  <c r="AR49" i="22"/>
  <c r="K66" i="22"/>
  <c r="L66" i="22" s="1"/>
  <c r="K69" i="22"/>
  <c r="L69" i="22" s="1"/>
  <c r="AR75" i="22"/>
  <c r="T76" i="22"/>
  <c r="AS81" i="22"/>
  <c r="AS84" i="22"/>
  <c r="K110" i="22"/>
  <c r="L110" i="22" s="1"/>
  <c r="T124" i="22"/>
  <c r="AU128" i="22"/>
  <c r="L30" i="23"/>
  <c r="D60" i="23"/>
  <c r="E45" i="23"/>
  <c r="H44" i="23" s="1"/>
  <c r="I44" i="23" s="1"/>
  <c r="J44" i="23" s="1"/>
  <c r="AL95" i="21"/>
  <c r="AU126" i="21"/>
  <c r="AS75" i="22"/>
  <c r="AL92" i="22"/>
  <c r="AU115" i="22"/>
  <c r="AU111" i="22"/>
  <c r="AU108" i="22"/>
  <c r="AU114" i="22"/>
  <c r="T122" i="22"/>
  <c r="T130" i="22"/>
  <c r="T132" i="22"/>
  <c r="T129" i="22"/>
  <c r="T125" i="22"/>
  <c r="T126" i="22"/>
  <c r="D77" i="23"/>
  <c r="E63" i="23"/>
  <c r="H62" i="23" s="1"/>
  <c r="I62" i="23" s="1"/>
  <c r="J62" i="23" s="1"/>
  <c r="E68" i="23"/>
  <c r="H67" i="23" s="1"/>
  <c r="I67" i="23" s="1"/>
  <c r="J67" i="23" s="1"/>
  <c r="D82" i="23"/>
  <c r="AR67" i="23"/>
  <c r="K137" i="22"/>
  <c r="L137" i="22" s="1"/>
  <c r="K140" i="22"/>
  <c r="L140" i="22" s="1"/>
  <c r="K143" i="22"/>
  <c r="L143" i="22" s="1"/>
  <c r="AR44" i="23"/>
  <c r="T45" i="23"/>
  <c r="D58" i="23"/>
  <c r="D61" i="23"/>
  <c r="D66" i="23"/>
  <c r="R129" i="23"/>
  <c r="T136" i="22"/>
  <c r="AU144" i="22"/>
  <c r="T145" i="22"/>
  <c r="AU147" i="22"/>
  <c r="AR31" i="23"/>
  <c r="K34" i="23"/>
  <c r="L34" i="23" s="1"/>
  <c r="AR35" i="23"/>
  <c r="D78" i="23"/>
  <c r="E64" i="23"/>
  <c r="H63" i="23" s="1"/>
  <c r="I63" i="23" s="1"/>
  <c r="J63" i="23" s="1"/>
  <c r="AS58" i="23"/>
  <c r="T59" i="23"/>
  <c r="AV138" i="22"/>
  <c r="AV141" i="22"/>
  <c r="T43" i="23"/>
  <c r="K44" i="23"/>
  <c r="L44" i="23" s="1"/>
  <c r="AR47" i="23"/>
  <c r="T48" i="23"/>
  <c r="AU129" i="23"/>
  <c r="T146" i="23"/>
  <c r="T143" i="23"/>
  <c r="T137" i="23"/>
  <c r="T147" i="23"/>
  <c r="T144" i="23"/>
  <c r="T142" i="23"/>
  <c r="T141" i="23"/>
  <c r="T136" i="23"/>
  <c r="T140" i="23"/>
  <c r="T139" i="23"/>
  <c r="K52" i="23"/>
  <c r="L52" i="23" s="1"/>
  <c r="T67" i="23"/>
  <c r="T69" i="23"/>
  <c r="T66" i="23"/>
  <c r="T68" i="23"/>
  <c r="T65" i="23"/>
  <c r="R100" i="23"/>
  <c r="K144" i="22"/>
  <c r="L144" i="22" s="1"/>
  <c r="K147" i="22"/>
  <c r="L147" i="22" s="1"/>
  <c r="AR32" i="23"/>
  <c r="K35" i="23"/>
  <c r="L35" i="23" s="1"/>
  <c r="K42" i="23"/>
  <c r="L42" i="23" s="1"/>
  <c r="AR50" i="23"/>
  <c r="T51" i="23"/>
  <c r="R90" i="23"/>
  <c r="AU136" i="22"/>
  <c r="K138" i="22"/>
  <c r="L138" i="22" s="1"/>
  <c r="K141" i="22"/>
  <c r="L141" i="22" s="1"/>
  <c r="AU145" i="22"/>
  <c r="AS32" i="23"/>
  <c r="AR36" i="23"/>
  <c r="AR45" i="23"/>
  <c r="K47" i="23"/>
  <c r="L47" i="23" s="1"/>
  <c r="D84" i="23"/>
  <c r="E70" i="23"/>
  <c r="H69" i="23" s="1"/>
  <c r="I69" i="23" s="1"/>
  <c r="J69" i="23" s="1"/>
  <c r="AV136" i="22"/>
  <c r="T137" i="22"/>
  <c r="AU139" i="22"/>
  <c r="AU142" i="22"/>
  <c r="T143" i="22"/>
  <c r="AV145" i="22"/>
  <c r="T146" i="22"/>
  <c r="AS36" i="23"/>
  <c r="T46" i="23"/>
  <c r="T60" i="23"/>
  <c r="AS64" i="23"/>
  <c r="AV127" i="22"/>
  <c r="AV139" i="22"/>
  <c r="T140" i="22"/>
  <c r="AV142" i="22"/>
  <c r="K28" i="23"/>
  <c r="L28" i="23" s="1"/>
  <c r="AR29" i="23"/>
  <c r="E48" i="23"/>
  <c r="H47" i="23" s="1"/>
  <c r="I47" i="23" s="1"/>
  <c r="J47" i="23" s="1"/>
  <c r="K50" i="23"/>
  <c r="L50" i="23" s="1"/>
  <c r="AR53" i="23"/>
  <c r="AL96" i="23"/>
  <c r="AL91" i="23"/>
  <c r="AL100" i="23"/>
  <c r="AL95" i="23"/>
  <c r="AL90" i="23"/>
  <c r="AL99" i="23"/>
  <c r="AL94" i="23"/>
  <c r="AL89" i="23"/>
  <c r="AL93" i="23"/>
  <c r="AL97" i="23"/>
  <c r="AL92" i="23"/>
  <c r="R94" i="23"/>
  <c r="AS29" i="23"/>
  <c r="K32" i="23"/>
  <c r="L32" i="23" s="1"/>
  <c r="AR33" i="23"/>
  <c r="K36" i="23"/>
  <c r="L36" i="23" s="1"/>
  <c r="AR43" i="23"/>
  <c r="K45" i="23"/>
  <c r="L45" i="23" s="1"/>
  <c r="AR48" i="23"/>
  <c r="T49" i="23"/>
  <c r="T63" i="23"/>
  <c r="R75" i="23"/>
  <c r="E70" i="24"/>
  <c r="H69" i="24" s="1"/>
  <c r="I69" i="24" s="1"/>
  <c r="J69" i="24" s="1"/>
  <c r="D84" i="24"/>
  <c r="K136" i="22"/>
  <c r="L136" i="22" s="1"/>
  <c r="K145" i="22"/>
  <c r="L145" i="22" s="1"/>
  <c r="AR26" i="23"/>
  <c r="AS33" i="23"/>
  <c r="AR37" i="23"/>
  <c r="T44" i="23"/>
  <c r="AS63" i="23"/>
  <c r="AS62" i="23"/>
  <c r="AS68" i="23"/>
  <c r="AS65" i="23"/>
  <c r="AS67" i="23"/>
  <c r="R124" i="23"/>
  <c r="K139" i="22"/>
  <c r="L139" i="22" s="1"/>
  <c r="K142" i="22"/>
  <c r="L142" i="22" s="1"/>
  <c r="AR51" i="23"/>
  <c r="K53" i="23"/>
  <c r="L53" i="23" s="1"/>
  <c r="T58" i="23"/>
  <c r="AU131" i="23"/>
  <c r="K126" i="23"/>
  <c r="L126" i="23" s="1"/>
  <c r="AU124" i="23"/>
  <c r="K130" i="23"/>
  <c r="L130" i="23" s="1"/>
  <c r="AU126" i="23"/>
  <c r="K132" i="23"/>
  <c r="L132" i="23" s="1"/>
  <c r="AU128" i="23"/>
  <c r="K123" i="23"/>
  <c r="L123" i="23" s="1"/>
  <c r="K121" i="23"/>
  <c r="L121" i="23" s="1"/>
  <c r="AU130" i="23"/>
  <c r="K125" i="23"/>
  <c r="L125" i="23" s="1"/>
  <c r="K127" i="23"/>
  <c r="L127" i="23" s="1"/>
  <c r="AU123" i="23"/>
  <c r="AU121" i="23"/>
  <c r="AU132" i="23"/>
  <c r="K131" i="23"/>
  <c r="L131" i="23" s="1"/>
  <c r="AU127" i="23"/>
  <c r="K122" i="23"/>
  <c r="L122" i="23" s="1"/>
  <c r="AU122" i="23"/>
  <c r="E68" i="24"/>
  <c r="H67" i="24" s="1"/>
  <c r="I67" i="24" s="1"/>
  <c r="J67" i="24" s="1"/>
  <c r="D82" i="24"/>
  <c r="AU137" i="22"/>
  <c r="AU143" i="22"/>
  <c r="T144" i="22"/>
  <c r="AU146" i="22"/>
  <c r="T147" i="22"/>
  <c r="K29" i="23"/>
  <c r="L29" i="23" s="1"/>
  <c r="T42" i="23"/>
  <c r="K43" i="23"/>
  <c r="L43" i="23" s="1"/>
  <c r="K48" i="23"/>
  <c r="L48" i="23" s="1"/>
  <c r="T52" i="23"/>
  <c r="T61" i="23"/>
  <c r="AU142" i="23"/>
  <c r="AU139" i="23"/>
  <c r="AU147" i="23"/>
  <c r="K143" i="23"/>
  <c r="L143" i="23" s="1"/>
  <c r="K140" i="23"/>
  <c r="L140" i="23" s="1"/>
  <c r="K137" i="23"/>
  <c r="L137" i="23" s="1"/>
  <c r="AU141" i="23"/>
  <c r="AU136" i="23"/>
  <c r="AU140" i="23"/>
  <c r="K138" i="23"/>
  <c r="L138" i="23" s="1"/>
  <c r="K146" i="23"/>
  <c r="L146" i="23" s="1"/>
  <c r="K145" i="23"/>
  <c r="L145" i="23" s="1"/>
  <c r="K147" i="23"/>
  <c r="L147" i="23" s="1"/>
  <c r="K144" i="23"/>
  <c r="L144" i="23" s="1"/>
  <c r="K142" i="23"/>
  <c r="L142" i="23" s="1"/>
  <c r="AU138" i="23"/>
  <c r="K141" i="23"/>
  <c r="L141" i="23" s="1"/>
  <c r="AU146" i="23"/>
  <c r="AU145" i="23"/>
  <c r="AU143" i="23"/>
  <c r="K136" i="23"/>
  <c r="L136" i="23" s="1"/>
  <c r="T138" i="23"/>
  <c r="AV137" i="22"/>
  <c r="T138" i="22"/>
  <c r="AV143" i="22"/>
  <c r="AR30" i="23"/>
  <c r="K33" i="23"/>
  <c r="L33" i="23" s="1"/>
  <c r="E66" i="23"/>
  <c r="H65" i="23" s="1"/>
  <c r="I65" i="23" s="1"/>
  <c r="J65" i="23" s="1"/>
  <c r="D80" i="23"/>
  <c r="AS60" i="23"/>
  <c r="T62" i="23"/>
  <c r="R95" i="23"/>
  <c r="AL98" i="23"/>
  <c r="T145" i="23"/>
  <c r="AR37" i="24"/>
  <c r="K36" i="24"/>
  <c r="L36" i="24" s="1"/>
  <c r="AR33" i="24"/>
  <c r="K32" i="24"/>
  <c r="L32" i="24" s="1"/>
  <c r="AR36" i="24"/>
  <c r="K35" i="24"/>
  <c r="L35" i="24" s="1"/>
  <c r="AR32" i="24"/>
  <c r="K31" i="24"/>
  <c r="L31" i="24" s="1"/>
  <c r="AR28" i="24"/>
  <c r="K27" i="24"/>
  <c r="L27" i="24" s="1"/>
  <c r="AR35" i="24"/>
  <c r="K34" i="24"/>
  <c r="L34" i="24" s="1"/>
  <c r="AR31" i="24"/>
  <c r="K30" i="24"/>
  <c r="L30" i="24" s="1"/>
  <c r="K37" i="24"/>
  <c r="L37" i="24" s="1"/>
  <c r="AR34" i="24"/>
  <c r="K33" i="24"/>
  <c r="L33" i="24" s="1"/>
  <c r="AR30" i="24"/>
  <c r="K29" i="24"/>
  <c r="L29" i="24" s="1"/>
  <c r="AR29" i="24"/>
  <c r="K28" i="24"/>
  <c r="L28" i="24" s="1"/>
  <c r="AR26" i="24"/>
  <c r="AR27" i="24"/>
  <c r="K26" i="24"/>
  <c r="L26" i="24" s="1"/>
  <c r="K113" i="23"/>
  <c r="L113" i="23" s="1"/>
  <c r="K116" i="23"/>
  <c r="L116" i="23" s="1"/>
  <c r="D77" i="24"/>
  <c r="E63" i="24"/>
  <c r="H62" i="24" s="1"/>
  <c r="I62" i="24" s="1"/>
  <c r="J62" i="24" s="1"/>
  <c r="R53" i="24"/>
  <c r="D106" i="24"/>
  <c r="E91" i="24"/>
  <c r="H90" i="24" s="1"/>
  <c r="I90" i="24" s="1"/>
  <c r="J90" i="24" s="1"/>
  <c r="T89" i="23"/>
  <c r="AU105" i="23"/>
  <c r="K107" i="23"/>
  <c r="L107" i="23" s="1"/>
  <c r="K110" i="23"/>
  <c r="L110" i="23" s="1"/>
  <c r="AU114" i="23"/>
  <c r="T130" i="23"/>
  <c r="E65" i="24"/>
  <c r="H64" i="24" s="1"/>
  <c r="I64" i="24" s="1"/>
  <c r="J64" i="24" s="1"/>
  <c r="D79" i="24"/>
  <c r="R51" i="24"/>
  <c r="E75" i="24"/>
  <c r="H74" i="24" s="1"/>
  <c r="I74" i="24" s="1"/>
  <c r="J74" i="24" s="1"/>
  <c r="R66" i="25"/>
  <c r="R99" i="25"/>
  <c r="K81" i="23"/>
  <c r="L81" i="23" s="1"/>
  <c r="K84" i="23"/>
  <c r="L84" i="23" s="1"/>
  <c r="K91" i="23"/>
  <c r="L91" i="23" s="1"/>
  <c r="K96" i="23"/>
  <c r="L96" i="23" s="1"/>
  <c r="AK98" i="23"/>
  <c r="T106" i="23"/>
  <c r="AU108" i="23"/>
  <c r="AU111" i="23"/>
  <c r="T112" i="23"/>
  <c r="T115" i="23"/>
  <c r="AV127" i="23"/>
  <c r="R46" i="24"/>
  <c r="AS73" i="23"/>
  <c r="T74" i="23"/>
  <c r="AR76" i="23"/>
  <c r="AR79" i="23"/>
  <c r="T80" i="23"/>
  <c r="AS82" i="23"/>
  <c r="T83" i="23"/>
  <c r="AK89" i="23"/>
  <c r="AV125" i="23"/>
  <c r="R43" i="24"/>
  <c r="E67" i="24"/>
  <c r="H66" i="24" s="1"/>
  <c r="I66" i="24" s="1"/>
  <c r="J66" i="24" s="1"/>
  <c r="D81" i="24"/>
  <c r="T77" i="23"/>
  <c r="AS79" i="23"/>
  <c r="K92" i="23"/>
  <c r="L92" i="23" s="1"/>
  <c r="K97" i="23"/>
  <c r="L97" i="23" s="1"/>
  <c r="K105" i="23"/>
  <c r="L105" i="23" s="1"/>
  <c r="K114" i="23"/>
  <c r="L114" i="23" s="1"/>
  <c r="R50" i="24"/>
  <c r="R143" i="24"/>
  <c r="AK94" i="23"/>
  <c r="T95" i="23"/>
  <c r="AK99" i="23"/>
  <c r="T100" i="23"/>
  <c r="K108" i="23"/>
  <c r="L108" i="23" s="1"/>
  <c r="K111" i="23"/>
  <c r="L111" i="23" s="1"/>
  <c r="T124" i="23"/>
  <c r="K73" i="23"/>
  <c r="L73" i="23" s="1"/>
  <c r="K82" i="23"/>
  <c r="L82" i="23" s="1"/>
  <c r="AU106" i="23"/>
  <c r="AU112" i="23"/>
  <c r="T113" i="23"/>
  <c r="AU115" i="23"/>
  <c r="T116" i="23"/>
  <c r="AV130" i="23"/>
  <c r="E59" i="24"/>
  <c r="H58" i="24" s="1"/>
  <c r="I58" i="24" s="1"/>
  <c r="J58" i="24" s="1"/>
  <c r="D73" i="24"/>
  <c r="E62" i="24"/>
  <c r="H61" i="24" s="1"/>
  <c r="I61" i="24" s="1"/>
  <c r="J61" i="24" s="1"/>
  <c r="D76" i="24"/>
  <c r="E53" i="24"/>
  <c r="H52" i="24" s="1"/>
  <c r="I52" i="24" s="1"/>
  <c r="J52" i="24" s="1"/>
  <c r="D68" i="24"/>
  <c r="R146" i="25"/>
  <c r="K76" i="23"/>
  <c r="L76" i="23" s="1"/>
  <c r="K79" i="23"/>
  <c r="L79" i="23" s="1"/>
  <c r="AK90" i="23"/>
  <c r="K93" i="23"/>
  <c r="L93" i="23" s="1"/>
  <c r="K98" i="23"/>
  <c r="L98" i="23" s="1"/>
  <c r="T107" i="23"/>
  <c r="AU109" i="23"/>
  <c r="T110" i="23"/>
  <c r="AV112" i="23"/>
  <c r="AV115" i="23"/>
  <c r="E61" i="24"/>
  <c r="H60" i="24" s="1"/>
  <c r="I60" i="24" s="1"/>
  <c r="J60" i="24" s="1"/>
  <c r="D75" i="24"/>
  <c r="AR74" i="23"/>
  <c r="AR80" i="23"/>
  <c r="T81" i="23"/>
  <c r="AR83" i="23"/>
  <c r="T84" i="23"/>
  <c r="T91" i="23"/>
  <c r="AK95" i="23"/>
  <c r="AK100" i="23"/>
  <c r="AV109" i="23"/>
  <c r="AV128" i="23"/>
  <c r="T131" i="23"/>
  <c r="T34" i="24"/>
  <c r="T30" i="24"/>
  <c r="T37" i="24"/>
  <c r="T26" i="24"/>
  <c r="T33" i="24"/>
  <c r="T29" i="24"/>
  <c r="T36" i="24"/>
  <c r="T32" i="24"/>
  <c r="T35" i="24"/>
  <c r="T31" i="24"/>
  <c r="K65" i="24"/>
  <c r="L65" i="24" s="1"/>
  <c r="K62" i="24"/>
  <c r="L62" i="24" s="1"/>
  <c r="K59" i="24"/>
  <c r="L59" i="24" s="1"/>
  <c r="K68" i="24"/>
  <c r="L68" i="24" s="1"/>
  <c r="AR62" i="24"/>
  <c r="AR68" i="24"/>
  <c r="AR65" i="24"/>
  <c r="AR59" i="24"/>
  <c r="K64" i="24"/>
  <c r="L64" i="24" s="1"/>
  <c r="K61" i="24"/>
  <c r="L61" i="24" s="1"/>
  <c r="K67" i="24"/>
  <c r="L67" i="24" s="1"/>
  <c r="K58" i="24"/>
  <c r="L58" i="24" s="1"/>
  <c r="AR64" i="24"/>
  <c r="AR61" i="24"/>
  <c r="AR67" i="24"/>
  <c r="K63" i="24"/>
  <c r="L63" i="24" s="1"/>
  <c r="K60" i="24"/>
  <c r="L60" i="24" s="1"/>
  <c r="AR58" i="24"/>
  <c r="AR63" i="24"/>
  <c r="AR60" i="24"/>
  <c r="E64" i="24"/>
  <c r="H63" i="24" s="1"/>
  <c r="I63" i="24" s="1"/>
  <c r="J63" i="24" s="1"/>
  <c r="D78" i="24"/>
  <c r="E66" i="24"/>
  <c r="H65" i="24" s="1"/>
  <c r="I65" i="24" s="1"/>
  <c r="J65" i="24" s="1"/>
  <c r="T75" i="23"/>
  <c r="AR77" i="23"/>
  <c r="T78" i="23"/>
  <c r="AS80" i="23"/>
  <c r="AS83" i="23"/>
  <c r="K89" i="23"/>
  <c r="L89" i="23" s="1"/>
  <c r="K115" i="23"/>
  <c r="L115" i="23" s="1"/>
  <c r="T129" i="23"/>
  <c r="R66" i="24"/>
  <c r="K99" i="23"/>
  <c r="L99" i="23" s="1"/>
  <c r="K106" i="23"/>
  <c r="L106" i="23" s="1"/>
  <c r="K109" i="23"/>
  <c r="L109" i="23" s="1"/>
  <c r="K112" i="23"/>
  <c r="L112" i="23" s="1"/>
  <c r="AV126" i="23"/>
  <c r="R47" i="24"/>
  <c r="D96" i="24"/>
  <c r="E81" i="24"/>
  <c r="H80" i="24" s="1"/>
  <c r="I80" i="24" s="1"/>
  <c r="J80" i="24" s="1"/>
  <c r="R69" i="24"/>
  <c r="E80" i="25"/>
  <c r="H79" i="25" s="1"/>
  <c r="I79" i="25" s="1"/>
  <c r="J79" i="25" s="1"/>
  <c r="D95" i="25"/>
  <c r="E96" i="25" s="1"/>
  <c r="H95" i="25" s="1"/>
  <c r="I95" i="25" s="1"/>
  <c r="J95" i="25" s="1"/>
  <c r="K74" i="23"/>
  <c r="L74" i="23" s="1"/>
  <c r="K77" i="23"/>
  <c r="L77" i="23" s="1"/>
  <c r="K80" i="23"/>
  <c r="L80" i="23" s="1"/>
  <c r="AU107" i="23"/>
  <c r="T108" i="23"/>
  <c r="AV113" i="23"/>
  <c r="AV116" i="23"/>
  <c r="R108" i="24"/>
  <c r="T73" i="23"/>
  <c r="AR81" i="23"/>
  <c r="AV107" i="23"/>
  <c r="T125" i="23"/>
  <c r="R49" i="24"/>
  <c r="AR69" i="24"/>
  <c r="T42" i="24"/>
  <c r="AS51" i="24"/>
  <c r="T52" i="24"/>
  <c r="E60" i="24"/>
  <c r="H59" i="24" s="1"/>
  <c r="I59" i="24" s="1"/>
  <c r="J59" i="24" s="1"/>
  <c r="T61" i="24"/>
  <c r="T64" i="24"/>
  <c r="AS66" i="24"/>
  <c r="AS69" i="24"/>
  <c r="K83" i="24"/>
  <c r="L83" i="24" s="1"/>
  <c r="AL100" i="24"/>
  <c r="AL96" i="24"/>
  <c r="AK91" i="24"/>
  <c r="AK99" i="24"/>
  <c r="O89" i="25"/>
  <c r="R89" i="25"/>
  <c r="T47" i="24"/>
  <c r="L48" i="24"/>
  <c r="AS60" i="24"/>
  <c r="AS63" i="24"/>
  <c r="K74" i="24"/>
  <c r="L74" i="24" s="1"/>
  <c r="K77" i="24"/>
  <c r="L77" i="24" s="1"/>
  <c r="K80" i="24"/>
  <c r="L80" i="24" s="1"/>
  <c r="AL91" i="24"/>
  <c r="T93" i="24"/>
  <c r="T96" i="24"/>
  <c r="T97" i="24"/>
  <c r="AL99" i="24"/>
  <c r="K115" i="24"/>
  <c r="L115" i="24" s="1"/>
  <c r="AU109" i="24"/>
  <c r="AU115" i="24"/>
  <c r="AU112" i="24"/>
  <c r="AU106" i="24"/>
  <c r="K111" i="24"/>
  <c r="L111" i="24" s="1"/>
  <c r="K114" i="24"/>
  <c r="L114" i="24" s="1"/>
  <c r="K105" i="24"/>
  <c r="L105" i="24" s="1"/>
  <c r="AU111" i="24"/>
  <c r="AU114" i="24"/>
  <c r="AU110" i="24"/>
  <c r="AU107" i="24"/>
  <c r="R128" i="24"/>
  <c r="E67" i="25"/>
  <c r="H66" i="25" s="1"/>
  <c r="I66" i="25" s="1"/>
  <c r="J66" i="25" s="1"/>
  <c r="D81" i="25"/>
  <c r="E54" i="24"/>
  <c r="H53" i="24" s="1"/>
  <c r="I53" i="24" s="1"/>
  <c r="J53" i="24" s="1"/>
  <c r="AR81" i="24"/>
  <c r="AR84" i="24"/>
  <c r="K90" i="24"/>
  <c r="L90" i="24" s="1"/>
  <c r="AK92" i="24"/>
  <c r="T94" i="24"/>
  <c r="T95" i="24"/>
  <c r="AK98" i="24"/>
  <c r="K107" i="24"/>
  <c r="L107" i="24" s="1"/>
  <c r="R138" i="24"/>
  <c r="AS27" i="24"/>
  <c r="T45" i="24"/>
  <c r="AS49" i="24"/>
  <c r="AS75" i="24"/>
  <c r="AS78" i="24"/>
  <c r="AK93" i="24"/>
  <c r="AK94" i="24"/>
  <c r="AK95" i="24"/>
  <c r="AK96" i="24"/>
  <c r="AL97" i="24"/>
  <c r="K106" i="24"/>
  <c r="L106" i="24" s="1"/>
  <c r="K113" i="24"/>
  <c r="L113" i="24" s="1"/>
  <c r="AU116" i="24"/>
  <c r="K36" i="25"/>
  <c r="L36" i="25" s="1"/>
  <c r="AR33" i="25"/>
  <c r="K32" i="25"/>
  <c r="L32" i="25" s="1"/>
  <c r="AR36" i="25"/>
  <c r="K35" i="25"/>
  <c r="L35" i="25" s="1"/>
  <c r="AR32" i="25"/>
  <c r="K31" i="25"/>
  <c r="L31" i="25" s="1"/>
  <c r="AR28" i="25"/>
  <c r="AR35" i="25"/>
  <c r="K34" i="25"/>
  <c r="L34" i="25" s="1"/>
  <c r="AR31" i="25"/>
  <c r="K30" i="25"/>
  <c r="L30" i="25" s="1"/>
  <c r="K37" i="25"/>
  <c r="L37" i="25" s="1"/>
  <c r="K29" i="25"/>
  <c r="L29" i="25" s="1"/>
  <c r="AR30" i="25"/>
  <c r="AR37" i="25"/>
  <c r="K26" i="25"/>
  <c r="L26" i="25" s="1"/>
  <c r="AR27" i="25"/>
  <c r="K33" i="25"/>
  <c r="L33" i="25" s="1"/>
  <c r="AR29" i="25"/>
  <c r="AR34" i="25"/>
  <c r="K27" i="25"/>
  <c r="L27" i="25" s="1"/>
  <c r="AS58" i="24"/>
  <c r="T65" i="24"/>
  <c r="AS67" i="24"/>
  <c r="T68" i="24"/>
  <c r="T89" i="24"/>
  <c r="R122" i="24"/>
  <c r="AV147" i="23"/>
  <c r="AS31" i="24"/>
  <c r="AS35" i="24"/>
  <c r="E47" i="24"/>
  <c r="H46" i="24" s="1"/>
  <c r="I46" i="24" s="1"/>
  <c r="J46" i="24" s="1"/>
  <c r="T53" i="24"/>
  <c r="AS61" i="24"/>
  <c r="AS64" i="24"/>
  <c r="K81" i="24"/>
  <c r="L81" i="24" s="1"/>
  <c r="K84" i="24"/>
  <c r="L84" i="24" s="1"/>
  <c r="K91" i="24"/>
  <c r="L91" i="24" s="1"/>
  <c r="T141" i="24"/>
  <c r="T138" i="24"/>
  <c r="T147" i="24"/>
  <c r="T144" i="24"/>
  <c r="T140" i="24"/>
  <c r="T146" i="24"/>
  <c r="T143" i="24"/>
  <c r="T137" i="24"/>
  <c r="AS42" i="24"/>
  <c r="T43" i="24"/>
  <c r="T48" i="24"/>
  <c r="AS52" i="24"/>
  <c r="AR73" i="24"/>
  <c r="K75" i="24"/>
  <c r="L75" i="24" s="1"/>
  <c r="K78" i="24"/>
  <c r="L78" i="24" s="1"/>
  <c r="AR82" i="24"/>
  <c r="R44" i="25"/>
  <c r="R69" i="26"/>
  <c r="AS47" i="24"/>
  <c r="E50" i="24"/>
  <c r="H49" i="24" s="1"/>
  <c r="I49" i="24" s="1"/>
  <c r="J49" i="24" s="1"/>
  <c r="AS73" i="24"/>
  <c r="AR76" i="24"/>
  <c r="AR79" i="24"/>
  <c r="AS82" i="24"/>
  <c r="AU108" i="24"/>
  <c r="T51" i="24"/>
  <c r="L52" i="24"/>
  <c r="AS79" i="24"/>
  <c r="K98" i="24"/>
  <c r="L98" i="24" s="1"/>
  <c r="K93" i="24"/>
  <c r="L93" i="24" s="1"/>
  <c r="K97" i="24"/>
  <c r="L97" i="24" s="1"/>
  <c r="K92" i="24"/>
  <c r="L92" i="24" s="1"/>
  <c r="K100" i="24"/>
  <c r="L100" i="24" s="1"/>
  <c r="T90" i="24"/>
  <c r="K99" i="24"/>
  <c r="L99" i="24" s="1"/>
  <c r="R78" i="25"/>
  <c r="AS50" i="24"/>
  <c r="T66" i="24"/>
  <c r="T69" i="24"/>
  <c r="AU113" i="24"/>
  <c r="O42" i="24"/>
  <c r="P42" i="24" s="1"/>
  <c r="Q42" i="24" s="1"/>
  <c r="S42" i="24" s="1"/>
  <c r="U42" i="24" s="1"/>
  <c r="AQ42" i="24" s="1"/>
  <c r="AS45" i="24"/>
  <c r="T46" i="24"/>
  <c r="AS59" i="24"/>
  <c r="T60" i="24"/>
  <c r="AS65" i="24"/>
  <c r="AS68" i="24"/>
  <c r="K73" i="24"/>
  <c r="L73" i="24" s="1"/>
  <c r="K82" i="24"/>
  <c r="L82" i="24" s="1"/>
  <c r="K112" i="24"/>
  <c r="L112" i="24" s="1"/>
  <c r="L141" i="24"/>
  <c r="AR26" i="25"/>
  <c r="D74" i="25"/>
  <c r="E60" i="25"/>
  <c r="H59" i="25" s="1"/>
  <c r="I59" i="25" s="1"/>
  <c r="J59" i="25" s="1"/>
  <c r="K76" i="24"/>
  <c r="L76" i="24" s="1"/>
  <c r="K79" i="24"/>
  <c r="L79" i="24" s="1"/>
  <c r="T99" i="24"/>
  <c r="T98" i="24"/>
  <c r="AK90" i="24"/>
  <c r="K94" i="24"/>
  <c r="L94" i="24" s="1"/>
  <c r="K95" i="24"/>
  <c r="L95" i="24" s="1"/>
  <c r="K96" i="24"/>
  <c r="L96" i="24" s="1"/>
  <c r="K109" i="24"/>
  <c r="L109" i="24" s="1"/>
  <c r="K110" i="24"/>
  <c r="L110" i="24" s="1"/>
  <c r="T139" i="24"/>
  <c r="L145" i="24"/>
  <c r="T49" i="24"/>
  <c r="AS53" i="24"/>
  <c r="AR74" i="24"/>
  <c r="AR80" i="24"/>
  <c r="AR83" i="24"/>
  <c r="T91" i="24"/>
  <c r="AK100" i="24"/>
  <c r="T145" i="24"/>
  <c r="R43" i="25"/>
  <c r="E62" i="25"/>
  <c r="H61" i="25" s="1"/>
  <c r="I61" i="25" s="1"/>
  <c r="J61" i="25" s="1"/>
  <c r="D76" i="25"/>
  <c r="R47" i="25"/>
  <c r="T44" i="24"/>
  <c r="AS80" i="24"/>
  <c r="AV115" i="24"/>
  <c r="AV112" i="24"/>
  <c r="AV106" i="24"/>
  <c r="AV111" i="24"/>
  <c r="AV108" i="24"/>
  <c r="AV114" i="24"/>
  <c r="AV110" i="24"/>
  <c r="AV116" i="24"/>
  <c r="AV113" i="24"/>
  <c r="K116" i="24"/>
  <c r="L116" i="24" s="1"/>
  <c r="L136" i="24"/>
  <c r="T108" i="24"/>
  <c r="T111" i="24"/>
  <c r="AV122" i="24"/>
  <c r="AV138" i="24"/>
  <c r="AV141" i="24"/>
  <c r="E53" i="25"/>
  <c r="H52" i="25" s="1"/>
  <c r="I52" i="25" s="1"/>
  <c r="J52" i="25" s="1"/>
  <c r="D68" i="25"/>
  <c r="K59" i="25"/>
  <c r="L59" i="25" s="1"/>
  <c r="AR69" i="25"/>
  <c r="R47" i="27"/>
  <c r="K126" i="24"/>
  <c r="L126" i="24" s="1"/>
  <c r="AU131" i="24"/>
  <c r="R116" i="25"/>
  <c r="T123" i="24"/>
  <c r="K124" i="24"/>
  <c r="L124" i="24" s="1"/>
  <c r="AU129" i="24"/>
  <c r="AV131" i="24"/>
  <c r="K144" i="24"/>
  <c r="L144" i="24" s="1"/>
  <c r="K147" i="24"/>
  <c r="L147" i="24" s="1"/>
  <c r="D62" i="25"/>
  <c r="E47" i="25"/>
  <c r="H46" i="25" s="1"/>
  <c r="I46" i="25" s="1"/>
  <c r="J46" i="25" s="1"/>
  <c r="D65" i="25"/>
  <c r="E50" i="25"/>
  <c r="H49" i="25" s="1"/>
  <c r="I49" i="25" s="1"/>
  <c r="J49" i="25" s="1"/>
  <c r="R138" i="25"/>
  <c r="R29" i="26"/>
  <c r="AU127" i="24"/>
  <c r="T130" i="24"/>
  <c r="K131" i="24"/>
  <c r="L131" i="24" s="1"/>
  <c r="AU139" i="24"/>
  <c r="AU142" i="24"/>
  <c r="AV145" i="24"/>
  <c r="P42" i="25"/>
  <c r="Q42" i="25" s="1"/>
  <c r="S42" i="25" s="1"/>
  <c r="R95" i="25"/>
  <c r="AU131" i="26"/>
  <c r="K126" i="26"/>
  <c r="L126" i="26" s="1"/>
  <c r="K128" i="26"/>
  <c r="L128" i="26" s="1"/>
  <c r="AU124" i="26"/>
  <c r="K130" i="26"/>
  <c r="L130" i="26" s="1"/>
  <c r="AU126" i="26"/>
  <c r="K132" i="26"/>
  <c r="L132" i="26" s="1"/>
  <c r="AU128" i="26"/>
  <c r="K123" i="26"/>
  <c r="L123" i="26" s="1"/>
  <c r="AU130" i="26"/>
  <c r="K125" i="26"/>
  <c r="L125" i="26" s="1"/>
  <c r="AU132" i="26"/>
  <c r="K127" i="26"/>
  <c r="L127" i="26" s="1"/>
  <c r="K129" i="26"/>
  <c r="L129" i="26" s="1"/>
  <c r="AU125" i="26"/>
  <c r="K131" i="26"/>
  <c r="L131" i="26" s="1"/>
  <c r="AU127" i="26"/>
  <c r="K122" i="26"/>
  <c r="L122" i="26" s="1"/>
  <c r="AU122" i="26"/>
  <c r="K121" i="26"/>
  <c r="L121" i="26" s="1"/>
  <c r="AU121" i="26"/>
  <c r="AU123" i="26"/>
  <c r="AU129" i="26"/>
  <c r="K124" i="26"/>
  <c r="L124" i="26" s="1"/>
  <c r="AV127" i="24"/>
  <c r="R46" i="25"/>
  <c r="E64" i="25"/>
  <c r="H63" i="25" s="1"/>
  <c r="I63" i="25" s="1"/>
  <c r="J63" i="25" s="1"/>
  <c r="D78" i="25"/>
  <c r="AU125" i="24"/>
  <c r="T128" i="24"/>
  <c r="K129" i="24"/>
  <c r="L129" i="24" s="1"/>
  <c r="K68" i="25"/>
  <c r="L68" i="25" s="1"/>
  <c r="AR62" i="25"/>
  <c r="AR68" i="25"/>
  <c r="AR65" i="25"/>
  <c r="AR59" i="25"/>
  <c r="K64" i="25"/>
  <c r="L64" i="25" s="1"/>
  <c r="K61" i="25"/>
  <c r="L61" i="25" s="1"/>
  <c r="K67" i="25"/>
  <c r="L67" i="25" s="1"/>
  <c r="K58" i="25"/>
  <c r="L58" i="25" s="1"/>
  <c r="AR64" i="25"/>
  <c r="AR61" i="25"/>
  <c r="AR67" i="25"/>
  <c r="K63" i="25"/>
  <c r="L63" i="25" s="1"/>
  <c r="K60" i="25"/>
  <c r="L60" i="25" s="1"/>
  <c r="AR58" i="25"/>
  <c r="AR63" i="25"/>
  <c r="AR60" i="25"/>
  <c r="K65" i="25"/>
  <c r="L65" i="25" s="1"/>
  <c r="AR66" i="25"/>
  <c r="R100" i="25"/>
  <c r="AV121" i="24"/>
  <c r="AV123" i="24"/>
  <c r="T126" i="24"/>
  <c r="K127" i="24"/>
  <c r="L127" i="24" s="1"/>
  <c r="AU132" i="24"/>
  <c r="K139" i="24"/>
  <c r="L139" i="24" s="1"/>
  <c r="K142" i="24"/>
  <c r="L142" i="24" s="1"/>
  <c r="AS62" i="25"/>
  <c r="AS68" i="25"/>
  <c r="AS65" i="25"/>
  <c r="AS59" i="25"/>
  <c r="AS64" i="25"/>
  <c r="AS61" i="25"/>
  <c r="AS67" i="25"/>
  <c r="AS58" i="25"/>
  <c r="AS69" i="25"/>
  <c r="AS66" i="25"/>
  <c r="E68" i="25"/>
  <c r="H67" i="25" s="1"/>
  <c r="I67" i="25" s="1"/>
  <c r="J67" i="25" s="1"/>
  <c r="D82" i="25"/>
  <c r="AS79" i="25"/>
  <c r="AS76" i="25"/>
  <c r="AS82" i="25"/>
  <c r="AS73" i="25"/>
  <c r="AS78" i="25"/>
  <c r="AS75" i="25"/>
  <c r="R125" i="25"/>
  <c r="K125" i="24"/>
  <c r="L125" i="24" s="1"/>
  <c r="AU130" i="24"/>
  <c r="AV132" i="24"/>
  <c r="AU143" i="24"/>
  <c r="AU146" i="24"/>
  <c r="E61" i="25"/>
  <c r="H60" i="25" s="1"/>
  <c r="I60" i="25" s="1"/>
  <c r="J60" i="25" s="1"/>
  <c r="D75" i="25"/>
  <c r="R107" i="26"/>
  <c r="AV130" i="24"/>
  <c r="AU140" i="24"/>
  <c r="AV143" i="24"/>
  <c r="AV146" i="24"/>
  <c r="R75" i="25"/>
  <c r="R107" i="25"/>
  <c r="R121" i="25"/>
  <c r="O121" i="25"/>
  <c r="P121" i="25" s="1"/>
  <c r="Q121" i="25" s="1"/>
  <c r="T107" i="24"/>
  <c r="K121" i="24"/>
  <c r="L121" i="24" s="1"/>
  <c r="K123" i="24"/>
  <c r="L123" i="24" s="1"/>
  <c r="AU128" i="24"/>
  <c r="T34" i="25"/>
  <c r="T37" i="25"/>
  <c r="T33" i="25"/>
  <c r="T36" i="25"/>
  <c r="T32" i="25"/>
  <c r="T35" i="25"/>
  <c r="T31" i="25"/>
  <c r="AS29" i="25"/>
  <c r="AS36" i="25"/>
  <c r="AS32" i="25"/>
  <c r="AS28" i="25"/>
  <c r="AS35" i="25"/>
  <c r="AS31" i="25"/>
  <c r="AS27" i="25"/>
  <c r="AS34" i="25"/>
  <c r="AS30" i="25"/>
  <c r="AS53" i="25"/>
  <c r="AS45" i="25"/>
  <c r="AS50" i="25"/>
  <c r="AS47" i="25"/>
  <c r="AS44" i="25"/>
  <c r="AS49" i="25"/>
  <c r="AS46" i="25"/>
  <c r="AS51" i="25"/>
  <c r="K62" i="25"/>
  <c r="L62" i="25" s="1"/>
  <c r="K69" i="25"/>
  <c r="L69" i="25" s="1"/>
  <c r="D84" i="25"/>
  <c r="T131" i="24"/>
  <c r="K132" i="24"/>
  <c r="L132" i="24" s="1"/>
  <c r="K146" i="24"/>
  <c r="L146" i="24" s="1"/>
  <c r="R142" i="25"/>
  <c r="AU126" i="24"/>
  <c r="K137" i="24"/>
  <c r="L137" i="24" s="1"/>
  <c r="K140" i="24"/>
  <c r="L140" i="24" s="1"/>
  <c r="T42" i="25"/>
  <c r="K48" i="25"/>
  <c r="L48" i="25" s="1"/>
  <c r="T52" i="25"/>
  <c r="T64" i="25"/>
  <c r="K83" i="25"/>
  <c r="L83" i="25" s="1"/>
  <c r="AK91" i="25"/>
  <c r="T92" i="25"/>
  <c r="K94" i="25"/>
  <c r="L94" i="25" s="1"/>
  <c r="AK96" i="25"/>
  <c r="T97" i="25"/>
  <c r="E49" i="25"/>
  <c r="H48" i="25" s="1"/>
  <c r="I48" i="25" s="1"/>
  <c r="J48" i="25" s="1"/>
  <c r="K51" i="25"/>
  <c r="L51" i="25" s="1"/>
  <c r="AR81" i="25"/>
  <c r="T82" i="25"/>
  <c r="AR84" i="25"/>
  <c r="K90" i="25"/>
  <c r="L90" i="25" s="1"/>
  <c r="E65" i="26"/>
  <c r="H64" i="26" s="1"/>
  <c r="I64" i="26" s="1"/>
  <c r="J64" i="26" s="1"/>
  <c r="D79" i="26"/>
  <c r="AR44" i="25"/>
  <c r="T45" i="25"/>
  <c r="D58" i="25"/>
  <c r="AL92" i="25"/>
  <c r="T93" i="25"/>
  <c r="AL97" i="25"/>
  <c r="K115" i="25"/>
  <c r="L115" i="25" s="1"/>
  <c r="AU112" i="25"/>
  <c r="K111" i="25"/>
  <c r="L111" i="25" s="1"/>
  <c r="AU115" i="25"/>
  <c r="K114" i="25"/>
  <c r="L114" i="25" s="1"/>
  <c r="AU111" i="25"/>
  <c r="K110" i="25"/>
  <c r="L110" i="25" s="1"/>
  <c r="AU114" i="25"/>
  <c r="K113" i="25"/>
  <c r="L113" i="25" s="1"/>
  <c r="AU110" i="25"/>
  <c r="AU105" i="25"/>
  <c r="T68" i="25"/>
  <c r="T89" i="25"/>
  <c r="R33" i="26"/>
  <c r="E43" i="26"/>
  <c r="H42" i="26" s="1"/>
  <c r="I42" i="26" s="1"/>
  <c r="J42" i="26" s="1"/>
  <c r="D58" i="26"/>
  <c r="AS46" i="26"/>
  <c r="AS51" i="26"/>
  <c r="AS48" i="26"/>
  <c r="AS53" i="26"/>
  <c r="AS50" i="26"/>
  <c r="AS47" i="26"/>
  <c r="AS43" i="26"/>
  <c r="AS52" i="26"/>
  <c r="AS45" i="26"/>
  <c r="AS49" i="26"/>
  <c r="AS42" i="26"/>
  <c r="R96" i="26"/>
  <c r="R112" i="26"/>
  <c r="K49" i="25"/>
  <c r="L49" i="25" s="1"/>
  <c r="AR52" i="25"/>
  <c r="T53" i="25"/>
  <c r="K81" i="25"/>
  <c r="L81" i="25" s="1"/>
  <c r="K84" i="25"/>
  <c r="L84" i="25" s="1"/>
  <c r="K91" i="25"/>
  <c r="L91" i="25" s="1"/>
  <c r="K96" i="25"/>
  <c r="L96" i="25" s="1"/>
  <c r="AK98" i="25"/>
  <c r="K108" i="25"/>
  <c r="L108" i="25" s="1"/>
  <c r="R145" i="25"/>
  <c r="D75" i="26"/>
  <c r="E61" i="26"/>
  <c r="H60" i="26" s="1"/>
  <c r="I60" i="26" s="1"/>
  <c r="J60" i="26" s="1"/>
  <c r="R91" i="26"/>
  <c r="R28" i="27"/>
  <c r="K52" i="25"/>
  <c r="L52" i="25" s="1"/>
  <c r="T74" i="25"/>
  <c r="AR76" i="25"/>
  <c r="AR79" i="25"/>
  <c r="T80" i="25"/>
  <c r="T83" i="25"/>
  <c r="AK89" i="25"/>
  <c r="AL93" i="25"/>
  <c r="T113" i="25"/>
  <c r="T109" i="25"/>
  <c r="T116" i="25"/>
  <c r="T108" i="25"/>
  <c r="T115" i="25"/>
  <c r="T111" i="25"/>
  <c r="T110" i="25"/>
  <c r="E68" i="26"/>
  <c r="H67" i="26" s="1"/>
  <c r="I67" i="26" s="1"/>
  <c r="J67" i="26" s="1"/>
  <c r="D82" i="26"/>
  <c r="E68" i="27"/>
  <c r="H67" i="27" s="1"/>
  <c r="I67" i="27" s="1"/>
  <c r="J67" i="27" s="1"/>
  <c r="D82" i="27"/>
  <c r="AR50" i="25"/>
  <c r="T51" i="25"/>
  <c r="T90" i="25"/>
  <c r="K92" i="25"/>
  <c r="L92" i="25" s="1"/>
  <c r="K97" i="25"/>
  <c r="L97" i="25" s="1"/>
  <c r="R109" i="25"/>
  <c r="R132" i="25"/>
  <c r="R84" i="26"/>
  <c r="T66" i="25"/>
  <c r="T69" i="25"/>
  <c r="AK94" i="25"/>
  <c r="T95" i="25"/>
  <c r="AK99" i="25"/>
  <c r="T100" i="25"/>
  <c r="O105" i="25"/>
  <c r="T46" i="25"/>
  <c r="T60" i="25"/>
  <c r="K73" i="25"/>
  <c r="L73" i="25" s="1"/>
  <c r="K82" i="25"/>
  <c r="L82" i="25" s="1"/>
  <c r="AL94" i="25"/>
  <c r="AL99" i="25"/>
  <c r="R34" i="26"/>
  <c r="R116" i="26"/>
  <c r="K50" i="25"/>
  <c r="L50" i="25" s="1"/>
  <c r="AR53" i="25"/>
  <c r="K76" i="25"/>
  <c r="L76" i="25" s="1"/>
  <c r="K79" i="25"/>
  <c r="L79" i="25" s="1"/>
  <c r="AK90" i="25"/>
  <c r="K93" i="25"/>
  <c r="L93" i="25" s="1"/>
  <c r="K98" i="25"/>
  <c r="L98" i="25" s="1"/>
  <c r="K112" i="25"/>
  <c r="L112" i="25" s="1"/>
  <c r="AR43" i="25"/>
  <c r="K45" i="25"/>
  <c r="L45" i="25" s="1"/>
  <c r="AR74" i="25"/>
  <c r="AR80" i="25"/>
  <c r="T81" i="25"/>
  <c r="T91" i="25"/>
  <c r="AK95" i="25"/>
  <c r="AV108" i="25"/>
  <c r="AV115" i="25"/>
  <c r="AV111" i="25"/>
  <c r="AV114" i="25"/>
  <c r="AV110" i="25"/>
  <c r="AV116" i="25"/>
  <c r="R141" i="25"/>
  <c r="R60" i="26"/>
  <c r="R81" i="26"/>
  <c r="R100" i="26"/>
  <c r="T142" i="26"/>
  <c r="T139" i="26"/>
  <c r="T145" i="26"/>
  <c r="T136" i="26"/>
  <c r="T141" i="26"/>
  <c r="T138" i="26"/>
  <c r="T147" i="26"/>
  <c r="T144" i="26"/>
  <c r="T146" i="26"/>
  <c r="T143" i="26"/>
  <c r="T137" i="26"/>
  <c r="T140" i="26"/>
  <c r="K122" i="25"/>
  <c r="L122" i="25" s="1"/>
  <c r="AU125" i="25"/>
  <c r="K127" i="25"/>
  <c r="L127" i="25" s="1"/>
  <c r="T131" i="25"/>
  <c r="AV142" i="25"/>
  <c r="AU146" i="25"/>
  <c r="K26" i="26"/>
  <c r="L26" i="26" s="1"/>
  <c r="AS30" i="26"/>
  <c r="AS34" i="26"/>
  <c r="K37" i="26"/>
  <c r="L37" i="26" s="1"/>
  <c r="AV125" i="25"/>
  <c r="E44" i="26"/>
  <c r="H43" i="26" s="1"/>
  <c r="I43" i="26" s="1"/>
  <c r="J43" i="26" s="1"/>
  <c r="K49" i="26"/>
  <c r="L49" i="26" s="1"/>
  <c r="AV110" i="26"/>
  <c r="AV107" i="26"/>
  <c r="AV116" i="26"/>
  <c r="AV113" i="26"/>
  <c r="AV109" i="26"/>
  <c r="AV115" i="26"/>
  <c r="AV112" i="26"/>
  <c r="AV106" i="26"/>
  <c r="AU128" i="25"/>
  <c r="K130" i="25"/>
  <c r="L130" i="25" s="1"/>
  <c r="K30" i="26"/>
  <c r="L30" i="26" s="1"/>
  <c r="AR49" i="26"/>
  <c r="K46" i="26"/>
  <c r="L46" i="26" s="1"/>
  <c r="K51" i="26"/>
  <c r="L51" i="26" s="1"/>
  <c r="AR46" i="26"/>
  <c r="K48" i="26"/>
  <c r="L48" i="26" s="1"/>
  <c r="AR48" i="26"/>
  <c r="AR53" i="26"/>
  <c r="K50" i="26"/>
  <c r="L50" i="26" s="1"/>
  <c r="K47" i="26"/>
  <c r="L47" i="26" s="1"/>
  <c r="K52" i="26"/>
  <c r="L52" i="26" s="1"/>
  <c r="AR44" i="26"/>
  <c r="AR47" i="26"/>
  <c r="R75" i="26"/>
  <c r="E60" i="27"/>
  <c r="H59" i="27" s="1"/>
  <c r="I59" i="27" s="1"/>
  <c r="J59" i="27" s="1"/>
  <c r="D74" i="27"/>
  <c r="AV129" i="27"/>
  <c r="AV131" i="27"/>
  <c r="AV122" i="27"/>
  <c r="AV124" i="27"/>
  <c r="AV126" i="27"/>
  <c r="AV128" i="27"/>
  <c r="AV130" i="27"/>
  <c r="AV123" i="27"/>
  <c r="AV121" i="27"/>
  <c r="AV127" i="27"/>
  <c r="AV125" i="27"/>
  <c r="AV132" i="27"/>
  <c r="AV123" i="25"/>
  <c r="T124" i="25"/>
  <c r="AU136" i="25"/>
  <c r="T137" i="25"/>
  <c r="AV143" i="25"/>
  <c r="AU147" i="25"/>
  <c r="AS31" i="26"/>
  <c r="AS35" i="26"/>
  <c r="AR42" i="26"/>
  <c r="R131" i="27"/>
  <c r="AU121" i="25"/>
  <c r="AU131" i="25"/>
  <c r="AV147" i="25"/>
  <c r="K27" i="26"/>
  <c r="L27" i="26" s="1"/>
  <c r="K44" i="26"/>
  <c r="L44" i="26" s="1"/>
  <c r="AV121" i="25"/>
  <c r="AU126" i="25"/>
  <c r="K128" i="25"/>
  <c r="L128" i="25" s="1"/>
  <c r="AV131" i="25"/>
  <c r="T132" i="25"/>
  <c r="K139" i="25"/>
  <c r="L139" i="25" s="1"/>
  <c r="T141" i="25"/>
  <c r="T145" i="25"/>
  <c r="AR28" i="26"/>
  <c r="T33" i="26"/>
  <c r="AV105" i="26"/>
  <c r="R109" i="26"/>
  <c r="K123" i="25"/>
  <c r="L123" i="25" s="1"/>
  <c r="AV126" i="25"/>
  <c r="T127" i="25"/>
  <c r="AU140" i="25"/>
  <c r="K143" i="25"/>
  <c r="L143" i="25" s="1"/>
  <c r="AU144" i="25"/>
  <c r="AS28" i="26"/>
  <c r="K31" i="26"/>
  <c r="L31" i="26" s="1"/>
  <c r="AR32" i="26"/>
  <c r="K35" i="26"/>
  <c r="L35" i="26" s="1"/>
  <c r="T37" i="26"/>
  <c r="K42" i="26"/>
  <c r="L42" i="26" s="1"/>
  <c r="AR45" i="26"/>
  <c r="AU129" i="25"/>
  <c r="K131" i="25"/>
  <c r="L131" i="25" s="1"/>
  <c r="K136" i="25"/>
  <c r="L136" i="25" s="1"/>
  <c r="AV140" i="25"/>
  <c r="AV144" i="25"/>
  <c r="K147" i="25"/>
  <c r="L147" i="25" s="1"/>
  <c r="AS32" i="26"/>
  <c r="AR36" i="26"/>
  <c r="T50" i="26"/>
  <c r="T47" i="26"/>
  <c r="T52" i="26"/>
  <c r="T49" i="26"/>
  <c r="T46" i="26"/>
  <c r="T51" i="26"/>
  <c r="AR52" i="26"/>
  <c r="E69" i="27"/>
  <c r="H68" i="27" s="1"/>
  <c r="I68" i="27" s="1"/>
  <c r="J68" i="27" s="1"/>
  <c r="D83" i="27"/>
  <c r="R96" i="27"/>
  <c r="AV129" i="25"/>
  <c r="T130" i="25"/>
  <c r="AS36" i="26"/>
  <c r="E60" i="26"/>
  <c r="H59" i="26" s="1"/>
  <c r="I59" i="26" s="1"/>
  <c r="J59" i="26" s="1"/>
  <c r="D74" i="26"/>
  <c r="D76" i="26"/>
  <c r="R113" i="26"/>
  <c r="AV114" i="26"/>
  <c r="R91" i="27"/>
  <c r="AV124" i="25"/>
  <c r="K126" i="25"/>
  <c r="L126" i="25" s="1"/>
  <c r="AV137" i="25"/>
  <c r="K140" i="25"/>
  <c r="L140" i="25" s="1"/>
  <c r="T142" i="25"/>
  <c r="K28" i="26"/>
  <c r="L28" i="26" s="1"/>
  <c r="AR29" i="26"/>
  <c r="T30" i="26"/>
  <c r="T34" i="26"/>
  <c r="D66" i="26"/>
  <c r="E51" i="26"/>
  <c r="H50" i="26" s="1"/>
  <c r="I50" i="26" s="1"/>
  <c r="J50" i="26" s="1"/>
  <c r="R61" i="26"/>
  <c r="D63" i="26"/>
  <c r="R106" i="26"/>
  <c r="T125" i="25"/>
  <c r="AU132" i="25"/>
  <c r="AU141" i="25"/>
  <c r="K144" i="25"/>
  <c r="L144" i="25" s="1"/>
  <c r="AU145" i="25"/>
  <c r="T146" i="25"/>
  <c r="AS29" i="26"/>
  <c r="K32" i="26"/>
  <c r="L32" i="26" s="1"/>
  <c r="AR33" i="26"/>
  <c r="K36" i="26"/>
  <c r="L36" i="26" s="1"/>
  <c r="AR43" i="26"/>
  <c r="K45" i="26"/>
  <c r="L45" i="26" s="1"/>
  <c r="E63" i="26"/>
  <c r="H62" i="26" s="1"/>
  <c r="I62" i="26" s="1"/>
  <c r="J62" i="26" s="1"/>
  <c r="D77" i="26"/>
  <c r="AR78" i="26"/>
  <c r="AR75" i="26"/>
  <c r="AR84" i="26"/>
  <c r="AR81" i="26"/>
  <c r="K80" i="26"/>
  <c r="L80" i="26" s="1"/>
  <c r="K77" i="26"/>
  <c r="L77" i="26" s="1"/>
  <c r="K74" i="26"/>
  <c r="L74" i="26" s="1"/>
  <c r="K83" i="26"/>
  <c r="L83" i="26" s="1"/>
  <c r="AR77" i="26"/>
  <c r="AR83" i="26"/>
  <c r="AR80" i="26"/>
  <c r="AR74" i="26"/>
  <c r="K79" i="26"/>
  <c r="L79" i="26" s="1"/>
  <c r="K76" i="26"/>
  <c r="L76" i="26" s="1"/>
  <c r="K82" i="26"/>
  <c r="L82" i="26" s="1"/>
  <c r="K73" i="26"/>
  <c r="L73" i="26" s="1"/>
  <c r="AR79" i="26"/>
  <c r="AR76" i="26"/>
  <c r="D73" i="27"/>
  <c r="E59" i="27"/>
  <c r="H58" i="27" s="1"/>
  <c r="I58" i="27" s="1"/>
  <c r="J58" i="27" s="1"/>
  <c r="P58" i="27" s="1"/>
  <c r="AU122" i="25"/>
  <c r="AU127" i="25"/>
  <c r="K129" i="25"/>
  <c r="L129" i="25" s="1"/>
  <c r="AV132" i="25"/>
  <c r="AV141" i="25"/>
  <c r="AR26" i="26"/>
  <c r="AS33" i="26"/>
  <c r="AR37" i="26"/>
  <c r="AR51" i="26"/>
  <c r="K53" i="26"/>
  <c r="L53" i="26" s="1"/>
  <c r="R59" i="27"/>
  <c r="AV122" i="25"/>
  <c r="K124" i="25"/>
  <c r="L124" i="25" s="1"/>
  <c r="T128" i="25"/>
  <c r="K137" i="25"/>
  <c r="L137" i="25" s="1"/>
  <c r="T139" i="25"/>
  <c r="AS26" i="26"/>
  <c r="AU110" i="26"/>
  <c r="AU107" i="26"/>
  <c r="AU116" i="26"/>
  <c r="AU113" i="26"/>
  <c r="K115" i="26"/>
  <c r="L115" i="26" s="1"/>
  <c r="AU109" i="26"/>
  <c r="AU115" i="26"/>
  <c r="AU112" i="26"/>
  <c r="AU106" i="26"/>
  <c r="K111" i="26"/>
  <c r="L111" i="26" s="1"/>
  <c r="K108" i="26"/>
  <c r="L108" i="26" s="1"/>
  <c r="K114" i="26"/>
  <c r="L114" i="26" s="1"/>
  <c r="K105" i="26"/>
  <c r="L105" i="26" s="1"/>
  <c r="AV111" i="26"/>
  <c r="T31" i="26"/>
  <c r="T42" i="26"/>
  <c r="K43" i="26"/>
  <c r="L43" i="26" s="1"/>
  <c r="E81" i="26"/>
  <c r="H80" i="26" s="1"/>
  <c r="I80" i="26" s="1"/>
  <c r="J80" i="26" s="1"/>
  <c r="D96" i="26"/>
  <c r="K78" i="26"/>
  <c r="L78" i="26" s="1"/>
  <c r="K110" i="26"/>
  <c r="L110" i="26" s="1"/>
  <c r="E50" i="26"/>
  <c r="H49" i="26" s="1"/>
  <c r="I49" i="26" s="1"/>
  <c r="J49" i="26" s="1"/>
  <c r="K58" i="26"/>
  <c r="L58" i="26" s="1"/>
  <c r="K67" i="26"/>
  <c r="L67" i="26" s="1"/>
  <c r="D68" i="26"/>
  <c r="T74" i="26"/>
  <c r="T80" i="26"/>
  <c r="AS82" i="26"/>
  <c r="T83" i="26"/>
  <c r="AK89" i="26"/>
  <c r="K64" i="26"/>
  <c r="L64" i="26" s="1"/>
  <c r="K92" i="26"/>
  <c r="L92" i="26" s="1"/>
  <c r="K97" i="26"/>
  <c r="L97" i="26" s="1"/>
  <c r="AR59" i="26"/>
  <c r="AR65" i="26"/>
  <c r="T66" i="26"/>
  <c r="AR68" i="26"/>
  <c r="T69" i="26"/>
  <c r="AK94" i="26"/>
  <c r="T95" i="26"/>
  <c r="AK99" i="26"/>
  <c r="T100" i="26"/>
  <c r="T60" i="26"/>
  <c r="AR62" i="26"/>
  <c r="T63" i="26"/>
  <c r="AS65" i="26"/>
  <c r="AS68" i="26"/>
  <c r="AL94" i="26"/>
  <c r="AL99" i="26"/>
  <c r="T113" i="26"/>
  <c r="T116" i="26"/>
  <c r="AV125" i="26"/>
  <c r="D62" i="27"/>
  <c r="E47" i="27"/>
  <c r="H46" i="27" s="1"/>
  <c r="I46" i="27" s="1"/>
  <c r="J46" i="27" s="1"/>
  <c r="AS62" i="26"/>
  <c r="AK90" i="26"/>
  <c r="K93" i="26"/>
  <c r="L93" i="26" s="1"/>
  <c r="K98" i="26"/>
  <c r="L98" i="26" s="1"/>
  <c r="T107" i="26"/>
  <c r="T110" i="26"/>
  <c r="L50" i="27"/>
  <c r="AR84" i="27"/>
  <c r="AR81" i="27"/>
  <c r="K80" i="27"/>
  <c r="L80" i="27" s="1"/>
  <c r="K77" i="27"/>
  <c r="L77" i="27" s="1"/>
  <c r="K74" i="27"/>
  <c r="L74" i="27" s="1"/>
  <c r="K83" i="27"/>
  <c r="L83" i="27" s="1"/>
  <c r="AR77" i="27"/>
  <c r="AR83" i="27"/>
  <c r="AR80" i="27"/>
  <c r="AR74" i="27"/>
  <c r="K79" i="27"/>
  <c r="L79" i="27" s="1"/>
  <c r="K76" i="27"/>
  <c r="L76" i="27" s="1"/>
  <c r="K82" i="27"/>
  <c r="L82" i="27" s="1"/>
  <c r="K73" i="27"/>
  <c r="L73" i="27" s="1"/>
  <c r="AR82" i="27"/>
  <c r="K78" i="27"/>
  <c r="L78" i="27" s="1"/>
  <c r="K75" i="27"/>
  <c r="L75" i="27" s="1"/>
  <c r="AR73" i="27"/>
  <c r="K84" i="27"/>
  <c r="L84" i="27" s="1"/>
  <c r="AR75" i="27"/>
  <c r="AR79" i="27"/>
  <c r="AR78" i="27"/>
  <c r="K68" i="26"/>
  <c r="L68" i="26" s="1"/>
  <c r="T81" i="26"/>
  <c r="T84" i="26"/>
  <c r="T91" i="26"/>
  <c r="AK95" i="26"/>
  <c r="T96" i="26"/>
  <c r="AK100" i="26"/>
  <c r="AV127" i="26"/>
  <c r="K147" i="26"/>
  <c r="L147" i="26" s="1"/>
  <c r="K144" i="26"/>
  <c r="L144" i="26" s="1"/>
  <c r="AU141" i="26"/>
  <c r="AU138" i="26"/>
  <c r="AU147" i="26"/>
  <c r="AU144" i="26"/>
  <c r="K143" i="26"/>
  <c r="L143" i="26" s="1"/>
  <c r="K140" i="26"/>
  <c r="L140" i="26" s="1"/>
  <c r="K137" i="26"/>
  <c r="L137" i="26" s="1"/>
  <c r="K146" i="26"/>
  <c r="L146" i="26" s="1"/>
  <c r="AU140" i="26"/>
  <c r="AU146" i="26"/>
  <c r="AU143" i="26"/>
  <c r="AU137" i="26"/>
  <c r="K142" i="26"/>
  <c r="L142" i="26" s="1"/>
  <c r="K139" i="26"/>
  <c r="L139" i="26" s="1"/>
  <c r="AU142" i="26"/>
  <c r="AU139" i="26"/>
  <c r="K138" i="26"/>
  <c r="L138" i="26" s="1"/>
  <c r="K145" i="26"/>
  <c r="L145" i="26" s="1"/>
  <c r="AR76" i="27"/>
  <c r="K81" i="27"/>
  <c r="L81" i="27" s="1"/>
  <c r="K59" i="26"/>
  <c r="L59" i="26" s="1"/>
  <c r="K62" i="26"/>
  <c r="L62" i="26" s="1"/>
  <c r="K65" i="26"/>
  <c r="L65" i="26" s="1"/>
  <c r="D69" i="26"/>
  <c r="T75" i="26"/>
  <c r="T78" i="26"/>
  <c r="AS80" i="26"/>
  <c r="AS83" i="26"/>
  <c r="K89" i="26"/>
  <c r="L89" i="26" s="1"/>
  <c r="AL95" i="26"/>
  <c r="AL100" i="26"/>
  <c r="T125" i="26"/>
  <c r="T127" i="26"/>
  <c r="T129" i="26"/>
  <c r="T131" i="26"/>
  <c r="T124" i="26"/>
  <c r="T126" i="26"/>
  <c r="T128" i="26"/>
  <c r="T130" i="26"/>
  <c r="AV122" i="26"/>
  <c r="T51" i="27"/>
  <c r="T48" i="27"/>
  <c r="T43" i="27"/>
  <c r="T53" i="27"/>
  <c r="T45" i="27"/>
  <c r="T50" i="27"/>
  <c r="T47" i="27"/>
  <c r="T52" i="27"/>
  <c r="T42" i="27"/>
  <c r="T49" i="27"/>
  <c r="T46" i="27"/>
  <c r="R58" i="27"/>
  <c r="AR60" i="26"/>
  <c r="T61" i="26"/>
  <c r="AR63" i="26"/>
  <c r="AS66" i="26"/>
  <c r="AS69" i="26"/>
  <c r="AK91" i="26"/>
  <c r="T92" i="26"/>
  <c r="K94" i="26"/>
  <c r="L94" i="26" s="1"/>
  <c r="AK96" i="26"/>
  <c r="T97" i="26"/>
  <c r="T105" i="26"/>
  <c r="T114" i="26"/>
  <c r="AV123" i="26"/>
  <c r="AV129" i="26"/>
  <c r="K136" i="26"/>
  <c r="L136" i="26" s="1"/>
  <c r="AU145" i="26"/>
  <c r="R90" i="27"/>
  <c r="AS60" i="26"/>
  <c r="AL91" i="26"/>
  <c r="T108" i="26"/>
  <c r="K141" i="26"/>
  <c r="L141" i="26" s="1"/>
  <c r="K35" i="27"/>
  <c r="L35" i="27" s="1"/>
  <c r="AR32" i="27"/>
  <c r="K31" i="27"/>
  <c r="L31" i="27" s="1"/>
  <c r="AR28" i="27"/>
  <c r="K27" i="27"/>
  <c r="L27" i="27" s="1"/>
  <c r="AR35" i="27"/>
  <c r="K34" i="27"/>
  <c r="L34" i="27" s="1"/>
  <c r="AR31" i="27"/>
  <c r="K30" i="27"/>
  <c r="L30" i="27" s="1"/>
  <c r="AR27" i="27"/>
  <c r="K37" i="27"/>
  <c r="L37" i="27" s="1"/>
  <c r="K26" i="27"/>
  <c r="L26" i="27" s="1"/>
  <c r="AR34" i="27"/>
  <c r="K33" i="27"/>
  <c r="L33" i="27" s="1"/>
  <c r="AR30" i="27"/>
  <c r="K29" i="27"/>
  <c r="L29" i="27" s="1"/>
  <c r="K36" i="27"/>
  <c r="L36" i="27" s="1"/>
  <c r="AR33" i="27"/>
  <c r="K32" i="27"/>
  <c r="L32" i="27" s="1"/>
  <c r="AR37" i="27"/>
  <c r="T73" i="26"/>
  <c r="T82" i="26"/>
  <c r="K90" i="26"/>
  <c r="L90" i="26" s="1"/>
  <c r="K66" i="26"/>
  <c r="L66" i="26" s="1"/>
  <c r="T76" i="26"/>
  <c r="AS81" i="26"/>
  <c r="AK92" i="26"/>
  <c r="K95" i="26"/>
  <c r="L95" i="26" s="1"/>
  <c r="AK97" i="26"/>
  <c r="AV124" i="26"/>
  <c r="AV126" i="26"/>
  <c r="AV128" i="26"/>
  <c r="AV130" i="26"/>
  <c r="AV132" i="26"/>
  <c r="AU136" i="26"/>
  <c r="E70" i="27"/>
  <c r="H69" i="27" s="1"/>
  <c r="I69" i="27" s="1"/>
  <c r="J69" i="27" s="1"/>
  <c r="D84" i="27"/>
  <c r="D95" i="27"/>
  <c r="E80" i="27"/>
  <c r="H79" i="27" s="1"/>
  <c r="I79" i="27" s="1"/>
  <c r="J79" i="27" s="1"/>
  <c r="R108" i="27"/>
  <c r="R139" i="27"/>
  <c r="AR43" i="27"/>
  <c r="K45" i="27"/>
  <c r="L45" i="27" s="1"/>
  <c r="AR48" i="27"/>
  <c r="AS53" i="27"/>
  <c r="R146" i="27"/>
  <c r="AR51" i="27"/>
  <c r="K53" i="27"/>
  <c r="L53" i="27" s="1"/>
  <c r="E62" i="27"/>
  <c r="H61" i="27" s="1"/>
  <c r="I61" i="27" s="1"/>
  <c r="J61" i="27" s="1"/>
  <c r="R125" i="27"/>
  <c r="T31" i="27"/>
  <c r="T35" i="27"/>
  <c r="K43" i="27"/>
  <c r="L43" i="27" s="1"/>
  <c r="K48" i="27"/>
  <c r="L48" i="27" s="1"/>
  <c r="AS51" i="27"/>
  <c r="AV137" i="26"/>
  <c r="AV143" i="26"/>
  <c r="AV146" i="26"/>
  <c r="AR46" i="27"/>
  <c r="E66" i="27"/>
  <c r="H65" i="27" s="1"/>
  <c r="I65" i="27" s="1"/>
  <c r="J65" i="27" s="1"/>
  <c r="D80" i="27"/>
  <c r="R66" i="27"/>
  <c r="R105" i="27"/>
  <c r="O105" i="27"/>
  <c r="R111" i="27"/>
  <c r="AV140" i="26"/>
  <c r="AS34" i="27"/>
  <c r="E61" i="27"/>
  <c r="H60" i="27" s="1"/>
  <c r="I60" i="27" s="1"/>
  <c r="J60" i="27" s="1"/>
  <c r="D75" i="27"/>
  <c r="E49" i="27"/>
  <c r="H48" i="27" s="1"/>
  <c r="I48" i="27" s="1"/>
  <c r="J48" i="27" s="1"/>
  <c r="K51" i="27"/>
  <c r="L51" i="27" s="1"/>
  <c r="E54" i="27"/>
  <c r="H53" i="27" s="1"/>
  <c r="I53" i="27" s="1"/>
  <c r="J53" i="27" s="1"/>
  <c r="R142" i="27"/>
  <c r="T28" i="27"/>
  <c r="E44" i="27"/>
  <c r="H43" i="27" s="1"/>
  <c r="I43" i="27" s="1"/>
  <c r="J43" i="27" s="1"/>
  <c r="K46" i="27"/>
  <c r="L46" i="27" s="1"/>
  <c r="AR49" i="27"/>
  <c r="AR64" i="27"/>
  <c r="AR61" i="27"/>
  <c r="AR67" i="27"/>
  <c r="K63" i="27"/>
  <c r="L63" i="27" s="1"/>
  <c r="AR63" i="27"/>
  <c r="AR60" i="27"/>
  <c r="AR69" i="27"/>
  <c r="AR66" i="27"/>
  <c r="K65" i="27"/>
  <c r="L65" i="27" s="1"/>
  <c r="K62" i="27"/>
  <c r="L62" i="27" s="1"/>
  <c r="K68" i="27"/>
  <c r="L68" i="27" s="1"/>
  <c r="K64" i="27"/>
  <c r="L64" i="27" s="1"/>
  <c r="K61" i="27"/>
  <c r="L61" i="27" s="1"/>
  <c r="AR58" i="27"/>
  <c r="O136" i="27"/>
  <c r="T32" i="27"/>
  <c r="AR44" i="27"/>
  <c r="AS49" i="27"/>
  <c r="E52" i="27"/>
  <c r="H51" i="27" s="1"/>
  <c r="I51" i="27" s="1"/>
  <c r="J51" i="27" s="1"/>
  <c r="T36" i="27"/>
  <c r="AS44" i="27"/>
  <c r="E64" i="27"/>
  <c r="H63" i="27" s="1"/>
  <c r="I63" i="27" s="1"/>
  <c r="J63" i="27" s="1"/>
  <c r="D78" i="27"/>
  <c r="AV144" i="26"/>
  <c r="AV147" i="26"/>
  <c r="AS31" i="27"/>
  <c r="AS35" i="27"/>
  <c r="AR42" i="27"/>
  <c r="K49" i="27"/>
  <c r="L49" i="27" s="1"/>
  <c r="AR52" i="27"/>
  <c r="K69" i="27"/>
  <c r="L69" i="27" s="1"/>
  <c r="AV138" i="26"/>
  <c r="T29" i="27"/>
  <c r="AS42" i="27"/>
  <c r="K44" i="27"/>
  <c r="L44" i="27" s="1"/>
  <c r="AR47" i="27"/>
  <c r="E67" i="27"/>
  <c r="H66" i="27" s="1"/>
  <c r="I66" i="27" s="1"/>
  <c r="J66" i="27" s="1"/>
  <c r="D81" i="27"/>
  <c r="AS52" i="27"/>
  <c r="T68" i="27"/>
  <c r="T65" i="27"/>
  <c r="T64" i="27"/>
  <c r="T61" i="27"/>
  <c r="T67" i="27"/>
  <c r="T63" i="27"/>
  <c r="T146" i="27"/>
  <c r="T143" i="27"/>
  <c r="T137" i="27"/>
  <c r="T142" i="27"/>
  <c r="T139" i="27"/>
  <c r="T145" i="27"/>
  <c r="T136" i="27"/>
  <c r="T141" i="27"/>
  <c r="T138" i="27"/>
  <c r="T33" i="27"/>
  <c r="D92" i="27"/>
  <c r="E77" i="27"/>
  <c r="H76" i="27" s="1"/>
  <c r="I76" i="27" s="1"/>
  <c r="J76" i="27" s="1"/>
  <c r="E50" i="27"/>
  <c r="H49" i="27" s="1"/>
  <c r="I49" i="27" s="1"/>
  <c r="J49" i="27" s="1"/>
  <c r="K52" i="27"/>
  <c r="L52" i="27" s="1"/>
  <c r="E65" i="27"/>
  <c r="H64" i="27" s="1"/>
  <c r="I64" i="27" s="1"/>
  <c r="J64" i="27" s="1"/>
  <c r="T26" i="27"/>
  <c r="K42" i="27"/>
  <c r="L42" i="27" s="1"/>
  <c r="E45" i="27"/>
  <c r="H44" i="27" s="1"/>
  <c r="I44" i="27" s="1"/>
  <c r="J44" i="27" s="1"/>
  <c r="T69" i="27"/>
  <c r="R100" i="27"/>
  <c r="AU125" i="27"/>
  <c r="K129" i="27"/>
  <c r="L129" i="27" s="1"/>
  <c r="AS76" i="27"/>
  <c r="T77" i="27"/>
  <c r="AS79" i="27"/>
  <c r="AL89" i="27"/>
  <c r="T90" i="27"/>
  <c r="K92" i="27"/>
  <c r="L92" i="27" s="1"/>
  <c r="K97" i="27"/>
  <c r="L97" i="27" s="1"/>
  <c r="K114" i="27"/>
  <c r="L114" i="27" s="1"/>
  <c r="K127" i="27"/>
  <c r="L127" i="27" s="1"/>
  <c r="AU132" i="27"/>
  <c r="AS65" i="27"/>
  <c r="AS68" i="27"/>
  <c r="AS62" i="27"/>
  <c r="AK90" i="27"/>
  <c r="K93" i="27"/>
  <c r="L93" i="27" s="1"/>
  <c r="K98" i="27"/>
  <c r="L98" i="27" s="1"/>
  <c r="AV106" i="27"/>
  <c r="T107" i="27"/>
  <c r="AU109" i="27"/>
  <c r="T110" i="27"/>
  <c r="AV112" i="27"/>
  <c r="AV115" i="27"/>
  <c r="K121" i="27"/>
  <c r="L121" i="27" s="1"/>
  <c r="K123" i="27"/>
  <c r="L123" i="27" s="1"/>
  <c r="AU128" i="27"/>
  <c r="T81" i="27"/>
  <c r="T84" i="27"/>
  <c r="AL90" i="27"/>
  <c r="T91" i="27"/>
  <c r="AK95" i="27"/>
  <c r="T96" i="27"/>
  <c r="AK100" i="27"/>
  <c r="K132" i="27"/>
  <c r="L132" i="27" s="1"/>
  <c r="AS74" i="27"/>
  <c r="T75" i="27"/>
  <c r="T78" i="27"/>
  <c r="AS80" i="27"/>
  <c r="AS83" i="27"/>
  <c r="K89" i="27"/>
  <c r="L89" i="27" s="1"/>
  <c r="AL95" i="27"/>
  <c r="AL100" i="27"/>
  <c r="K115" i="27"/>
  <c r="L115" i="27" s="1"/>
  <c r="AU126" i="27"/>
  <c r="T129" i="27"/>
  <c r="K130" i="27"/>
  <c r="L130" i="27" s="1"/>
  <c r="K137" i="27"/>
  <c r="L137" i="27" s="1"/>
  <c r="K140" i="27"/>
  <c r="L140" i="27" s="1"/>
  <c r="K143" i="27"/>
  <c r="L143" i="27" s="1"/>
  <c r="AS77" i="27"/>
  <c r="K99" i="27"/>
  <c r="L99" i="27" s="1"/>
  <c r="K106" i="27"/>
  <c r="L106" i="27" s="1"/>
  <c r="K109" i="27"/>
  <c r="L109" i="27" s="1"/>
  <c r="K112" i="27"/>
  <c r="L112" i="27" s="1"/>
  <c r="AU124" i="27"/>
  <c r="AU144" i="27"/>
  <c r="AU147" i="27"/>
  <c r="AS66" i="27"/>
  <c r="AS69" i="27"/>
  <c r="AK91" i="27"/>
  <c r="T92" i="27"/>
  <c r="K94" i="27"/>
  <c r="L94" i="27" s="1"/>
  <c r="AK96" i="27"/>
  <c r="T97" i="27"/>
  <c r="T105" i="27"/>
  <c r="AU113" i="27"/>
  <c r="T114" i="27"/>
  <c r="AU116" i="27"/>
  <c r="AU122" i="27"/>
  <c r="T127" i="27"/>
  <c r="K128" i="27"/>
  <c r="L128" i="27" s="1"/>
  <c r="AU141" i="27"/>
  <c r="AV144" i="27"/>
  <c r="AV147" i="27"/>
  <c r="AS60" i="27"/>
  <c r="AS63" i="27"/>
  <c r="AL91" i="27"/>
  <c r="AL96" i="27"/>
  <c r="AU107" i="27"/>
  <c r="T108" i="27"/>
  <c r="AU110" i="27"/>
  <c r="AV113" i="27"/>
  <c r="AV116" i="27"/>
  <c r="AV141" i="27"/>
  <c r="T73" i="27"/>
  <c r="T125" i="27"/>
  <c r="K126" i="27"/>
  <c r="L126" i="27" s="1"/>
  <c r="AU131" i="27"/>
  <c r="T123" i="27"/>
  <c r="K124" i="27"/>
  <c r="L124" i="27" s="1"/>
  <c r="AU129" i="27"/>
  <c r="K144" i="27"/>
  <c r="L144" i="27" s="1"/>
  <c r="K147" i="27"/>
  <c r="L147" i="27" s="1"/>
  <c r="AS75" i="27"/>
  <c r="AL92" i="27"/>
  <c r="K113" i="27"/>
  <c r="L113" i="27" s="1"/>
  <c r="K116" i="27"/>
  <c r="L116" i="27" s="1"/>
  <c r="K122" i="27"/>
  <c r="L122" i="27" s="1"/>
  <c r="T132" i="27"/>
  <c r="AU136" i="27"/>
  <c r="K138" i="27"/>
  <c r="L138" i="27" s="1"/>
  <c r="K141" i="27"/>
  <c r="L141" i="27" s="1"/>
  <c r="AU145" i="27"/>
  <c r="AU105" i="27"/>
  <c r="K107" i="27"/>
  <c r="L107" i="27" s="1"/>
  <c r="K110" i="27"/>
  <c r="L110" i="27" s="1"/>
  <c r="AU127" i="27"/>
  <c r="AV136" i="27"/>
  <c r="AU139" i="27"/>
  <c r="AN89" i="34" l="1"/>
  <c r="O73" i="34"/>
  <c r="P73" i="34" s="1"/>
  <c r="Q73" i="34" s="1"/>
  <c r="R73" i="34"/>
  <c r="R33" i="34"/>
  <c r="R141" i="34"/>
  <c r="R123" i="34"/>
  <c r="R129" i="34"/>
  <c r="R32" i="34"/>
  <c r="R146" i="34"/>
  <c r="R81" i="34"/>
  <c r="R124" i="34"/>
  <c r="O136" i="34"/>
  <c r="R136" i="34"/>
  <c r="D127" i="34"/>
  <c r="E112" i="34"/>
  <c r="H111" i="34" s="1"/>
  <c r="I111" i="34" s="1"/>
  <c r="J111" i="34" s="1"/>
  <c r="R53" i="34"/>
  <c r="R76" i="34"/>
  <c r="R145" i="34"/>
  <c r="R36" i="34"/>
  <c r="R78" i="34"/>
  <c r="R28" i="34"/>
  <c r="R79" i="34"/>
  <c r="R112" i="34"/>
  <c r="R75" i="34"/>
  <c r="R109" i="34"/>
  <c r="R61" i="34"/>
  <c r="O106" i="34"/>
  <c r="R106" i="34"/>
  <c r="R51" i="34"/>
  <c r="R90" i="34"/>
  <c r="O90" i="34"/>
  <c r="R29" i="34"/>
  <c r="R99" i="34"/>
  <c r="R80" i="34"/>
  <c r="R138" i="34"/>
  <c r="R49" i="34"/>
  <c r="R95" i="34"/>
  <c r="R77" i="34"/>
  <c r="P105" i="34"/>
  <c r="Q105" i="34" s="1"/>
  <c r="S105" i="34" s="1"/>
  <c r="U105" i="34" s="1"/>
  <c r="AT105" i="34" s="1"/>
  <c r="AX105" i="34" s="1"/>
  <c r="R122" i="34"/>
  <c r="R94" i="34"/>
  <c r="R74" i="34"/>
  <c r="O44" i="34"/>
  <c r="R44" i="34"/>
  <c r="R27" i="34"/>
  <c r="R131" i="34"/>
  <c r="R30" i="34"/>
  <c r="R34" i="34"/>
  <c r="E110" i="34"/>
  <c r="H109" i="34" s="1"/>
  <c r="I109" i="34" s="1"/>
  <c r="J109" i="34" s="1"/>
  <c r="D125" i="34"/>
  <c r="D129" i="34"/>
  <c r="E114" i="34"/>
  <c r="H113" i="34" s="1"/>
  <c r="I113" i="34" s="1"/>
  <c r="J113" i="34" s="1"/>
  <c r="R137" i="34"/>
  <c r="D112" i="34"/>
  <c r="E97" i="34"/>
  <c r="H96" i="34" s="1"/>
  <c r="I96" i="34" s="1"/>
  <c r="J96" i="34" s="1"/>
  <c r="D136" i="34"/>
  <c r="E137" i="34" s="1"/>
  <c r="H136" i="34" s="1"/>
  <c r="I136" i="34" s="1"/>
  <c r="J136" i="34" s="1"/>
  <c r="E122" i="34"/>
  <c r="H121" i="34" s="1"/>
  <c r="I121" i="34" s="1"/>
  <c r="J121" i="34" s="1"/>
  <c r="P121" i="34"/>
  <c r="Q121" i="34" s="1"/>
  <c r="S121" i="34" s="1"/>
  <c r="U121" i="34" s="1"/>
  <c r="AT121" i="34" s="1"/>
  <c r="BA121" i="34" s="1"/>
  <c r="R52" i="34"/>
  <c r="E100" i="34"/>
  <c r="H99" i="34" s="1"/>
  <c r="I99" i="34" s="1"/>
  <c r="J99" i="34" s="1"/>
  <c r="D115" i="34"/>
  <c r="R140" i="34"/>
  <c r="R37" i="34"/>
  <c r="D122" i="34"/>
  <c r="E107" i="34"/>
  <c r="H106" i="34" s="1"/>
  <c r="I106" i="34" s="1"/>
  <c r="J106" i="34" s="1"/>
  <c r="R126" i="34"/>
  <c r="R143" i="34"/>
  <c r="R58" i="34"/>
  <c r="O58" i="34"/>
  <c r="O26" i="34"/>
  <c r="P26" i="34" s="1"/>
  <c r="Q26" i="34" s="1"/>
  <c r="S26" i="34" s="1"/>
  <c r="U26" i="34" s="1"/>
  <c r="AQ26" i="34" s="1"/>
  <c r="AU26" i="34" s="1"/>
  <c r="R26" i="34"/>
  <c r="R67" i="34"/>
  <c r="S42" i="34"/>
  <c r="U42" i="34" s="1"/>
  <c r="AQ42" i="34" s="1"/>
  <c r="AU42" i="34" s="1"/>
  <c r="Q58" i="27"/>
  <c r="S58" i="27" s="1"/>
  <c r="U58" i="27" s="1"/>
  <c r="AQ58" i="27" s="1"/>
  <c r="AU58" i="27" s="1"/>
  <c r="O59" i="27"/>
  <c r="R139" i="24"/>
  <c r="R82" i="24"/>
  <c r="R141" i="20"/>
  <c r="R76" i="20"/>
  <c r="R115" i="27"/>
  <c r="R64" i="27"/>
  <c r="D100" i="27"/>
  <c r="E85" i="27"/>
  <c r="H84" i="27" s="1"/>
  <c r="I84" i="27" s="1"/>
  <c r="J84" i="27" s="1"/>
  <c r="R36" i="27"/>
  <c r="R35" i="27"/>
  <c r="R65" i="26"/>
  <c r="R79" i="27"/>
  <c r="R105" i="26"/>
  <c r="O105" i="26"/>
  <c r="R77" i="26"/>
  <c r="R143" i="25"/>
  <c r="R139" i="25"/>
  <c r="R50" i="25"/>
  <c r="O73" i="25"/>
  <c r="R73" i="25"/>
  <c r="R63" i="25"/>
  <c r="R128" i="26"/>
  <c r="R94" i="24"/>
  <c r="O73" i="24"/>
  <c r="R73" i="24"/>
  <c r="R29" i="25"/>
  <c r="R99" i="23"/>
  <c r="R58" i="24"/>
  <c r="O58" i="24"/>
  <c r="P58" i="24" s="1"/>
  <c r="Q58" i="24" s="1"/>
  <c r="R111" i="23"/>
  <c r="R97" i="23"/>
  <c r="R107" i="23"/>
  <c r="R143" i="23"/>
  <c r="R121" i="23"/>
  <c r="O121" i="23"/>
  <c r="R67" i="23"/>
  <c r="R83" i="22"/>
  <c r="R65" i="22"/>
  <c r="R76" i="22"/>
  <c r="R96" i="21"/>
  <c r="R92" i="20"/>
  <c r="R107" i="20"/>
  <c r="R138" i="20"/>
  <c r="R95" i="22"/>
  <c r="R78" i="21"/>
  <c r="R77" i="20"/>
  <c r="R61" i="20"/>
  <c r="E79" i="20"/>
  <c r="H78" i="20" s="1"/>
  <c r="I78" i="20" s="1"/>
  <c r="J78" i="20" s="1"/>
  <c r="D94" i="20"/>
  <c r="R45" i="20"/>
  <c r="R31" i="20"/>
  <c r="R62" i="20"/>
  <c r="R106" i="31"/>
  <c r="R76" i="19"/>
  <c r="R59" i="14"/>
  <c r="P27" i="6"/>
  <c r="Q27" i="6" s="1"/>
  <c r="S27" i="6" s="1"/>
  <c r="U27" i="6" s="1"/>
  <c r="AQ27" i="6" s="1"/>
  <c r="R110" i="27"/>
  <c r="R124" i="27"/>
  <c r="R127" i="27"/>
  <c r="D94" i="27"/>
  <c r="E79" i="27"/>
  <c r="H78" i="27" s="1"/>
  <c r="I78" i="27" s="1"/>
  <c r="J78" i="27" s="1"/>
  <c r="R68" i="27"/>
  <c r="R29" i="27"/>
  <c r="R141" i="26"/>
  <c r="R62" i="26"/>
  <c r="R114" i="26"/>
  <c r="R80" i="26"/>
  <c r="R136" i="25"/>
  <c r="O136" i="25"/>
  <c r="P136" i="25" s="1"/>
  <c r="Q136" i="25" s="1"/>
  <c r="S136" i="25" s="1"/>
  <c r="U136" i="25" s="1"/>
  <c r="AT136" i="25" s="1"/>
  <c r="AX136" i="25" s="1"/>
  <c r="R26" i="26"/>
  <c r="O26" i="26"/>
  <c r="P26" i="26" s="1"/>
  <c r="Q26" i="26" s="1"/>
  <c r="S26" i="26" s="1"/>
  <c r="U26" i="26" s="1"/>
  <c r="AQ26" i="26" s="1"/>
  <c r="E83" i="26"/>
  <c r="H82" i="26" s="1"/>
  <c r="I82" i="26" s="1"/>
  <c r="J82" i="26" s="1"/>
  <c r="D98" i="26"/>
  <c r="R127" i="24"/>
  <c r="R122" i="26"/>
  <c r="R126" i="26"/>
  <c r="R52" i="24"/>
  <c r="R37" i="25"/>
  <c r="R113" i="24"/>
  <c r="R67" i="24"/>
  <c r="R79" i="23"/>
  <c r="R108" i="23"/>
  <c r="R92" i="23"/>
  <c r="R26" i="24"/>
  <c r="O26" i="24"/>
  <c r="P26" i="24" s="1"/>
  <c r="Q26" i="24" s="1"/>
  <c r="S26" i="24" s="1"/>
  <c r="U26" i="24" s="1"/>
  <c r="AQ26" i="24" s="1"/>
  <c r="AU26" i="24" s="1"/>
  <c r="R31" i="24"/>
  <c r="R123" i="23"/>
  <c r="R50" i="23"/>
  <c r="E78" i="23"/>
  <c r="H77" i="23" s="1"/>
  <c r="I77" i="23" s="1"/>
  <c r="J77" i="23" s="1"/>
  <c r="D93" i="23"/>
  <c r="R110" i="22"/>
  <c r="R64" i="23"/>
  <c r="R62" i="22"/>
  <c r="R47" i="22"/>
  <c r="R49" i="22"/>
  <c r="R28" i="21"/>
  <c r="R75" i="21"/>
  <c r="R69" i="21"/>
  <c r="R59" i="20"/>
  <c r="R126" i="20"/>
  <c r="E84" i="22"/>
  <c r="H83" i="22" s="1"/>
  <c r="I83" i="22" s="1"/>
  <c r="J83" i="22" s="1"/>
  <c r="D99" i="22"/>
  <c r="R141" i="31"/>
  <c r="R44" i="21"/>
  <c r="E80" i="20"/>
  <c r="H79" i="20" s="1"/>
  <c r="I79" i="20" s="1"/>
  <c r="J79" i="20" s="1"/>
  <c r="D95" i="20"/>
  <c r="R47" i="31"/>
  <c r="R116" i="14"/>
  <c r="R35" i="13"/>
  <c r="R108" i="11"/>
  <c r="D124" i="10"/>
  <c r="E109" i="10"/>
  <c r="H108" i="10" s="1"/>
  <c r="I108" i="10" s="1"/>
  <c r="J108" i="10" s="1"/>
  <c r="R90" i="3"/>
  <c r="R47" i="5"/>
  <c r="R89" i="3"/>
  <c r="O89" i="3"/>
  <c r="R44" i="1"/>
  <c r="D111" i="4"/>
  <c r="E96" i="4"/>
  <c r="H95" i="4" s="1"/>
  <c r="I95" i="4" s="1"/>
  <c r="J95" i="4" s="1"/>
  <c r="R66" i="30"/>
  <c r="E74" i="30"/>
  <c r="H73" i="30" s="1"/>
  <c r="I73" i="30" s="1"/>
  <c r="J73" i="30" s="1"/>
  <c r="D89" i="30"/>
  <c r="R144" i="27"/>
  <c r="R76" i="27"/>
  <c r="R126" i="24"/>
  <c r="AU42" i="24"/>
  <c r="R52" i="22"/>
  <c r="R80" i="20"/>
  <c r="R122" i="9"/>
  <c r="R107" i="27"/>
  <c r="R123" i="27"/>
  <c r="R114" i="27"/>
  <c r="R69" i="27"/>
  <c r="R62" i="27"/>
  <c r="R59" i="26"/>
  <c r="R146" i="26"/>
  <c r="R98" i="26"/>
  <c r="R110" i="26"/>
  <c r="R108" i="26"/>
  <c r="R131" i="25"/>
  <c r="R48" i="26"/>
  <c r="R124" i="24"/>
  <c r="R30" i="25"/>
  <c r="R106" i="24"/>
  <c r="R61" i="24"/>
  <c r="O61" i="24"/>
  <c r="R76" i="23"/>
  <c r="E83" i="24"/>
  <c r="H82" i="24" s="1"/>
  <c r="I82" i="24" s="1"/>
  <c r="J82" i="24" s="1"/>
  <c r="D98" i="24"/>
  <c r="R53" i="23"/>
  <c r="D81" i="23"/>
  <c r="E67" i="23"/>
  <c r="H66" i="23" s="1"/>
  <c r="I66" i="23" s="1"/>
  <c r="J66" i="23" s="1"/>
  <c r="R60" i="23"/>
  <c r="R53" i="22"/>
  <c r="AU42" i="22"/>
  <c r="R94" i="21"/>
  <c r="E78" i="22"/>
  <c r="H77" i="22" s="1"/>
  <c r="I77" i="22" s="1"/>
  <c r="J77" i="22" s="1"/>
  <c r="D93" i="22"/>
  <c r="R136" i="21"/>
  <c r="O136" i="21"/>
  <c r="R95" i="20"/>
  <c r="R100" i="22"/>
  <c r="R66" i="21"/>
  <c r="E78" i="20"/>
  <c r="H77" i="20" s="1"/>
  <c r="I77" i="20" s="1"/>
  <c r="J77" i="20" s="1"/>
  <c r="D93" i="20"/>
  <c r="R36" i="20"/>
  <c r="R138" i="31"/>
  <c r="R147" i="31"/>
  <c r="R58" i="20"/>
  <c r="O58" i="20"/>
  <c r="P58" i="20" s="1"/>
  <c r="Q58" i="20" s="1"/>
  <c r="R128" i="31"/>
  <c r="R62" i="10"/>
  <c r="E92" i="11"/>
  <c r="H91" i="11" s="1"/>
  <c r="I91" i="11" s="1"/>
  <c r="J91" i="11" s="1"/>
  <c r="D107" i="11"/>
  <c r="R67" i="7"/>
  <c r="R45" i="6"/>
  <c r="R140" i="29"/>
  <c r="R113" i="33"/>
  <c r="D78" i="26"/>
  <c r="E64" i="26"/>
  <c r="H63" i="26" s="1"/>
  <c r="I63" i="26" s="1"/>
  <c r="J63" i="26" s="1"/>
  <c r="R45" i="25"/>
  <c r="R132" i="24"/>
  <c r="R115" i="24"/>
  <c r="R105" i="23"/>
  <c r="O105" i="23"/>
  <c r="R110" i="20"/>
  <c r="R99" i="20"/>
  <c r="R93" i="19"/>
  <c r="O89" i="27"/>
  <c r="R89" i="27"/>
  <c r="R121" i="27"/>
  <c r="O121" i="27"/>
  <c r="R97" i="27"/>
  <c r="O42" i="27"/>
  <c r="P42" i="27" s="1"/>
  <c r="Q42" i="27" s="1"/>
  <c r="R42" i="27"/>
  <c r="R65" i="27"/>
  <c r="E81" i="27"/>
  <c r="H80" i="27" s="1"/>
  <c r="I80" i="27" s="1"/>
  <c r="J80" i="27" s="1"/>
  <c r="D96" i="27"/>
  <c r="R66" i="26"/>
  <c r="R33" i="27"/>
  <c r="R137" i="26"/>
  <c r="R93" i="26"/>
  <c r="R111" i="26"/>
  <c r="R53" i="26"/>
  <c r="R144" i="25"/>
  <c r="D81" i="26"/>
  <c r="E67" i="26"/>
  <c r="H66" i="26" s="1"/>
  <c r="I66" i="26" s="1"/>
  <c r="J66" i="26" s="1"/>
  <c r="R128" i="25"/>
  <c r="R52" i="25"/>
  <c r="R108" i="25"/>
  <c r="R113" i="25"/>
  <c r="D95" i="26"/>
  <c r="E80" i="26"/>
  <c r="H79" i="26" s="1"/>
  <c r="I79" i="26" s="1"/>
  <c r="J79" i="26" s="1"/>
  <c r="R140" i="24"/>
  <c r="R131" i="26"/>
  <c r="R107" i="24"/>
  <c r="R64" i="24"/>
  <c r="R35" i="24"/>
  <c r="R141" i="23"/>
  <c r="R132" i="23"/>
  <c r="R50" i="22"/>
  <c r="R126" i="21"/>
  <c r="S26" i="23"/>
  <c r="U26" i="23" s="1"/>
  <c r="AQ26" i="23" s="1"/>
  <c r="AU26" i="23" s="1"/>
  <c r="D97" i="22"/>
  <c r="E82" i="22"/>
  <c r="H81" i="22" s="1"/>
  <c r="I81" i="22" s="1"/>
  <c r="J81" i="22" s="1"/>
  <c r="R145" i="21"/>
  <c r="R116" i="20"/>
  <c r="D90" i="23"/>
  <c r="E75" i="23"/>
  <c r="H74" i="23" s="1"/>
  <c r="I74" i="23" s="1"/>
  <c r="J74" i="23" s="1"/>
  <c r="D96" i="21"/>
  <c r="E81" i="21"/>
  <c r="H80" i="21" s="1"/>
  <c r="I80" i="21" s="1"/>
  <c r="J80" i="21" s="1"/>
  <c r="R144" i="31"/>
  <c r="R42" i="21"/>
  <c r="O42" i="21"/>
  <c r="R52" i="20"/>
  <c r="R82" i="20"/>
  <c r="R33" i="20"/>
  <c r="R73" i="31"/>
  <c r="O73" i="31"/>
  <c r="R108" i="17"/>
  <c r="E68" i="17"/>
  <c r="H67" i="17" s="1"/>
  <c r="I67" i="17" s="1"/>
  <c r="J67" i="17" s="1"/>
  <c r="D82" i="17"/>
  <c r="R37" i="28"/>
  <c r="R112" i="33"/>
  <c r="R48" i="15"/>
  <c r="R45" i="15"/>
  <c r="R95" i="26"/>
  <c r="R74" i="26"/>
  <c r="R60" i="25"/>
  <c r="R95" i="24"/>
  <c r="R126" i="27"/>
  <c r="R128" i="27"/>
  <c r="R92" i="27"/>
  <c r="D97" i="27"/>
  <c r="E82" i="27"/>
  <c r="H81" i="27" s="1"/>
  <c r="I81" i="27" s="1"/>
  <c r="J81" i="27" s="1"/>
  <c r="R81" i="27"/>
  <c r="R140" i="26"/>
  <c r="R68" i="26"/>
  <c r="AU26" i="26"/>
  <c r="R123" i="25"/>
  <c r="R51" i="26"/>
  <c r="R137" i="24"/>
  <c r="E85" i="25"/>
  <c r="H84" i="25" s="1"/>
  <c r="I84" i="25" s="1"/>
  <c r="J84" i="25" s="1"/>
  <c r="D100" i="25"/>
  <c r="E101" i="25" s="1"/>
  <c r="H100" i="25" s="1"/>
  <c r="I100" i="25" s="1"/>
  <c r="J100" i="25" s="1"/>
  <c r="R58" i="25"/>
  <c r="O58" i="25"/>
  <c r="R79" i="24"/>
  <c r="R34" i="25"/>
  <c r="R28" i="24"/>
  <c r="R142" i="22"/>
  <c r="R28" i="23"/>
  <c r="D100" i="23"/>
  <c r="E85" i="23"/>
  <c r="H84" i="23" s="1"/>
  <c r="I84" i="23" s="1"/>
  <c r="J84" i="23" s="1"/>
  <c r="D94" i="23"/>
  <c r="E79" i="23"/>
  <c r="H78" i="23" s="1"/>
  <c r="I78" i="23" s="1"/>
  <c r="J78" i="23" s="1"/>
  <c r="E62" i="23"/>
  <c r="H61" i="23" s="1"/>
  <c r="I61" i="23" s="1"/>
  <c r="J61" i="23" s="1"/>
  <c r="D76" i="23"/>
  <c r="R68" i="23"/>
  <c r="R27" i="23"/>
  <c r="O27" i="23"/>
  <c r="P27" i="23" s="1"/>
  <c r="Q27" i="23" s="1"/>
  <c r="S27" i="23" s="1"/>
  <c r="U27" i="23" s="1"/>
  <c r="AQ27" i="23" s="1"/>
  <c r="AU27" i="23" s="1"/>
  <c r="R125" i="22"/>
  <c r="R68" i="22"/>
  <c r="R129" i="22"/>
  <c r="R139" i="21"/>
  <c r="R113" i="20"/>
  <c r="R37" i="21"/>
  <c r="R32" i="20"/>
  <c r="D78" i="22"/>
  <c r="E64" i="22"/>
  <c r="H63" i="22" s="1"/>
  <c r="I63" i="22" s="1"/>
  <c r="J63" i="22" s="1"/>
  <c r="E98" i="21"/>
  <c r="H97" i="21" s="1"/>
  <c r="I97" i="21" s="1"/>
  <c r="J97" i="21" s="1"/>
  <c r="D113" i="21"/>
  <c r="P42" i="22"/>
  <c r="Q42" i="22" s="1"/>
  <c r="S42" i="22" s="1"/>
  <c r="U42" i="22" s="1"/>
  <c r="AQ42" i="22" s="1"/>
  <c r="R144" i="18"/>
  <c r="R61" i="17"/>
  <c r="R28" i="17"/>
  <c r="AU26" i="14"/>
  <c r="R81" i="12"/>
  <c r="R53" i="8"/>
  <c r="AU27" i="6"/>
  <c r="R46" i="3"/>
  <c r="R141" i="27"/>
  <c r="R112" i="27"/>
  <c r="R49" i="27"/>
  <c r="R26" i="27"/>
  <c r="O26" i="27"/>
  <c r="P26" i="27" s="1"/>
  <c r="Q26" i="27" s="1"/>
  <c r="R143" i="26"/>
  <c r="R83" i="27"/>
  <c r="R78" i="26"/>
  <c r="E77" i="26"/>
  <c r="H76" i="26" s="1"/>
  <c r="I76" i="26" s="1"/>
  <c r="J76" i="26" s="1"/>
  <c r="D92" i="26"/>
  <c r="R46" i="26"/>
  <c r="R127" i="25"/>
  <c r="R96" i="25"/>
  <c r="R110" i="25"/>
  <c r="R94" i="25"/>
  <c r="R123" i="24"/>
  <c r="R67" i="25"/>
  <c r="D94" i="25"/>
  <c r="E95" i="25" s="1"/>
  <c r="H94" i="25" s="1"/>
  <c r="I94" i="25" s="1"/>
  <c r="J94" i="25" s="1"/>
  <c r="E79" i="25"/>
  <c r="H78" i="25" s="1"/>
  <c r="I78" i="25" s="1"/>
  <c r="J78" i="25" s="1"/>
  <c r="R129" i="26"/>
  <c r="R76" i="24"/>
  <c r="R80" i="24"/>
  <c r="E76" i="24"/>
  <c r="H75" i="24" s="1"/>
  <c r="I75" i="24" s="1"/>
  <c r="J75" i="24" s="1"/>
  <c r="D91" i="24"/>
  <c r="R32" i="24"/>
  <c r="E81" i="23"/>
  <c r="H80" i="23" s="1"/>
  <c r="I80" i="23" s="1"/>
  <c r="J80" i="23" s="1"/>
  <c r="D96" i="23"/>
  <c r="R142" i="23"/>
  <c r="R130" i="23"/>
  <c r="R139" i="22"/>
  <c r="R45" i="23"/>
  <c r="R47" i="23"/>
  <c r="R42" i="23"/>
  <c r="O42" i="23"/>
  <c r="P42" i="23" s="1"/>
  <c r="Q42" i="23" s="1"/>
  <c r="R52" i="23"/>
  <c r="D73" i="23"/>
  <c r="E59" i="23"/>
  <c r="H58" i="23" s="1"/>
  <c r="I58" i="23" s="1"/>
  <c r="J58" i="23" s="1"/>
  <c r="R58" i="23"/>
  <c r="O58" i="23"/>
  <c r="R48" i="22"/>
  <c r="R113" i="22"/>
  <c r="R28" i="22"/>
  <c r="R44" i="22"/>
  <c r="R65" i="21"/>
  <c r="D95" i="22"/>
  <c r="E80" i="22"/>
  <c r="H79" i="22" s="1"/>
  <c r="I79" i="22" s="1"/>
  <c r="J79" i="22" s="1"/>
  <c r="R142" i="21"/>
  <c r="R93" i="22"/>
  <c r="R81" i="21"/>
  <c r="R34" i="21"/>
  <c r="D99" i="20"/>
  <c r="E84" i="20"/>
  <c r="H83" i="20" s="1"/>
  <c r="I83" i="20" s="1"/>
  <c r="J83" i="20" s="1"/>
  <c r="R138" i="19"/>
  <c r="R64" i="12"/>
  <c r="O73" i="9"/>
  <c r="R73" i="9"/>
  <c r="R147" i="4"/>
  <c r="R68" i="3"/>
  <c r="R33" i="2"/>
  <c r="R77" i="30"/>
  <c r="R32" i="26"/>
  <c r="R144" i="24"/>
  <c r="R82" i="22"/>
  <c r="R138" i="27"/>
  <c r="R109" i="27"/>
  <c r="R37" i="27"/>
  <c r="R74" i="27"/>
  <c r="D112" i="26"/>
  <c r="E97" i="26"/>
  <c r="H96" i="26" s="1"/>
  <c r="I96" i="26" s="1"/>
  <c r="J96" i="26" s="1"/>
  <c r="R137" i="25"/>
  <c r="R73" i="26"/>
  <c r="O73" i="26"/>
  <c r="P105" i="25"/>
  <c r="Q105" i="25" s="1"/>
  <c r="S105" i="25" s="1"/>
  <c r="U105" i="25" s="1"/>
  <c r="AT105" i="25" s="1"/>
  <c r="AX105" i="25" s="1"/>
  <c r="O106" i="25"/>
  <c r="R91" i="25"/>
  <c r="R69" i="25"/>
  <c r="O121" i="24"/>
  <c r="R121" i="24"/>
  <c r="R125" i="24"/>
  <c r="R61" i="25"/>
  <c r="R127" i="26"/>
  <c r="R136" i="24"/>
  <c r="O136" i="24"/>
  <c r="R77" i="24"/>
  <c r="D94" i="24"/>
  <c r="E79" i="24"/>
  <c r="H78" i="24" s="1"/>
  <c r="I78" i="24" s="1"/>
  <c r="J78" i="24" s="1"/>
  <c r="R29" i="24"/>
  <c r="R144" i="23"/>
  <c r="R145" i="22"/>
  <c r="R35" i="23"/>
  <c r="R34" i="23"/>
  <c r="R69" i="22"/>
  <c r="R61" i="23"/>
  <c r="O43" i="22"/>
  <c r="P43" i="22" s="1"/>
  <c r="Q43" i="22" s="1"/>
  <c r="S43" i="22" s="1"/>
  <c r="U43" i="22" s="1"/>
  <c r="AQ43" i="22" s="1"/>
  <c r="AU43" i="22" s="1"/>
  <c r="R43" i="22"/>
  <c r="R127" i="21"/>
  <c r="R111" i="22"/>
  <c r="R62" i="21"/>
  <c r="R84" i="21"/>
  <c r="R98" i="22"/>
  <c r="R27" i="21"/>
  <c r="O27" i="21"/>
  <c r="P27" i="21" s="1"/>
  <c r="Q27" i="21" s="1"/>
  <c r="S27" i="21" s="1"/>
  <c r="U27" i="21" s="1"/>
  <c r="AQ27" i="21" s="1"/>
  <c r="AU27" i="21" s="1"/>
  <c r="R107" i="22"/>
  <c r="R83" i="21"/>
  <c r="D114" i="22"/>
  <c r="E99" i="22"/>
  <c r="H98" i="22" s="1"/>
  <c r="I98" i="22" s="1"/>
  <c r="J98" i="22" s="1"/>
  <c r="R136" i="31"/>
  <c r="O136" i="31"/>
  <c r="D109" i="21"/>
  <c r="E94" i="21"/>
  <c r="H93" i="21" s="1"/>
  <c r="I93" i="21" s="1"/>
  <c r="J93" i="21" s="1"/>
  <c r="R116" i="31"/>
  <c r="R47" i="21"/>
  <c r="D99" i="21"/>
  <c r="E84" i="21"/>
  <c r="H83" i="21" s="1"/>
  <c r="I83" i="21" s="1"/>
  <c r="J83" i="21" s="1"/>
  <c r="R34" i="20"/>
  <c r="U58" i="21"/>
  <c r="AQ58" i="21" s="1"/>
  <c r="AU58" i="21" s="1"/>
  <c r="R116" i="17"/>
  <c r="R66" i="10"/>
  <c r="R59" i="7"/>
  <c r="R115" i="8"/>
  <c r="R141" i="28"/>
  <c r="R61" i="27"/>
  <c r="R136" i="26"/>
  <c r="O136" i="26"/>
  <c r="R50" i="26"/>
  <c r="E59" i="25"/>
  <c r="H58" i="25" s="1"/>
  <c r="I58" i="25" s="1"/>
  <c r="J58" i="25" s="1"/>
  <c r="D73" i="25"/>
  <c r="E76" i="25"/>
  <c r="H75" i="25" s="1"/>
  <c r="I75" i="25" s="1"/>
  <c r="J75" i="25" s="1"/>
  <c r="D91" i="25"/>
  <c r="E92" i="25" s="1"/>
  <c r="H91" i="25" s="1"/>
  <c r="I91" i="25" s="1"/>
  <c r="J91" i="25" s="1"/>
  <c r="R110" i="23"/>
  <c r="R106" i="27"/>
  <c r="R44" i="27"/>
  <c r="R51" i="27"/>
  <c r="R90" i="26"/>
  <c r="R94" i="26"/>
  <c r="R77" i="27"/>
  <c r="R82" i="26"/>
  <c r="R28" i="26"/>
  <c r="E75" i="26"/>
  <c r="H74" i="26" s="1"/>
  <c r="I74" i="26" s="1"/>
  <c r="J74" i="26" s="1"/>
  <c r="D90" i="26"/>
  <c r="R30" i="26"/>
  <c r="R122" i="25"/>
  <c r="O122" i="25"/>
  <c r="P122" i="25" s="1"/>
  <c r="Q122" i="25" s="1"/>
  <c r="S122" i="25" s="1"/>
  <c r="U122" i="25" s="1"/>
  <c r="AT122" i="25" s="1"/>
  <c r="R97" i="25"/>
  <c r="R84" i="25"/>
  <c r="R114" i="25"/>
  <c r="R64" i="25"/>
  <c r="R145" i="24"/>
  <c r="D90" i="25"/>
  <c r="E91" i="25" s="1"/>
  <c r="H90" i="25" s="1"/>
  <c r="I90" i="25" s="1"/>
  <c r="J90" i="25" s="1"/>
  <c r="E75" i="25"/>
  <c r="H74" i="25" s="1"/>
  <c r="I74" i="25" s="1"/>
  <c r="J74" i="25" s="1"/>
  <c r="R31" i="25"/>
  <c r="R74" i="24"/>
  <c r="D112" i="24"/>
  <c r="E97" i="24"/>
  <c r="H96" i="24" s="1"/>
  <c r="I96" i="24" s="1"/>
  <c r="J96" i="24" s="1"/>
  <c r="R82" i="23"/>
  <c r="E107" i="24"/>
  <c r="H106" i="24" s="1"/>
  <c r="I106" i="24" s="1"/>
  <c r="J106" i="24" s="1"/>
  <c r="D122" i="24"/>
  <c r="R36" i="24"/>
  <c r="R33" i="23"/>
  <c r="R147" i="23"/>
  <c r="R122" i="23"/>
  <c r="R126" i="23"/>
  <c r="O136" i="22"/>
  <c r="R136" i="22"/>
  <c r="R36" i="23"/>
  <c r="R66" i="22"/>
  <c r="R80" i="22"/>
  <c r="R109" i="22"/>
  <c r="R131" i="21"/>
  <c r="R122" i="21"/>
  <c r="R59" i="21"/>
  <c r="O59" i="21"/>
  <c r="R96" i="20"/>
  <c r="R31" i="22"/>
  <c r="R82" i="21"/>
  <c r="R97" i="22"/>
  <c r="D107" i="22"/>
  <c r="E92" i="22"/>
  <c r="H91" i="22" s="1"/>
  <c r="I91" i="22" s="1"/>
  <c r="J91" i="22" s="1"/>
  <c r="R146" i="20"/>
  <c r="D91" i="21"/>
  <c r="E76" i="21"/>
  <c r="H75" i="21" s="1"/>
  <c r="I75" i="21" s="1"/>
  <c r="J75" i="21" s="1"/>
  <c r="D92" i="21"/>
  <c r="E77" i="21"/>
  <c r="H76" i="21" s="1"/>
  <c r="I76" i="21" s="1"/>
  <c r="J76" i="21" s="1"/>
  <c r="R113" i="31"/>
  <c r="R50" i="21"/>
  <c r="R49" i="20"/>
  <c r="P26" i="20"/>
  <c r="Q26" i="20" s="1"/>
  <c r="S26" i="20" s="1"/>
  <c r="U26" i="20" s="1"/>
  <c r="AQ26" i="20" s="1"/>
  <c r="AU26" i="20" s="1"/>
  <c r="E97" i="19"/>
  <c r="H96" i="19" s="1"/>
  <c r="I96" i="19" s="1"/>
  <c r="J96" i="19" s="1"/>
  <c r="D112" i="19"/>
  <c r="R83" i="18"/>
  <c r="R78" i="17"/>
  <c r="R125" i="10"/>
  <c r="R27" i="3"/>
  <c r="R109" i="29"/>
  <c r="E84" i="15"/>
  <c r="H83" i="15" s="1"/>
  <c r="I83" i="15" s="1"/>
  <c r="J83" i="15" s="1"/>
  <c r="D99" i="15"/>
  <c r="R69" i="29"/>
  <c r="E74" i="27"/>
  <c r="H73" i="27" s="1"/>
  <c r="I73" i="27" s="1"/>
  <c r="J73" i="27" s="1"/>
  <c r="D89" i="27"/>
  <c r="D90" i="27"/>
  <c r="E75" i="27"/>
  <c r="H74" i="27" s="1"/>
  <c r="I74" i="27" s="1"/>
  <c r="J74" i="27" s="1"/>
  <c r="E83" i="25"/>
  <c r="H82" i="25" s="1"/>
  <c r="I82" i="25" s="1"/>
  <c r="J82" i="25" s="1"/>
  <c r="D98" i="25"/>
  <c r="E99" i="25" s="1"/>
  <c r="H98" i="25" s="1"/>
  <c r="I98" i="25" s="1"/>
  <c r="J98" i="25" s="1"/>
  <c r="R106" i="23"/>
  <c r="R27" i="24"/>
  <c r="R79" i="22"/>
  <c r="E67" i="20"/>
  <c r="H66" i="20" s="1"/>
  <c r="I66" i="20" s="1"/>
  <c r="J66" i="20" s="1"/>
  <c r="D81" i="20"/>
  <c r="R113" i="3"/>
  <c r="R99" i="27"/>
  <c r="R63" i="27"/>
  <c r="R30" i="27"/>
  <c r="R145" i="26"/>
  <c r="R84" i="27"/>
  <c r="R80" i="27"/>
  <c r="E63" i="27"/>
  <c r="H62" i="27" s="1"/>
  <c r="I62" i="27" s="1"/>
  <c r="J62" i="27" s="1"/>
  <c r="D77" i="27"/>
  <c r="R43" i="26"/>
  <c r="R115" i="26"/>
  <c r="R124" i="25"/>
  <c r="R76" i="26"/>
  <c r="R130" i="25"/>
  <c r="R49" i="26"/>
  <c r="R92" i="25"/>
  <c r="R81" i="25"/>
  <c r="R83" i="25"/>
  <c r="R62" i="25"/>
  <c r="R125" i="26"/>
  <c r="U42" i="25"/>
  <c r="AQ42" i="25" s="1"/>
  <c r="AU42" i="25" s="1"/>
  <c r="R59" i="25"/>
  <c r="E77" i="25"/>
  <c r="H76" i="25" s="1"/>
  <c r="I76" i="25" s="1"/>
  <c r="J76" i="25" s="1"/>
  <c r="D92" i="25"/>
  <c r="E93" i="25" s="1"/>
  <c r="H92" i="25" s="1"/>
  <c r="I92" i="25" s="1"/>
  <c r="J92" i="25" s="1"/>
  <c r="R27" i="25"/>
  <c r="R90" i="24"/>
  <c r="R105" i="24"/>
  <c r="O105" i="24"/>
  <c r="R68" i="24"/>
  <c r="O73" i="23"/>
  <c r="R73" i="23"/>
  <c r="R96" i="23"/>
  <c r="E80" i="24"/>
  <c r="H79" i="24" s="1"/>
  <c r="I79" i="24" s="1"/>
  <c r="J79" i="24" s="1"/>
  <c r="D95" i="24"/>
  <c r="R33" i="24"/>
  <c r="R145" i="23"/>
  <c r="D100" i="24"/>
  <c r="E85" i="24"/>
  <c r="H84" i="24" s="1"/>
  <c r="I84" i="24" s="1"/>
  <c r="J84" i="24" s="1"/>
  <c r="R147" i="22"/>
  <c r="R143" i="22"/>
  <c r="R63" i="23"/>
  <c r="R31" i="23"/>
  <c r="R114" i="21"/>
  <c r="R45" i="22"/>
  <c r="R116" i="21"/>
  <c r="R91" i="20"/>
  <c r="R27" i="22"/>
  <c r="O27" i="22"/>
  <c r="P27" i="22" s="1"/>
  <c r="Q27" i="22" s="1"/>
  <c r="R35" i="21"/>
  <c r="E59" i="22"/>
  <c r="H58" i="22" s="1"/>
  <c r="I58" i="22" s="1"/>
  <c r="J58" i="22" s="1"/>
  <c r="D73" i="22"/>
  <c r="R50" i="20"/>
  <c r="D95" i="21"/>
  <c r="E80" i="21"/>
  <c r="H79" i="21" s="1"/>
  <c r="I79" i="21" s="1"/>
  <c r="J79" i="21" s="1"/>
  <c r="R46" i="19"/>
  <c r="R77" i="19"/>
  <c r="R53" i="31"/>
  <c r="R65" i="19"/>
  <c r="D82" i="16"/>
  <c r="E68" i="16"/>
  <c r="H67" i="16" s="1"/>
  <c r="I67" i="16" s="1"/>
  <c r="J67" i="16" s="1"/>
  <c r="R131" i="13"/>
  <c r="D98" i="13"/>
  <c r="E83" i="13"/>
  <c r="H82" i="13" s="1"/>
  <c r="I82" i="13" s="1"/>
  <c r="J82" i="13" s="1"/>
  <c r="R74" i="9"/>
  <c r="R97" i="7"/>
  <c r="R113" i="7"/>
  <c r="R145" i="7"/>
  <c r="R126" i="5"/>
  <c r="R67" i="33"/>
  <c r="R140" i="23"/>
  <c r="R122" i="27"/>
  <c r="R132" i="27"/>
  <c r="D91" i="27"/>
  <c r="E76" i="27"/>
  <c r="H75" i="27" s="1"/>
  <c r="I75" i="27" s="1"/>
  <c r="J75" i="27" s="1"/>
  <c r="R138" i="26"/>
  <c r="BA122" i="25"/>
  <c r="AX122" i="25"/>
  <c r="R79" i="26"/>
  <c r="E78" i="26"/>
  <c r="H77" i="26" s="1"/>
  <c r="I77" i="26" s="1"/>
  <c r="J77" i="26" s="1"/>
  <c r="D93" i="26"/>
  <c r="R140" i="25"/>
  <c r="R42" i="26"/>
  <c r="O42" i="26"/>
  <c r="P42" i="26" s="1"/>
  <c r="Q42" i="26" s="1"/>
  <c r="S42" i="26" s="1"/>
  <c r="U42" i="26" s="1"/>
  <c r="AQ42" i="26" s="1"/>
  <c r="AU42" i="26" s="1"/>
  <c r="R112" i="25"/>
  <c r="R111" i="25"/>
  <c r="R90" i="25"/>
  <c r="S121" i="25"/>
  <c r="U121" i="25" s="1"/>
  <c r="AT121" i="25" s="1"/>
  <c r="BA121" i="25" s="1"/>
  <c r="D80" i="25"/>
  <c r="E66" i="25"/>
  <c r="H65" i="25" s="1"/>
  <c r="I65" i="25" s="1"/>
  <c r="J65" i="25" s="1"/>
  <c r="D83" i="25"/>
  <c r="E69" i="25"/>
  <c r="H68" i="25" s="1"/>
  <c r="I68" i="25" s="1"/>
  <c r="J68" i="25" s="1"/>
  <c r="R99" i="24"/>
  <c r="R78" i="24"/>
  <c r="R35" i="25"/>
  <c r="R114" i="24"/>
  <c r="R83" i="24"/>
  <c r="R80" i="23"/>
  <c r="O59" i="24"/>
  <c r="P59" i="24" s="1"/>
  <c r="Q59" i="24" s="1"/>
  <c r="S59" i="24" s="1"/>
  <c r="U59" i="24" s="1"/>
  <c r="AQ59" i="24" s="1"/>
  <c r="AU59" i="24" s="1"/>
  <c r="R59" i="24"/>
  <c r="D83" i="24"/>
  <c r="E69" i="24"/>
  <c r="H68" i="24" s="1"/>
  <c r="I68" i="24" s="1"/>
  <c r="J68" i="24" s="1"/>
  <c r="R91" i="23"/>
  <c r="R146" i="23"/>
  <c r="R48" i="23"/>
  <c r="R131" i="23"/>
  <c r="R32" i="23"/>
  <c r="R144" i="22"/>
  <c r="R44" i="23"/>
  <c r="R140" i="22"/>
  <c r="R46" i="22"/>
  <c r="R62" i="23"/>
  <c r="R126" i="22"/>
  <c r="R127" i="22"/>
  <c r="R97" i="21"/>
  <c r="R112" i="22"/>
  <c r="R113" i="21"/>
  <c r="R84" i="22"/>
  <c r="R128" i="21"/>
  <c r="R84" i="20"/>
  <c r="R89" i="22"/>
  <c r="O89" i="22"/>
  <c r="R94" i="20"/>
  <c r="R131" i="31"/>
  <c r="R126" i="31"/>
  <c r="R83" i="31"/>
  <c r="E75" i="20"/>
  <c r="H74" i="20" s="1"/>
  <c r="I74" i="20" s="1"/>
  <c r="J74" i="20" s="1"/>
  <c r="D90" i="20"/>
  <c r="R82" i="19"/>
  <c r="R125" i="19"/>
  <c r="R44" i="18"/>
  <c r="R147" i="13"/>
  <c r="R147" i="12"/>
  <c r="Q58" i="12"/>
  <c r="S58" i="12" s="1"/>
  <c r="U58" i="12" s="1"/>
  <c r="AQ58" i="12" s="1"/>
  <c r="AU58" i="12" s="1"/>
  <c r="O59" i="12"/>
  <c r="R97" i="5"/>
  <c r="E77" i="4"/>
  <c r="H76" i="4" s="1"/>
  <c r="I76" i="4" s="1"/>
  <c r="J76" i="4" s="1"/>
  <c r="D92" i="4"/>
  <c r="R115" i="30"/>
  <c r="R126" i="29"/>
  <c r="R139" i="30"/>
  <c r="R146" i="29"/>
  <c r="R116" i="27"/>
  <c r="R143" i="27"/>
  <c r="R98" i="27"/>
  <c r="R129" i="27"/>
  <c r="R53" i="27"/>
  <c r="R34" i="27"/>
  <c r="R89" i="26"/>
  <c r="O89" i="26"/>
  <c r="R144" i="26"/>
  <c r="R75" i="27"/>
  <c r="R98" i="25"/>
  <c r="R123" i="26"/>
  <c r="R116" i="24"/>
  <c r="O43" i="25"/>
  <c r="R141" i="24"/>
  <c r="R75" i="24"/>
  <c r="R111" i="24"/>
  <c r="R48" i="24"/>
  <c r="R77" i="23"/>
  <c r="R62" i="24"/>
  <c r="D97" i="24"/>
  <c r="E82" i="24"/>
  <c r="H81" i="24" s="1"/>
  <c r="I81" i="24" s="1"/>
  <c r="J81" i="24" s="1"/>
  <c r="R84" i="23"/>
  <c r="R37" i="24"/>
  <c r="R138" i="23"/>
  <c r="R43" i="23"/>
  <c r="O43" i="23"/>
  <c r="P43" i="23" s="1"/>
  <c r="Q43" i="23" s="1"/>
  <c r="R141" i="22"/>
  <c r="R137" i="22"/>
  <c r="R132" i="21"/>
  <c r="R65" i="23"/>
  <c r="R33" i="22"/>
  <c r="R124" i="22"/>
  <c r="R92" i="21"/>
  <c r="R36" i="22"/>
  <c r="R123" i="22"/>
  <c r="R81" i="22"/>
  <c r="D92" i="22"/>
  <c r="E77" i="22"/>
  <c r="H76" i="22" s="1"/>
  <c r="I76" i="22" s="1"/>
  <c r="J76" i="22" s="1"/>
  <c r="R136" i="20"/>
  <c r="O136" i="20"/>
  <c r="R81" i="20"/>
  <c r="R146" i="21"/>
  <c r="O73" i="21"/>
  <c r="R73" i="21"/>
  <c r="R31" i="21"/>
  <c r="R99" i="22"/>
  <c r="R78" i="31"/>
  <c r="D94" i="21"/>
  <c r="E79" i="21"/>
  <c r="H78" i="21" s="1"/>
  <c r="I78" i="21" s="1"/>
  <c r="J78" i="21" s="1"/>
  <c r="R45" i="21"/>
  <c r="R115" i="31"/>
  <c r="R78" i="16"/>
  <c r="R50" i="14"/>
  <c r="O42" i="9"/>
  <c r="P42" i="9" s="1"/>
  <c r="Q42" i="9" s="1"/>
  <c r="R42" i="9"/>
  <c r="Q58" i="6"/>
  <c r="S58" i="6" s="1"/>
  <c r="U58" i="6" s="1"/>
  <c r="AQ58" i="6" s="1"/>
  <c r="O59" i="6"/>
  <c r="P59" i="6" s="1"/>
  <c r="Q59" i="6" s="1"/>
  <c r="S59" i="6" s="1"/>
  <c r="U59" i="6" s="1"/>
  <c r="AQ59" i="6" s="1"/>
  <c r="R122" i="2"/>
  <c r="R92" i="3"/>
  <c r="O58" i="3"/>
  <c r="R58" i="3"/>
  <c r="R93" i="4"/>
  <c r="R73" i="4"/>
  <c r="O73" i="4"/>
  <c r="P73" i="4" s="1"/>
  <c r="Q73" i="4" s="1"/>
  <c r="R106" i="28"/>
  <c r="D116" i="2"/>
  <c r="E101" i="2"/>
  <c r="H100" i="2" s="1"/>
  <c r="I100" i="2" s="1"/>
  <c r="J100" i="2" s="1"/>
  <c r="R99" i="15"/>
  <c r="D84" i="26"/>
  <c r="E70" i="26"/>
  <c r="H69" i="26" s="1"/>
  <c r="I69" i="26" s="1"/>
  <c r="J69" i="26" s="1"/>
  <c r="R82" i="25"/>
  <c r="R81" i="24"/>
  <c r="R93" i="23"/>
  <c r="R136" i="23"/>
  <c r="O136" i="23"/>
  <c r="R100" i="20"/>
  <c r="R67" i="4"/>
  <c r="R113" i="27"/>
  <c r="R140" i="27"/>
  <c r="R93" i="27"/>
  <c r="R52" i="27"/>
  <c r="D111" i="27"/>
  <c r="E96" i="27"/>
  <c r="H95" i="27" s="1"/>
  <c r="I95" i="27" s="1"/>
  <c r="J95" i="27" s="1"/>
  <c r="R147" i="26"/>
  <c r="R78" i="27"/>
  <c r="R50" i="27"/>
  <c r="R129" i="25"/>
  <c r="R45" i="26"/>
  <c r="R126" i="25"/>
  <c r="R35" i="26"/>
  <c r="R44" i="26"/>
  <c r="R93" i="25"/>
  <c r="R49" i="25"/>
  <c r="R115" i="25"/>
  <c r="R48" i="25"/>
  <c r="R65" i="25"/>
  <c r="R124" i="26"/>
  <c r="R100" i="24"/>
  <c r="R33" i="25"/>
  <c r="R32" i="25"/>
  <c r="R74" i="23"/>
  <c r="R60" i="24"/>
  <c r="O60" i="24"/>
  <c r="P60" i="24" s="1"/>
  <c r="Q60" i="24" s="1"/>
  <c r="R65" i="24"/>
  <c r="E77" i="24"/>
  <c r="H76" i="24" s="1"/>
  <c r="I76" i="24" s="1"/>
  <c r="J76" i="24" s="1"/>
  <c r="D92" i="24"/>
  <c r="R81" i="23"/>
  <c r="D93" i="24"/>
  <c r="E78" i="24"/>
  <c r="H77" i="24" s="1"/>
  <c r="I77" i="24" s="1"/>
  <c r="J77" i="24" s="1"/>
  <c r="R30" i="24"/>
  <c r="R138" i="22"/>
  <c r="R59" i="23"/>
  <c r="R115" i="22"/>
  <c r="R130" i="22"/>
  <c r="R125" i="21"/>
  <c r="R128" i="22"/>
  <c r="R110" i="21"/>
  <c r="R108" i="22"/>
  <c r="E75" i="22"/>
  <c r="H74" i="22" s="1"/>
  <c r="I74" i="22" s="1"/>
  <c r="J74" i="22" s="1"/>
  <c r="D90" i="22"/>
  <c r="R137" i="21"/>
  <c r="R116" i="22"/>
  <c r="R98" i="20"/>
  <c r="R75" i="31"/>
  <c r="R63" i="31"/>
  <c r="R51" i="21"/>
  <c r="R94" i="31"/>
  <c r="R113" i="16"/>
  <c r="Q42" i="13"/>
  <c r="S42" i="13" s="1"/>
  <c r="U42" i="13" s="1"/>
  <c r="AQ42" i="13" s="1"/>
  <c r="AU42" i="13" s="1"/>
  <c r="O43" i="13"/>
  <c r="O136" i="10"/>
  <c r="R136" i="10"/>
  <c r="R94" i="9"/>
  <c r="R32" i="9"/>
  <c r="R123" i="6"/>
  <c r="R77" i="5"/>
  <c r="R98" i="1"/>
  <c r="E96" i="2"/>
  <c r="H95" i="2" s="1"/>
  <c r="I95" i="2" s="1"/>
  <c r="J95" i="2" s="1"/>
  <c r="D111" i="2"/>
  <c r="R127" i="33"/>
  <c r="R93" i="33"/>
  <c r="R95" i="31"/>
  <c r="D84" i="14"/>
  <c r="E70" i="14"/>
  <c r="H69" i="14" s="1"/>
  <c r="I69" i="14" s="1"/>
  <c r="J69" i="14" s="1"/>
  <c r="D96" i="13"/>
  <c r="E81" i="13"/>
  <c r="H80" i="13" s="1"/>
  <c r="I80" i="13" s="1"/>
  <c r="J80" i="13" s="1"/>
  <c r="R137" i="27"/>
  <c r="R45" i="27"/>
  <c r="O27" i="27"/>
  <c r="R27" i="27"/>
  <c r="R139" i="26"/>
  <c r="R97" i="26"/>
  <c r="D83" i="26"/>
  <c r="E69" i="26"/>
  <c r="H68" i="26" s="1"/>
  <c r="I68" i="26" s="1"/>
  <c r="J68" i="26" s="1"/>
  <c r="R27" i="26"/>
  <c r="O27" i="26"/>
  <c r="P27" i="26" s="1"/>
  <c r="Q27" i="26" s="1"/>
  <c r="S27" i="26" s="1"/>
  <c r="U27" i="26" s="1"/>
  <c r="AQ27" i="26" s="1"/>
  <c r="AU27" i="26" s="1"/>
  <c r="D91" i="26"/>
  <c r="E76" i="26"/>
  <c r="H75" i="26" s="1"/>
  <c r="I75" i="26" s="1"/>
  <c r="J75" i="26" s="1"/>
  <c r="R68" i="25"/>
  <c r="R132" i="26"/>
  <c r="R131" i="24"/>
  <c r="D77" i="25"/>
  <c r="E63" i="25"/>
  <c r="H62" i="25" s="1"/>
  <c r="I62" i="25" s="1"/>
  <c r="J62" i="25" s="1"/>
  <c r="R110" i="24"/>
  <c r="R92" i="24"/>
  <c r="D97" i="25"/>
  <c r="E98" i="25" s="1"/>
  <c r="H97" i="25" s="1"/>
  <c r="I97" i="25" s="1"/>
  <c r="J97" i="25" s="1"/>
  <c r="E82" i="25"/>
  <c r="H81" i="25" s="1"/>
  <c r="I81" i="25" s="1"/>
  <c r="J81" i="25" s="1"/>
  <c r="R63" i="24"/>
  <c r="O43" i="24"/>
  <c r="R29" i="23"/>
  <c r="D75" i="23"/>
  <c r="E61" i="23"/>
  <c r="H60" i="23" s="1"/>
  <c r="I60" i="23" s="1"/>
  <c r="J60" i="23" s="1"/>
  <c r="R114" i="22"/>
  <c r="R32" i="22"/>
  <c r="R105" i="22"/>
  <c r="O105" i="22"/>
  <c r="R140" i="21"/>
  <c r="D116" i="22"/>
  <c r="E101" i="22"/>
  <c r="H100" i="22" s="1"/>
  <c r="I100" i="22" s="1"/>
  <c r="J100" i="22" s="1"/>
  <c r="R147" i="20"/>
  <c r="R94" i="22"/>
  <c r="R83" i="20"/>
  <c r="R112" i="20"/>
  <c r="R93" i="20"/>
  <c r="R47" i="20"/>
  <c r="R42" i="20"/>
  <c r="O42" i="20"/>
  <c r="R69" i="31"/>
  <c r="R46" i="21"/>
  <c r="D100" i="21"/>
  <c r="E85" i="21"/>
  <c r="H84" i="21" s="1"/>
  <c r="I84" i="21" s="1"/>
  <c r="J84" i="21" s="1"/>
  <c r="R123" i="19"/>
  <c r="R53" i="12"/>
  <c r="R84" i="8"/>
  <c r="R48" i="7"/>
  <c r="R97" i="6"/>
  <c r="R121" i="26"/>
  <c r="O121" i="26"/>
  <c r="R98" i="24"/>
  <c r="R68" i="21"/>
  <c r="R109" i="31"/>
  <c r="R61" i="18"/>
  <c r="R94" i="27"/>
  <c r="R130" i="27"/>
  <c r="R46" i="27"/>
  <c r="R48" i="27"/>
  <c r="R142" i="26"/>
  <c r="R73" i="27"/>
  <c r="O73" i="27"/>
  <c r="P73" i="27" s="1"/>
  <c r="Q73" i="27" s="1"/>
  <c r="S73" i="27" s="1"/>
  <c r="U73" i="27" s="1"/>
  <c r="AQ73" i="27" s="1"/>
  <c r="AU73" i="27" s="1"/>
  <c r="R92" i="26"/>
  <c r="R67" i="26"/>
  <c r="R36" i="26"/>
  <c r="R31" i="26"/>
  <c r="R52" i="26"/>
  <c r="R79" i="25"/>
  <c r="E83" i="27"/>
  <c r="H82" i="27" s="1"/>
  <c r="I82" i="27" s="1"/>
  <c r="J82" i="27" s="1"/>
  <c r="D98" i="27"/>
  <c r="E59" i="26"/>
  <c r="H58" i="26" s="1"/>
  <c r="I58" i="26" s="1"/>
  <c r="J58" i="26" s="1"/>
  <c r="D73" i="26"/>
  <c r="R51" i="25"/>
  <c r="R109" i="24"/>
  <c r="R97" i="24"/>
  <c r="R91" i="24"/>
  <c r="O26" i="25"/>
  <c r="P26" i="25" s="1"/>
  <c r="Q26" i="25" s="1"/>
  <c r="S26" i="25" s="1"/>
  <c r="U26" i="25" s="1"/>
  <c r="AQ26" i="25" s="1"/>
  <c r="AU26" i="25" s="1"/>
  <c r="R26" i="25"/>
  <c r="R36" i="25"/>
  <c r="R112" i="23"/>
  <c r="R115" i="23"/>
  <c r="E74" i="24"/>
  <c r="H73" i="24" s="1"/>
  <c r="I73" i="24" s="1"/>
  <c r="J73" i="24" s="1"/>
  <c r="D89" i="24"/>
  <c r="R116" i="23"/>
  <c r="R34" i="24"/>
  <c r="R127" i="23"/>
  <c r="R30" i="23"/>
  <c r="R111" i="21"/>
  <c r="R67" i="22"/>
  <c r="R138" i="21"/>
  <c r="R143" i="21"/>
  <c r="R144" i="20"/>
  <c r="R91" i="22"/>
  <c r="D95" i="23"/>
  <c r="E80" i="23"/>
  <c r="H79" i="23" s="1"/>
  <c r="I79" i="23" s="1"/>
  <c r="J79" i="23" s="1"/>
  <c r="R109" i="20"/>
  <c r="E83" i="20"/>
  <c r="H82" i="20" s="1"/>
  <c r="I82" i="20" s="1"/>
  <c r="J82" i="20" s="1"/>
  <c r="D98" i="20"/>
  <c r="R84" i="31"/>
  <c r="R110" i="31"/>
  <c r="R66" i="31"/>
  <c r="R53" i="21"/>
  <c r="U26" i="21"/>
  <c r="AQ26" i="21" s="1"/>
  <c r="AU26" i="21" s="1"/>
  <c r="R64" i="20"/>
  <c r="R97" i="14"/>
  <c r="R139" i="12"/>
  <c r="D94" i="3"/>
  <c r="E79" i="3"/>
  <c r="H78" i="3" s="1"/>
  <c r="I78" i="3" s="1"/>
  <c r="J78" i="3" s="1"/>
  <c r="R53" i="2"/>
  <c r="R49" i="21"/>
  <c r="R147" i="27"/>
  <c r="D108" i="27"/>
  <c r="E93" i="27"/>
  <c r="H92" i="27" s="1"/>
  <c r="I92" i="27" s="1"/>
  <c r="J92" i="27" s="1"/>
  <c r="R43" i="27"/>
  <c r="O43" i="27"/>
  <c r="P43" i="27" s="1"/>
  <c r="Q43" i="27" s="1"/>
  <c r="R32" i="27"/>
  <c r="R31" i="27"/>
  <c r="R82" i="27"/>
  <c r="R64" i="26"/>
  <c r="R58" i="26"/>
  <c r="O58" i="26"/>
  <c r="P58" i="26" s="1"/>
  <c r="Q58" i="26" s="1"/>
  <c r="S58" i="26" s="1"/>
  <c r="U58" i="26" s="1"/>
  <c r="AQ58" i="26" s="1"/>
  <c r="AU58" i="26" s="1"/>
  <c r="R83" i="26"/>
  <c r="E84" i="27"/>
  <c r="H83" i="27" s="1"/>
  <c r="I83" i="27" s="1"/>
  <c r="J83" i="27" s="1"/>
  <c r="D99" i="27"/>
  <c r="R147" i="25"/>
  <c r="R47" i="26"/>
  <c r="R37" i="26"/>
  <c r="R76" i="25"/>
  <c r="R146" i="24"/>
  <c r="R142" i="24"/>
  <c r="R129" i="24"/>
  <c r="R130" i="26"/>
  <c r="R147" i="24"/>
  <c r="R96" i="24"/>
  <c r="R112" i="24"/>
  <c r="R93" i="24"/>
  <c r="R84" i="24"/>
  <c r="R109" i="23"/>
  <c r="R89" i="23"/>
  <c r="O89" i="23"/>
  <c r="R98" i="23"/>
  <c r="R114" i="23"/>
  <c r="R113" i="23"/>
  <c r="R137" i="23"/>
  <c r="R125" i="23"/>
  <c r="E83" i="23"/>
  <c r="H82" i="23" s="1"/>
  <c r="I82" i="23" s="1"/>
  <c r="J82" i="23" s="1"/>
  <c r="D98" i="23"/>
  <c r="R69" i="23"/>
  <c r="R131" i="22"/>
  <c r="R108" i="21"/>
  <c r="R106" i="22"/>
  <c r="E69" i="23"/>
  <c r="H68" i="23" s="1"/>
  <c r="I68" i="23" s="1"/>
  <c r="J68" i="23" s="1"/>
  <c r="D83" i="23"/>
  <c r="R129" i="21"/>
  <c r="R58" i="22"/>
  <c r="O58" i="22"/>
  <c r="R141" i="21"/>
  <c r="R37" i="22"/>
  <c r="R96" i="22"/>
  <c r="R90" i="22"/>
  <c r="R106" i="20"/>
  <c r="R79" i="20"/>
  <c r="R78" i="20"/>
  <c r="R81" i="31"/>
  <c r="R74" i="20"/>
  <c r="R107" i="31"/>
  <c r="R35" i="20"/>
  <c r="R112" i="31"/>
  <c r="AU43" i="31"/>
  <c r="R51" i="19"/>
  <c r="R46" i="10"/>
  <c r="R48" i="10"/>
  <c r="R49" i="11"/>
  <c r="D90" i="9"/>
  <c r="E75" i="9"/>
  <c r="H74" i="9" s="1"/>
  <c r="I74" i="9" s="1"/>
  <c r="J74" i="9" s="1"/>
  <c r="R124" i="1"/>
  <c r="R65" i="33"/>
  <c r="R37" i="20"/>
  <c r="R129" i="19"/>
  <c r="R99" i="31"/>
  <c r="R75" i="18"/>
  <c r="E85" i="20"/>
  <c r="H84" i="20" s="1"/>
  <c r="I84" i="20" s="1"/>
  <c r="J84" i="20" s="1"/>
  <c r="D100" i="20"/>
  <c r="R124" i="18"/>
  <c r="E82" i="19"/>
  <c r="H81" i="19" s="1"/>
  <c r="I81" i="19" s="1"/>
  <c r="J81" i="19" s="1"/>
  <c r="D97" i="19"/>
  <c r="R94" i="18"/>
  <c r="R99" i="18"/>
  <c r="R92" i="18"/>
  <c r="R128" i="17"/>
  <c r="O60" i="18"/>
  <c r="P60" i="18" s="1"/>
  <c r="Q60" i="18" s="1"/>
  <c r="S60" i="18" s="1"/>
  <c r="U60" i="18" s="1"/>
  <c r="AQ60" i="18" s="1"/>
  <c r="AU60" i="18" s="1"/>
  <c r="R60" i="18"/>
  <c r="R91" i="18"/>
  <c r="R111" i="14"/>
  <c r="R114" i="14"/>
  <c r="R131" i="14"/>
  <c r="R96" i="16"/>
  <c r="R138" i="14"/>
  <c r="R66" i="14"/>
  <c r="R84" i="14"/>
  <c r="R98" i="14"/>
  <c r="R113" i="12"/>
  <c r="R124" i="13"/>
  <c r="R100" i="12"/>
  <c r="R82" i="13"/>
  <c r="R99" i="10"/>
  <c r="R140" i="10"/>
  <c r="R127" i="10"/>
  <c r="R82" i="11"/>
  <c r="R58" i="10"/>
  <c r="O58" i="10"/>
  <c r="R132" i="10"/>
  <c r="R31" i="13"/>
  <c r="R109" i="11"/>
  <c r="E98" i="11"/>
  <c r="H97" i="11" s="1"/>
  <c r="I97" i="11" s="1"/>
  <c r="J97" i="11" s="1"/>
  <c r="D113" i="11"/>
  <c r="R53" i="10"/>
  <c r="R61" i="11"/>
  <c r="R97" i="9"/>
  <c r="O105" i="11"/>
  <c r="R105" i="11"/>
  <c r="R81" i="9"/>
  <c r="R116" i="9"/>
  <c r="R80" i="9"/>
  <c r="D78" i="11"/>
  <c r="E64" i="11"/>
  <c r="H63" i="11" s="1"/>
  <c r="I63" i="11" s="1"/>
  <c r="J63" i="11" s="1"/>
  <c r="R66" i="8"/>
  <c r="R131" i="6"/>
  <c r="R114" i="7"/>
  <c r="R126" i="6"/>
  <c r="D96" i="9"/>
  <c r="E81" i="9"/>
  <c r="H80" i="9" s="1"/>
  <c r="I80" i="9" s="1"/>
  <c r="J80" i="9" s="1"/>
  <c r="R28" i="8"/>
  <c r="R49" i="7"/>
  <c r="R109" i="6"/>
  <c r="R122" i="7"/>
  <c r="R115" i="6"/>
  <c r="R35" i="9"/>
  <c r="E69" i="8"/>
  <c r="H68" i="8" s="1"/>
  <c r="I68" i="8" s="1"/>
  <c r="J68" i="8" s="1"/>
  <c r="D83" i="8"/>
  <c r="R114" i="6"/>
  <c r="R121" i="8"/>
  <c r="O121" i="8"/>
  <c r="R100" i="8"/>
  <c r="R69" i="7"/>
  <c r="E83" i="7"/>
  <c r="H82" i="7" s="1"/>
  <c r="I82" i="7" s="1"/>
  <c r="J82" i="7" s="1"/>
  <c r="D98" i="7"/>
  <c r="R138" i="2"/>
  <c r="O105" i="3"/>
  <c r="R105" i="3"/>
  <c r="R37" i="7"/>
  <c r="O59" i="4"/>
  <c r="R59" i="4"/>
  <c r="D83" i="3"/>
  <c r="E69" i="3"/>
  <c r="H68" i="3" s="1"/>
  <c r="I68" i="3" s="1"/>
  <c r="J68" i="3" s="1"/>
  <c r="R129" i="3"/>
  <c r="R97" i="4"/>
  <c r="E82" i="5"/>
  <c r="H81" i="5" s="1"/>
  <c r="I81" i="5" s="1"/>
  <c r="J81" i="5" s="1"/>
  <c r="D97" i="5"/>
  <c r="R142" i="2"/>
  <c r="R69" i="4"/>
  <c r="E76" i="5"/>
  <c r="H75" i="5" s="1"/>
  <c r="I75" i="5" s="1"/>
  <c r="J75" i="5" s="1"/>
  <c r="D91" i="5"/>
  <c r="R83" i="2"/>
  <c r="R111" i="1"/>
  <c r="R65" i="5"/>
  <c r="R112" i="2"/>
  <c r="R51" i="28"/>
  <c r="R61" i="2"/>
  <c r="R112" i="28"/>
  <c r="R143" i="28"/>
  <c r="R26" i="1"/>
  <c r="O26" i="1"/>
  <c r="P26" i="1" s="1"/>
  <c r="Q26" i="1" s="1"/>
  <c r="S26" i="1" s="1"/>
  <c r="U26" i="1" s="1"/>
  <c r="AQ26" i="1" s="1"/>
  <c r="R58" i="5"/>
  <c r="O58" i="5"/>
  <c r="P58" i="5" s="1"/>
  <c r="Q58" i="5" s="1"/>
  <c r="S58" i="5" s="1"/>
  <c r="U58" i="5" s="1"/>
  <c r="AQ58" i="5" s="1"/>
  <c r="AU58" i="5" s="1"/>
  <c r="R113" i="2"/>
  <c r="R100" i="2"/>
  <c r="R46" i="2"/>
  <c r="R142" i="28"/>
  <c r="E63" i="28"/>
  <c r="H62" i="28" s="1"/>
  <c r="I62" i="28" s="1"/>
  <c r="J62" i="28" s="1"/>
  <c r="D77" i="28"/>
  <c r="R109" i="30"/>
  <c r="R130" i="30"/>
  <c r="R35" i="30"/>
  <c r="R67" i="15"/>
  <c r="R65" i="30"/>
  <c r="R123" i="29"/>
  <c r="R75" i="30"/>
  <c r="R49" i="30"/>
  <c r="R141" i="30"/>
  <c r="R132" i="15"/>
  <c r="R68" i="15"/>
  <c r="R81" i="33"/>
  <c r="E76" i="30"/>
  <c r="H75" i="30" s="1"/>
  <c r="I75" i="30" s="1"/>
  <c r="J75" i="30" s="1"/>
  <c r="D91" i="30"/>
  <c r="R115" i="29"/>
  <c r="R43" i="33"/>
  <c r="R122" i="33"/>
  <c r="R92" i="33"/>
  <c r="R61" i="29"/>
  <c r="R90" i="33"/>
  <c r="E74" i="15"/>
  <c r="H73" i="15" s="1"/>
  <c r="I73" i="15" s="1"/>
  <c r="J73" i="15" s="1"/>
  <c r="D89" i="15"/>
  <c r="R46" i="33"/>
  <c r="R89" i="29"/>
  <c r="O89" i="29"/>
  <c r="R48" i="29"/>
  <c r="E83" i="33"/>
  <c r="H82" i="33" s="1"/>
  <c r="I82" i="33" s="1"/>
  <c r="J82" i="33" s="1"/>
  <c r="D98" i="33"/>
  <c r="R122" i="20"/>
  <c r="R82" i="31"/>
  <c r="E84" i="31"/>
  <c r="H83" i="31" s="1"/>
  <c r="I83" i="31" s="1"/>
  <c r="J83" i="31" s="1"/>
  <c r="D99" i="31"/>
  <c r="R49" i="18"/>
  <c r="R100" i="18"/>
  <c r="R105" i="31"/>
  <c r="O105" i="31"/>
  <c r="R64" i="18"/>
  <c r="R64" i="17"/>
  <c r="R63" i="18"/>
  <c r="D94" i="18"/>
  <c r="E79" i="18"/>
  <c r="H78" i="18" s="1"/>
  <c r="I78" i="18" s="1"/>
  <c r="J78" i="18" s="1"/>
  <c r="R100" i="17"/>
  <c r="R130" i="17"/>
  <c r="R126" i="16"/>
  <c r="R75" i="17"/>
  <c r="R33" i="16"/>
  <c r="R35" i="18"/>
  <c r="R113" i="14"/>
  <c r="R75" i="16"/>
  <c r="R141" i="14"/>
  <c r="R68" i="14"/>
  <c r="R142" i="12"/>
  <c r="R68" i="13"/>
  <c r="R73" i="12"/>
  <c r="O73" i="12"/>
  <c r="R84" i="12"/>
  <c r="R137" i="10"/>
  <c r="R46" i="12"/>
  <c r="R48" i="12"/>
  <c r="R141" i="10"/>
  <c r="O73" i="11"/>
  <c r="R73" i="11"/>
  <c r="R30" i="12"/>
  <c r="R65" i="10"/>
  <c r="R32" i="10"/>
  <c r="R93" i="12"/>
  <c r="R94" i="12"/>
  <c r="R138" i="10"/>
  <c r="R28" i="13"/>
  <c r="R43" i="10"/>
  <c r="R82" i="9"/>
  <c r="R64" i="11"/>
  <c r="R92" i="9"/>
  <c r="R114" i="11"/>
  <c r="R131" i="9"/>
  <c r="R113" i="9"/>
  <c r="R95" i="9"/>
  <c r="R77" i="9"/>
  <c r="R146" i="11"/>
  <c r="R50" i="7"/>
  <c r="O105" i="7"/>
  <c r="R105" i="7"/>
  <c r="D74" i="11"/>
  <c r="E60" i="11"/>
  <c r="H59" i="11" s="1"/>
  <c r="I59" i="11" s="1"/>
  <c r="J59" i="11" s="1"/>
  <c r="R131" i="7"/>
  <c r="R106" i="6"/>
  <c r="R116" i="7"/>
  <c r="R67" i="8"/>
  <c r="R44" i="8"/>
  <c r="R58" i="7"/>
  <c r="O58" i="7"/>
  <c r="E82" i="7"/>
  <c r="H81" i="7" s="1"/>
  <c r="I81" i="7" s="1"/>
  <c r="J81" i="7" s="1"/>
  <c r="D97" i="7"/>
  <c r="R136" i="7"/>
  <c r="O136" i="7"/>
  <c r="D127" i="6"/>
  <c r="E112" i="6"/>
  <c r="H111" i="6" s="1"/>
  <c r="I111" i="6" s="1"/>
  <c r="J111" i="6" s="1"/>
  <c r="R123" i="8"/>
  <c r="R65" i="6"/>
  <c r="R95" i="6"/>
  <c r="O27" i="9"/>
  <c r="D94" i="7"/>
  <c r="E79" i="7"/>
  <c r="H78" i="7" s="1"/>
  <c r="I78" i="7" s="1"/>
  <c r="J78" i="7" s="1"/>
  <c r="R42" i="6"/>
  <c r="O42" i="6"/>
  <c r="R95" i="5"/>
  <c r="R52" i="9"/>
  <c r="D80" i="7"/>
  <c r="E66" i="7"/>
  <c r="H65" i="7" s="1"/>
  <c r="I65" i="7" s="1"/>
  <c r="J65" i="7" s="1"/>
  <c r="R33" i="4"/>
  <c r="R125" i="3"/>
  <c r="R97" i="3"/>
  <c r="R30" i="7"/>
  <c r="R80" i="5"/>
  <c r="R67" i="3"/>
  <c r="R61" i="5"/>
  <c r="R98" i="4"/>
  <c r="R34" i="3"/>
  <c r="R116" i="3"/>
  <c r="R92" i="4"/>
  <c r="R139" i="2"/>
  <c r="E96" i="5"/>
  <c r="H95" i="5" s="1"/>
  <c r="I95" i="5" s="1"/>
  <c r="J95" i="5" s="1"/>
  <c r="D111" i="5"/>
  <c r="R115" i="3"/>
  <c r="E107" i="6"/>
  <c r="H106" i="6" s="1"/>
  <c r="I106" i="6" s="1"/>
  <c r="J106" i="6" s="1"/>
  <c r="D122" i="6"/>
  <c r="R31" i="5"/>
  <c r="R66" i="4"/>
  <c r="R37" i="4"/>
  <c r="R36" i="1"/>
  <c r="R36" i="2"/>
  <c r="R62" i="5"/>
  <c r="R109" i="28"/>
  <c r="R130" i="28"/>
  <c r="R26" i="4"/>
  <c r="O26" i="4"/>
  <c r="P26" i="4" s="1"/>
  <c r="Q26" i="4" s="1"/>
  <c r="S26" i="4" s="1"/>
  <c r="U26" i="4" s="1"/>
  <c r="AQ26" i="4" s="1"/>
  <c r="AU26" i="4" s="1"/>
  <c r="R116" i="2"/>
  <c r="R139" i="28"/>
  <c r="R61" i="28"/>
  <c r="R106" i="30"/>
  <c r="R129" i="1"/>
  <c r="O26" i="28"/>
  <c r="P26" i="28" s="1"/>
  <c r="Q26" i="28" s="1"/>
  <c r="S26" i="28" s="1"/>
  <c r="U26" i="28" s="1"/>
  <c r="AQ26" i="28" s="1"/>
  <c r="AU26" i="28" s="1"/>
  <c r="R26" i="28"/>
  <c r="R59" i="1"/>
  <c r="E101" i="28"/>
  <c r="H100" i="28" s="1"/>
  <c r="I100" i="28" s="1"/>
  <c r="J100" i="28" s="1"/>
  <c r="D116" i="28"/>
  <c r="R143" i="29"/>
  <c r="R142" i="30"/>
  <c r="R100" i="15"/>
  <c r="R31" i="15"/>
  <c r="R121" i="29"/>
  <c r="O121" i="29"/>
  <c r="R80" i="30"/>
  <c r="R106" i="29"/>
  <c r="R116" i="33"/>
  <c r="R47" i="15"/>
  <c r="E70" i="33"/>
  <c r="H69" i="33" s="1"/>
  <c r="I69" i="33" s="1"/>
  <c r="J69" i="33" s="1"/>
  <c r="D84" i="33"/>
  <c r="R51" i="29"/>
  <c r="R98" i="33"/>
  <c r="R99" i="29"/>
  <c r="R43" i="29"/>
  <c r="E69" i="33"/>
  <c r="H68" i="33" s="1"/>
  <c r="I68" i="33" s="1"/>
  <c r="J68" i="33" s="1"/>
  <c r="D83" i="33"/>
  <c r="D95" i="33"/>
  <c r="E80" i="33"/>
  <c r="H79" i="33" s="1"/>
  <c r="I79" i="33" s="1"/>
  <c r="J79" i="33" s="1"/>
  <c r="D89" i="29"/>
  <c r="E74" i="29"/>
  <c r="H73" i="29" s="1"/>
  <c r="I73" i="29" s="1"/>
  <c r="J73" i="29" s="1"/>
  <c r="P73" i="29" s="1"/>
  <c r="R66" i="20"/>
  <c r="D106" i="21"/>
  <c r="E91" i="21"/>
  <c r="H90" i="21" s="1"/>
  <c r="I90" i="21" s="1"/>
  <c r="J90" i="21" s="1"/>
  <c r="R131" i="20"/>
  <c r="R84" i="19"/>
  <c r="D114" i="31"/>
  <c r="E99" i="31"/>
  <c r="H98" i="31" s="1"/>
  <c r="I98" i="31" s="1"/>
  <c r="J98" i="31" s="1"/>
  <c r="R30" i="19"/>
  <c r="R29" i="19"/>
  <c r="R121" i="19"/>
  <c r="O121" i="19"/>
  <c r="R111" i="19"/>
  <c r="R108" i="19"/>
  <c r="R95" i="18"/>
  <c r="R98" i="19"/>
  <c r="R53" i="18"/>
  <c r="E60" i="18"/>
  <c r="H59" i="18" s="1"/>
  <c r="I59" i="18" s="1"/>
  <c r="J59" i="18" s="1"/>
  <c r="D74" i="18"/>
  <c r="R141" i="18"/>
  <c r="R113" i="17"/>
  <c r="O136" i="18"/>
  <c r="R136" i="18"/>
  <c r="R95" i="17"/>
  <c r="D82" i="18"/>
  <c r="E68" i="18"/>
  <c r="H67" i="18" s="1"/>
  <c r="I67" i="18" s="1"/>
  <c r="J67" i="18" s="1"/>
  <c r="E82" i="18"/>
  <c r="H81" i="18" s="1"/>
  <c r="I81" i="18" s="1"/>
  <c r="J81" i="18" s="1"/>
  <c r="D97" i="18"/>
  <c r="R65" i="17"/>
  <c r="R129" i="16"/>
  <c r="R29" i="18"/>
  <c r="R132" i="14"/>
  <c r="R94" i="16"/>
  <c r="R114" i="16"/>
  <c r="D95" i="16"/>
  <c r="E80" i="16"/>
  <c r="H79" i="16" s="1"/>
  <c r="I79" i="16" s="1"/>
  <c r="J79" i="16" s="1"/>
  <c r="R62" i="14"/>
  <c r="R35" i="16"/>
  <c r="R89" i="14"/>
  <c r="O89" i="14"/>
  <c r="R144" i="13"/>
  <c r="R144" i="12"/>
  <c r="D113" i="14"/>
  <c r="E98" i="14"/>
  <c r="H97" i="14" s="1"/>
  <c r="I97" i="14" s="1"/>
  <c r="J97" i="14" s="1"/>
  <c r="D91" i="14"/>
  <c r="E76" i="14"/>
  <c r="H75" i="14" s="1"/>
  <c r="I75" i="14" s="1"/>
  <c r="J75" i="14" s="1"/>
  <c r="E97" i="14"/>
  <c r="H96" i="14" s="1"/>
  <c r="I96" i="14" s="1"/>
  <c r="J96" i="14" s="1"/>
  <c r="D112" i="14"/>
  <c r="R121" i="13"/>
  <c r="O121" i="13"/>
  <c r="R116" i="10"/>
  <c r="R115" i="10"/>
  <c r="R34" i="12"/>
  <c r="R59" i="10"/>
  <c r="R28" i="10"/>
  <c r="R32" i="13"/>
  <c r="R29" i="11"/>
  <c r="D97" i="10"/>
  <c r="E82" i="10"/>
  <c r="H81" i="10" s="1"/>
  <c r="I81" i="10" s="1"/>
  <c r="J81" i="10" s="1"/>
  <c r="R111" i="11"/>
  <c r="R67" i="9"/>
  <c r="D114" i="10"/>
  <c r="E99" i="10"/>
  <c r="H98" i="10" s="1"/>
  <c r="I98" i="10" s="1"/>
  <c r="J98" i="10" s="1"/>
  <c r="D125" i="11"/>
  <c r="E110" i="11"/>
  <c r="H109" i="11" s="1"/>
  <c r="I109" i="11" s="1"/>
  <c r="J109" i="11" s="1"/>
  <c r="R92" i="7"/>
  <c r="E85" i="9"/>
  <c r="H84" i="9" s="1"/>
  <c r="I84" i="9" s="1"/>
  <c r="J84" i="9" s="1"/>
  <c r="D100" i="9"/>
  <c r="R121" i="6"/>
  <c r="O121" i="6"/>
  <c r="R81" i="8"/>
  <c r="R61" i="7"/>
  <c r="R92" i="6"/>
  <c r="R33" i="6"/>
  <c r="R139" i="7"/>
  <c r="R92" i="5"/>
  <c r="R132" i="8"/>
  <c r="R93" i="8"/>
  <c r="R100" i="6"/>
  <c r="R141" i="5"/>
  <c r="R35" i="6"/>
  <c r="O43" i="8"/>
  <c r="P43" i="8" s="1"/>
  <c r="Q43" i="8" s="1"/>
  <c r="R43" i="8"/>
  <c r="R108" i="8"/>
  <c r="R111" i="3"/>
  <c r="R34" i="7"/>
  <c r="R52" i="3"/>
  <c r="R49" i="5"/>
  <c r="D83" i="5"/>
  <c r="E69" i="5"/>
  <c r="H68" i="5" s="1"/>
  <c r="I68" i="5" s="1"/>
  <c r="J68" i="5" s="1"/>
  <c r="R131" i="4"/>
  <c r="R127" i="2"/>
  <c r="R144" i="4"/>
  <c r="R32" i="1"/>
  <c r="R82" i="4"/>
  <c r="R138" i="28"/>
  <c r="R32" i="2"/>
  <c r="E78" i="2"/>
  <c r="H77" i="2" s="1"/>
  <c r="I77" i="2" s="1"/>
  <c r="J77" i="2" s="1"/>
  <c r="D93" i="2"/>
  <c r="R27" i="1"/>
  <c r="O27" i="1"/>
  <c r="P27" i="1" s="1"/>
  <c r="Q27" i="1" s="1"/>
  <c r="S27" i="1" s="1"/>
  <c r="U27" i="1" s="1"/>
  <c r="AQ27" i="1" s="1"/>
  <c r="AU27" i="1" s="1"/>
  <c r="R31" i="4"/>
  <c r="R42" i="2"/>
  <c r="O42" i="2"/>
  <c r="P42" i="2" s="1"/>
  <c r="Q42" i="2" s="1"/>
  <c r="S42" i="2" s="1"/>
  <c r="U42" i="2" s="1"/>
  <c r="AQ42" i="2" s="1"/>
  <c r="AU42" i="2" s="1"/>
  <c r="R99" i="28"/>
  <c r="R113" i="1"/>
  <c r="R123" i="28"/>
  <c r="R48" i="1"/>
  <c r="R95" i="2"/>
  <c r="R127" i="28"/>
  <c r="R92" i="15"/>
  <c r="R79" i="30"/>
  <c r="R64" i="1"/>
  <c r="R63" i="1"/>
  <c r="D81" i="30"/>
  <c r="E67" i="30"/>
  <c r="H66" i="30" s="1"/>
  <c r="I66" i="30" s="1"/>
  <c r="J66" i="30" s="1"/>
  <c r="R122" i="15"/>
  <c r="R137" i="29"/>
  <c r="R95" i="15"/>
  <c r="R132" i="29"/>
  <c r="R90" i="15"/>
  <c r="E79" i="28"/>
  <c r="H78" i="28" s="1"/>
  <c r="I78" i="28" s="1"/>
  <c r="J78" i="28" s="1"/>
  <c r="D94" i="28"/>
  <c r="R122" i="30"/>
  <c r="D79" i="15"/>
  <c r="E65" i="15"/>
  <c r="H64" i="15" s="1"/>
  <c r="I64" i="15" s="1"/>
  <c r="J64" i="15" s="1"/>
  <c r="D76" i="28"/>
  <c r="E62" i="28"/>
  <c r="H61" i="28" s="1"/>
  <c r="I61" i="28" s="1"/>
  <c r="J61" i="28" s="1"/>
  <c r="R129" i="29"/>
  <c r="R74" i="30"/>
  <c r="R112" i="29"/>
  <c r="R97" i="33"/>
  <c r="O42" i="29"/>
  <c r="P42" i="29" s="1"/>
  <c r="Q42" i="29" s="1"/>
  <c r="S42" i="29" s="1"/>
  <c r="U42" i="29" s="1"/>
  <c r="AQ42" i="29" s="1"/>
  <c r="AU42" i="29" s="1"/>
  <c r="R42" i="29"/>
  <c r="R109" i="33"/>
  <c r="R43" i="15"/>
  <c r="R62" i="33"/>
  <c r="E68" i="29"/>
  <c r="H67" i="29" s="1"/>
  <c r="I67" i="29" s="1"/>
  <c r="J67" i="29" s="1"/>
  <c r="D82" i="29"/>
  <c r="R94" i="29"/>
  <c r="R145" i="33"/>
  <c r="R58" i="33"/>
  <c r="O58" i="33"/>
  <c r="P58" i="33" s="1"/>
  <c r="Q58" i="33" s="1"/>
  <c r="D92" i="33"/>
  <c r="E77" i="33"/>
  <c r="H76" i="33" s="1"/>
  <c r="I76" i="33" s="1"/>
  <c r="J76" i="33" s="1"/>
  <c r="R69" i="20"/>
  <c r="R129" i="20"/>
  <c r="R78" i="19"/>
  <c r="R90" i="31"/>
  <c r="R81" i="19"/>
  <c r="R147" i="19"/>
  <c r="R37" i="19"/>
  <c r="D115" i="19"/>
  <c r="E100" i="19"/>
  <c r="H99" i="19" s="1"/>
  <c r="I99" i="19" s="1"/>
  <c r="J99" i="19" s="1"/>
  <c r="R108" i="31"/>
  <c r="R126" i="18"/>
  <c r="R89" i="19"/>
  <c r="O89" i="19"/>
  <c r="R42" i="17"/>
  <c r="O42" i="17"/>
  <c r="R34" i="17"/>
  <c r="R62" i="17"/>
  <c r="R63" i="16"/>
  <c r="R82" i="17"/>
  <c r="R92" i="16"/>
  <c r="R107" i="14"/>
  <c r="R108" i="16"/>
  <c r="R73" i="16"/>
  <c r="O73" i="16"/>
  <c r="P73" i="16" s="1"/>
  <c r="Q73" i="16" s="1"/>
  <c r="S73" i="16" s="1"/>
  <c r="U73" i="16" s="1"/>
  <c r="AQ73" i="16" s="1"/>
  <c r="AU73" i="16" s="1"/>
  <c r="R37" i="16"/>
  <c r="R65" i="14"/>
  <c r="R94" i="14"/>
  <c r="R96" i="14"/>
  <c r="E100" i="14"/>
  <c r="H99" i="14" s="1"/>
  <c r="I99" i="14" s="1"/>
  <c r="J99" i="14" s="1"/>
  <c r="D115" i="14"/>
  <c r="R52" i="13"/>
  <c r="R125" i="13"/>
  <c r="E62" i="14"/>
  <c r="H61" i="14" s="1"/>
  <c r="I61" i="14" s="1"/>
  <c r="J61" i="14" s="1"/>
  <c r="D76" i="14"/>
  <c r="R51" i="14"/>
  <c r="R127" i="12"/>
  <c r="D92" i="13"/>
  <c r="E77" i="13"/>
  <c r="H76" i="13" s="1"/>
  <c r="I76" i="13" s="1"/>
  <c r="J76" i="13" s="1"/>
  <c r="R110" i="10"/>
  <c r="E80" i="13"/>
  <c r="H79" i="13" s="1"/>
  <c r="I79" i="13" s="1"/>
  <c r="J79" i="13" s="1"/>
  <c r="D95" i="13"/>
  <c r="R113" i="10"/>
  <c r="O42" i="12"/>
  <c r="R42" i="12"/>
  <c r="R98" i="12"/>
  <c r="R84" i="10"/>
  <c r="R37" i="12"/>
  <c r="R37" i="11"/>
  <c r="R51" i="10"/>
  <c r="R58" i="9"/>
  <c r="O58" i="9"/>
  <c r="R110" i="9"/>
  <c r="R35" i="11"/>
  <c r="D93" i="31"/>
  <c r="E78" i="31"/>
  <c r="H77" i="31" s="1"/>
  <c r="I77" i="31" s="1"/>
  <c r="J77" i="31" s="1"/>
  <c r="R84" i="6"/>
  <c r="R110" i="6"/>
  <c r="R47" i="7"/>
  <c r="R82" i="8"/>
  <c r="R110" i="7"/>
  <c r="R36" i="9"/>
  <c r="R64" i="7"/>
  <c r="R142" i="7"/>
  <c r="R124" i="7"/>
  <c r="R66" i="6"/>
  <c r="R98" i="8"/>
  <c r="R36" i="6"/>
  <c r="R91" i="6"/>
  <c r="O91" i="6"/>
  <c r="R138" i="5"/>
  <c r="R107" i="8"/>
  <c r="E80" i="7"/>
  <c r="H79" i="7" s="1"/>
  <c r="I79" i="7" s="1"/>
  <c r="J79" i="7" s="1"/>
  <c r="D95" i="7"/>
  <c r="R51" i="9"/>
  <c r="R48" i="8"/>
  <c r="R90" i="5"/>
  <c r="R108" i="3"/>
  <c r="O42" i="3"/>
  <c r="R42" i="3"/>
  <c r="R121" i="7"/>
  <c r="O121" i="7"/>
  <c r="R46" i="5"/>
  <c r="R37" i="5"/>
  <c r="D93" i="4"/>
  <c r="E78" i="4"/>
  <c r="H77" i="4" s="1"/>
  <c r="I77" i="4" s="1"/>
  <c r="J77" i="4" s="1"/>
  <c r="R110" i="3"/>
  <c r="R143" i="2"/>
  <c r="E70" i="5"/>
  <c r="H69" i="5" s="1"/>
  <c r="I69" i="5" s="1"/>
  <c r="J69" i="5" s="1"/>
  <c r="D84" i="5"/>
  <c r="E85" i="3"/>
  <c r="H84" i="3" s="1"/>
  <c r="I84" i="3" s="1"/>
  <c r="J84" i="3" s="1"/>
  <c r="D100" i="3"/>
  <c r="R46" i="4"/>
  <c r="R145" i="1"/>
  <c r="R80" i="1"/>
  <c r="R76" i="4"/>
  <c r="D90" i="2"/>
  <c r="E75" i="2"/>
  <c r="H74" i="2" s="1"/>
  <c r="I74" i="2" s="1"/>
  <c r="J74" i="2" s="1"/>
  <c r="R83" i="1"/>
  <c r="R94" i="3"/>
  <c r="R35" i="4"/>
  <c r="R96" i="2"/>
  <c r="R121" i="28"/>
  <c r="O121" i="28"/>
  <c r="D93" i="3"/>
  <c r="E78" i="3"/>
  <c r="H77" i="3" s="1"/>
  <c r="I77" i="3" s="1"/>
  <c r="J77" i="3" s="1"/>
  <c r="R43" i="1"/>
  <c r="R132" i="1"/>
  <c r="R30" i="28"/>
  <c r="R129" i="15"/>
  <c r="R76" i="30"/>
  <c r="R34" i="15"/>
  <c r="R116" i="15"/>
  <c r="R130" i="29"/>
  <c r="R127" i="30"/>
  <c r="R43" i="30"/>
  <c r="O138" i="1"/>
  <c r="P138" i="1" s="1"/>
  <c r="Q138" i="1" s="1"/>
  <c r="S138" i="1" s="1"/>
  <c r="U138" i="1" s="1"/>
  <c r="AT138" i="1" s="1"/>
  <c r="AX138" i="1" s="1"/>
  <c r="U105" i="1"/>
  <c r="AT105" i="1" s="1"/>
  <c r="AX105" i="1" s="1"/>
  <c r="R116" i="30"/>
  <c r="E93" i="2"/>
  <c r="H92" i="2" s="1"/>
  <c r="I92" i="2" s="1"/>
  <c r="J92" i="2" s="1"/>
  <c r="D108" i="2"/>
  <c r="R35" i="15"/>
  <c r="E63" i="15"/>
  <c r="H62" i="15" s="1"/>
  <c r="I62" i="15" s="1"/>
  <c r="J62" i="15" s="1"/>
  <c r="D77" i="15"/>
  <c r="R35" i="29"/>
  <c r="R99" i="33"/>
  <c r="R59" i="33"/>
  <c r="O59" i="33"/>
  <c r="P59" i="33" s="1"/>
  <c r="Q59" i="33" s="1"/>
  <c r="R66" i="29"/>
  <c r="D95" i="30"/>
  <c r="E80" i="30"/>
  <c r="H79" i="30" s="1"/>
  <c r="I79" i="30" s="1"/>
  <c r="J79" i="30" s="1"/>
  <c r="R37" i="29"/>
  <c r="E81" i="33"/>
  <c r="H80" i="33" s="1"/>
  <c r="I80" i="33" s="1"/>
  <c r="J80" i="33" s="1"/>
  <c r="D96" i="33"/>
  <c r="E79" i="15"/>
  <c r="H78" i="15" s="1"/>
  <c r="I78" i="15" s="1"/>
  <c r="J78" i="15" s="1"/>
  <c r="D94" i="15"/>
  <c r="R136" i="33"/>
  <c r="O136" i="33"/>
  <c r="R50" i="33"/>
  <c r="D94" i="33"/>
  <c r="E79" i="33"/>
  <c r="H78" i="33" s="1"/>
  <c r="I78" i="33" s="1"/>
  <c r="J78" i="33" s="1"/>
  <c r="R63" i="20"/>
  <c r="O136" i="19"/>
  <c r="R136" i="19"/>
  <c r="R75" i="19"/>
  <c r="D127" i="31"/>
  <c r="E112" i="31"/>
  <c r="H111" i="31" s="1"/>
  <c r="I111" i="31" s="1"/>
  <c r="J111" i="31" s="1"/>
  <c r="R141" i="19"/>
  <c r="R144" i="19"/>
  <c r="R80" i="19"/>
  <c r="R83" i="19"/>
  <c r="E70" i="19"/>
  <c r="H69" i="19" s="1"/>
  <c r="I69" i="19" s="1"/>
  <c r="J69" i="19" s="1"/>
  <c r="D84" i="19"/>
  <c r="R79" i="19"/>
  <c r="R145" i="18"/>
  <c r="R80" i="18"/>
  <c r="R35" i="17"/>
  <c r="R96" i="17"/>
  <c r="R122" i="17"/>
  <c r="R124" i="17"/>
  <c r="R137" i="18"/>
  <c r="O58" i="16"/>
  <c r="P58" i="16" s="1"/>
  <c r="Q58" i="16" s="1"/>
  <c r="S58" i="16" s="1"/>
  <c r="U58" i="16" s="1"/>
  <c r="AQ58" i="16" s="1"/>
  <c r="AU58" i="16" s="1"/>
  <c r="R58" i="16"/>
  <c r="R60" i="16"/>
  <c r="R69" i="16"/>
  <c r="D127" i="18"/>
  <c r="E112" i="18"/>
  <c r="H111" i="18" s="1"/>
  <c r="I111" i="18" s="1"/>
  <c r="J111" i="18" s="1"/>
  <c r="R33" i="18"/>
  <c r="E79" i="16"/>
  <c r="H78" i="16" s="1"/>
  <c r="I78" i="16" s="1"/>
  <c r="J78" i="16" s="1"/>
  <c r="D94" i="16"/>
  <c r="R110" i="14"/>
  <c r="R130" i="14"/>
  <c r="R82" i="16"/>
  <c r="D146" i="16"/>
  <c r="E147" i="16" s="1"/>
  <c r="H146" i="16" s="1"/>
  <c r="I146" i="16" s="1"/>
  <c r="J146" i="16" s="1"/>
  <c r="E132" i="16"/>
  <c r="H131" i="16" s="1"/>
  <c r="I131" i="16" s="1"/>
  <c r="J131" i="16" s="1"/>
  <c r="R136" i="14"/>
  <c r="O136" i="14"/>
  <c r="D89" i="16"/>
  <c r="E74" i="16"/>
  <c r="H73" i="16" s="1"/>
  <c r="I73" i="16" s="1"/>
  <c r="J73" i="16" s="1"/>
  <c r="R31" i="16"/>
  <c r="R48" i="14"/>
  <c r="R92" i="14"/>
  <c r="R145" i="13"/>
  <c r="R124" i="12"/>
  <c r="R112" i="13"/>
  <c r="R107" i="10"/>
  <c r="R91" i="12"/>
  <c r="E82" i="13"/>
  <c r="H81" i="13" s="1"/>
  <c r="I81" i="13" s="1"/>
  <c r="J81" i="13" s="1"/>
  <c r="D97" i="13"/>
  <c r="R129" i="13"/>
  <c r="D100" i="12"/>
  <c r="E85" i="12"/>
  <c r="H84" i="12" s="1"/>
  <c r="I84" i="12" s="1"/>
  <c r="J84" i="12" s="1"/>
  <c r="R130" i="10"/>
  <c r="R37" i="13"/>
  <c r="R29" i="10"/>
  <c r="R27" i="12"/>
  <c r="R126" i="11"/>
  <c r="E81" i="12"/>
  <c r="H80" i="12" s="1"/>
  <c r="I80" i="12" s="1"/>
  <c r="J80" i="12" s="1"/>
  <c r="D96" i="12"/>
  <c r="R82" i="10"/>
  <c r="R36" i="13"/>
  <c r="R49" i="10"/>
  <c r="R64" i="9"/>
  <c r="R107" i="9"/>
  <c r="R83" i="9"/>
  <c r="R45" i="7"/>
  <c r="R81" i="6"/>
  <c r="R107" i="6"/>
  <c r="D94" i="6"/>
  <c r="E79" i="6"/>
  <c r="H78" i="6" s="1"/>
  <c r="I78" i="6" s="1"/>
  <c r="J78" i="6" s="1"/>
  <c r="E74" i="9"/>
  <c r="H73" i="9" s="1"/>
  <c r="I73" i="9" s="1"/>
  <c r="J73" i="9" s="1"/>
  <c r="D89" i="9"/>
  <c r="R73" i="8"/>
  <c r="O73" i="8"/>
  <c r="R107" i="7"/>
  <c r="D99" i="9"/>
  <c r="E84" i="9"/>
  <c r="H83" i="9" s="1"/>
  <c r="I83" i="9" s="1"/>
  <c r="J83" i="9" s="1"/>
  <c r="R145" i="8"/>
  <c r="D78" i="8"/>
  <c r="E64" i="8"/>
  <c r="H63" i="8" s="1"/>
  <c r="I63" i="8" s="1"/>
  <c r="J63" i="8" s="1"/>
  <c r="R130" i="8"/>
  <c r="R69" i="6"/>
  <c r="R96" i="6"/>
  <c r="D90" i="7"/>
  <c r="E75" i="7"/>
  <c r="H74" i="7" s="1"/>
  <c r="I74" i="7" s="1"/>
  <c r="J74" i="7" s="1"/>
  <c r="R31" i="6"/>
  <c r="R47" i="9"/>
  <c r="D77" i="7"/>
  <c r="E63" i="7"/>
  <c r="H62" i="7" s="1"/>
  <c r="I62" i="7" s="1"/>
  <c r="J62" i="7" s="1"/>
  <c r="R147" i="2"/>
  <c r="R27" i="7"/>
  <c r="D90" i="4"/>
  <c r="E75" i="4"/>
  <c r="H74" i="4" s="1"/>
  <c r="I74" i="4" s="1"/>
  <c r="J74" i="4" s="1"/>
  <c r="R96" i="3"/>
  <c r="R107" i="3"/>
  <c r="R81" i="5"/>
  <c r="R42" i="4"/>
  <c r="O42" i="4"/>
  <c r="P42" i="4" s="1"/>
  <c r="Q42" i="4" s="1"/>
  <c r="S42" i="4" s="1"/>
  <c r="U42" i="4" s="1"/>
  <c r="AQ42" i="4" s="1"/>
  <c r="AU42" i="4" s="1"/>
  <c r="R146" i="2"/>
  <c r="R66" i="5"/>
  <c r="R59" i="5"/>
  <c r="O59" i="5"/>
  <c r="R80" i="3"/>
  <c r="R75" i="5"/>
  <c r="R112" i="3"/>
  <c r="R145" i="2"/>
  <c r="R129" i="28"/>
  <c r="E83" i="4"/>
  <c r="H82" i="4" s="1"/>
  <c r="I82" i="4" s="1"/>
  <c r="J82" i="4" s="1"/>
  <c r="D98" i="4"/>
  <c r="E90" i="5"/>
  <c r="H89" i="5" s="1"/>
  <c r="I89" i="5" s="1"/>
  <c r="J89" i="5" s="1"/>
  <c r="D105" i="5"/>
  <c r="R79" i="4"/>
  <c r="E82" i="4"/>
  <c r="H81" i="4" s="1"/>
  <c r="I81" i="4" s="1"/>
  <c r="J81" i="4" s="1"/>
  <c r="D97" i="4"/>
  <c r="D94" i="5"/>
  <c r="E79" i="5"/>
  <c r="H78" i="5" s="1"/>
  <c r="I78" i="5" s="1"/>
  <c r="J78" i="5" s="1"/>
  <c r="R42" i="1"/>
  <c r="O42" i="1"/>
  <c r="P42" i="1" s="1"/>
  <c r="Q42" i="1" s="1"/>
  <c r="S42" i="1" s="1"/>
  <c r="U42" i="1" s="1"/>
  <c r="AQ42" i="1" s="1"/>
  <c r="AU42" i="1" s="1"/>
  <c r="D100" i="4"/>
  <c r="E85" i="4"/>
  <c r="H84" i="4" s="1"/>
  <c r="I84" i="4" s="1"/>
  <c r="J84" i="4" s="1"/>
  <c r="R35" i="2"/>
  <c r="R96" i="1"/>
  <c r="R91" i="2"/>
  <c r="R79" i="28"/>
  <c r="R42" i="28"/>
  <c r="O42" i="28"/>
  <c r="R65" i="15"/>
  <c r="R130" i="1"/>
  <c r="R122" i="1"/>
  <c r="R132" i="30"/>
  <c r="R128" i="29"/>
  <c r="R68" i="1"/>
  <c r="R67" i="1"/>
  <c r="E60" i="28"/>
  <c r="H59" i="28" s="1"/>
  <c r="I59" i="28" s="1"/>
  <c r="J59" i="28" s="1"/>
  <c r="D74" i="28"/>
  <c r="R60" i="30"/>
  <c r="R113" i="15"/>
  <c r="E64" i="30"/>
  <c r="H63" i="30" s="1"/>
  <c r="I63" i="30" s="1"/>
  <c r="J63" i="30" s="1"/>
  <c r="D78" i="30"/>
  <c r="R84" i="30"/>
  <c r="R66" i="15"/>
  <c r="R113" i="30"/>
  <c r="D77" i="30"/>
  <c r="E63" i="30"/>
  <c r="H62" i="30" s="1"/>
  <c r="I62" i="30" s="1"/>
  <c r="J62" i="30" s="1"/>
  <c r="R107" i="29"/>
  <c r="R63" i="33"/>
  <c r="R69" i="33"/>
  <c r="R49" i="29"/>
  <c r="R46" i="15"/>
  <c r="R143" i="33"/>
  <c r="R53" i="33"/>
  <c r="R132" i="33"/>
  <c r="R79" i="33"/>
  <c r="E70" i="29"/>
  <c r="H69" i="29" s="1"/>
  <c r="I69" i="29" s="1"/>
  <c r="J69" i="29" s="1"/>
  <c r="D84" i="29"/>
  <c r="E79" i="19"/>
  <c r="H78" i="19" s="1"/>
  <c r="I78" i="19" s="1"/>
  <c r="J78" i="19" s="1"/>
  <c r="D94" i="19"/>
  <c r="R94" i="19"/>
  <c r="R77" i="18"/>
  <c r="R142" i="17"/>
  <c r="D93" i="19"/>
  <c r="E78" i="19"/>
  <c r="H77" i="19" s="1"/>
  <c r="I77" i="19" s="1"/>
  <c r="J77" i="19" s="1"/>
  <c r="R67" i="18"/>
  <c r="R130" i="18"/>
  <c r="R91" i="17"/>
  <c r="R63" i="17"/>
  <c r="R132" i="16"/>
  <c r="R34" i="16"/>
  <c r="D89" i="17"/>
  <c r="E74" i="17"/>
  <c r="H73" i="17" s="1"/>
  <c r="I73" i="17" s="1"/>
  <c r="J73" i="17" s="1"/>
  <c r="R66" i="16"/>
  <c r="D112" i="17"/>
  <c r="E97" i="17"/>
  <c r="H96" i="17" s="1"/>
  <c r="I96" i="17" s="1"/>
  <c r="J96" i="17" s="1"/>
  <c r="R65" i="16"/>
  <c r="R76" i="16"/>
  <c r="R107" i="16"/>
  <c r="R145" i="14"/>
  <c r="D93" i="16"/>
  <c r="E78" i="16"/>
  <c r="H77" i="16" s="1"/>
  <c r="I77" i="16" s="1"/>
  <c r="J77" i="16" s="1"/>
  <c r="O43" i="14"/>
  <c r="P43" i="14" s="1"/>
  <c r="Q43" i="14" s="1"/>
  <c r="S43" i="14" s="1"/>
  <c r="U43" i="14" s="1"/>
  <c r="AQ43" i="14" s="1"/>
  <c r="AU43" i="14" s="1"/>
  <c r="R43" i="14"/>
  <c r="R78" i="14"/>
  <c r="E76" i="17"/>
  <c r="H75" i="17" s="1"/>
  <c r="I75" i="17" s="1"/>
  <c r="J75" i="17" s="1"/>
  <c r="D91" i="17"/>
  <c r="R108" i="14"/>
  <c r="D106" i="14"/>
  <c r="E91" i="14"/>
  <c r="H90" i="14" s="1"/>
  <c r="I90" i="14" s="1"/>
  <c r="J90" i="14" s="1"/>
  <c r="D105" i="14"/>
  <c r="E90" i="14"/>
  <c r="H89" i="14" s="1"/>
  <c r="I89" i="14" s="1"/>
  <c r="J89" i="14" s="1"/>
  <c r="R132" i="13"/>
  <c r="R125" i="12"/>
  <c r="R109" i="13"/>
  <c r="R96" i="12"/>
  <c r="R147" i="10"/>
  <c r="E63" i="13"/>
  <c r="H62" i="13" s="1"/>
  <c r="I62" i="13" s="1"/>
  <c r="J62" i="13" s="1"/>
  <c r="D77" i="13"/>
  <c r="R80" i="12"/>
  <c r="E61" i="13"/>
  <c r="H60" i="13" s="1"/>
  <c r="I60" i="13" s="1"/>
  <c r="J60" i="13" s="1"/>
  <c r="D75" i="13"/>
  <c r="R26" i="10"/>
  <c r="O26" i="10"/>
  <c r="P26" i="10" s="1"/>
  <c r="Q26" i="10" s="1"/>
  <c r="S26" i="10" s="1"/>
  <c r="U26" i="10" s="1"/>
  <c r="AQ26" i="10" s="1"/>
  <c r="E63" i="12"/>
  <c r="H62" i="12" s="1"/>
  <c r="I62" i="12" s="1"/>
  <c r="J62" i="12" s="1"/>
  <c r="D77" i="12"/>
  <c r="R90" i="11"/>
  <c r="R83" i="11"/>
  <c r="R83" i="10"/>
  <c r="R29" i="13"/>
  <c r="E75" i="12"/>
  <c r="H74" i="12" s="1"/>
  <c r="I74" i="12" s="1"/>
  <c r="J74" i="12" s="1"/>
  <c r="D90" i="12"/>
  <c r="E65" i="11"/>
  <c r="H64" i="11" s="1"/>
  <c r="I64" i="11" s="1"/>
  <c r="J64" i="11" s="1"/>
  <c r="D79" i="11"/>
  <c r="R123" i="9"/>
  <c r="R33" i="11"/>
  <c r="R137" i="11"/>
  <c r="R61" i="9"/>
  <c r="R145" i="9"/>
  <c r="E78" i="10"/>
  <c r="H77" i="10" s="1"/>
  <c r="I77" i="10" s="1"/>
  <c r="J77" i="10" s="1"/>
  <c r="D93" i="10"/>
  <c r="R31" i="11"/>
  <c r="R27" i="11"/>
  <c r="O27" i="11"/>
  <c r="O136" i="11"/>
  <c r="R136" i="11"/>
  <c r="R115" i="11"/>
  <c r="R34" i="11"/>
  <c r="R37" i="8"/>
  <c r="R130" i="9"/>
  <c r="E59" i="7"/>
  <c r="H58" i="7" s="1"/>
  <c r="I58" i="7" s="1"/>
  <c r="J58" i="7" s="1"/>
  <c r="D73" i="7"/>
  <c r="R136" i="8"/>
  <c r="O136" i="8"/>
  <c r="R126" i="7"/>
  <c r="R128" i="7"/>
  <c r="R66" i="7"/>
  <c r="R32" i="6"/>
  <c r="R53" i="9"/>
  <c r="R50" i="9"/>
  <c r="R51" i="8"/>
  <c r="R94" i="4"/>
  <c r="R144" i="2"/>
  <c r="R53" i="5"/>
  <c r="R145" i="3"/>
  <c r="R126" i="2"/>
  <c r="D108" i="6"/>
  <c r="E93" i="6"/>
  <c r="H92" i="6" s="1"/>
  <c r="I92" i="6" s="1"/>
  <c r="J92" i="6" s="1"/>
  <c r="R132" i="4"/>
  <c r="D95" i="3"/>
  <c r="E80" i="3"/>
  <c r="H79" i="3" s="1"/>
  <c r="I79" i="3" s="1"/>
  <c r="J79" i="3" s="1"/>
  <c r="R26" i="5"/>
  <c r="O26" i="5"/>
  <c r="R91" i="3"/>
  <c r="D77" i="5"/>
  <c r="E63" i="5"/>
  <c r="H62" i="5" s="1"/>
  <c r="I62" i="5" s="1"/>
  <c r="J62" i="5" s="1"/>
  <c r="E115" i="8"/>
  <c r="H114" i="8" s="1"/>
  <c r="I114" i="8" s="1"/>
  <c r="J114" i="8" s="1"/>
  <c r="D130" i="8"/>
  <c r="R147" i="3"/>
  <c r="R132" i="2"/>
  <c r="R77" i="3"/>
  <c r="R64" i="5"/>
  <c r="R109" i="3"/>
  <c r="R136" i="2"/>
  <c r="O136" i="2"/>
  <c r="R124" i="4"/>
  <c r="R146" i="3"/>
  <c r="R45" i="3"/>
  <c r="R141" i="1"/>
  <c r="R48" i="2"/>
  <c r="R144" i="1"/>
  <c r="R50" i="2"/>
  <c r="R79" i="1"/>
  <c r="D114" i="6"/>
  <c r="E99" i="6"/>
  <c r="H98" i="6" s="1"/>
  <c r="I98" i="6" s="1"/>
  <c r="J98" i="6" s="1"/>
  <c r="E98" i="3"/>
  <c r="H97" i="3" s="1"/>
  <c r="I97" i="3" s="1"/>
  <c r="J97" i="3" s="1"/>
  <c r="D113" i="3"/>
  <c r="E76" i="3"/>
  <c r="H75" i="3" s="1"/>
  <c r="I75" i="3" s="1"/>
  <c r="J75" i="3" s="1"/>
  <c r="D91" i="3"/>
  <c r="R115" i="2"/>
  <c r="R84" i="2"/>
  <c r="R76" i="28"/>
  <c r="D98" i="3"/>
  <c r="E83" i="3"/>
  <c r="H82" i="3" s="1"/>
  <c r="I82" i="3" s="1"/>
  <c r="J82" i="3" s="1"/>
  <c r="U27" i="2"/>
  <c r="AQ27" i="2" s="1"/>
  <c r="AU27" i="2" s="1"/>
  <c r="R60" i="1"/>
  <c r="O58" i="30"/>
  <c r="P58" i="30" s="1"/>
  <c r="Q58" i="30" s="1"/>
  <c r="S58" i="30" s="1"/>
  <c r="U58" i="30" s="1"/>
  <c r="AQ58" i="30" s="1"/>
  <c r="AU58" i="30" s="1"/>
  <c r="R58" i="30"/>
  <c r="R96" i="15"/>
  <c r="R61" i="1"/>
  <c r="U136" i="1"/>
  <c r="AT136" i="1" s="1"/>
  <c r="AX136" i="1" s="1"/>
  <c r="R81" i="30"/>
  <c r="R100" i="30"/>
  <c r="U73" i="1"/>
  <c r="AQ73" i="1" s="1"/>
  <c r="AU73" i="1" s="1"/>
  <c r="R110" i="29"/>
  <c r="O60" i="33"/>
  <c r="R60" i="33"/>
  <c r="R147" i="33"/>
  <c r="R66" i="33"/>
  <c r="D83" i="29"/>
  <c r="E69" i="29"/>
  <c r="H68" i="29" s="1"/>
  <c r="I68" i="29" s="1"/>
  <c r="J68" i="29" s="1"/>
  <c r="R98" i="15"/>
  <c r="R140" i="33"/>
  <c r="U26" i="30"/>
  <c r="AQ26" i="30" s="1"/>
  <c r="AU26" i="30" s="1"/>
  <c r="E78" i="33"/>
  <c r="H77" i="33" s="1"/>
  <c r="I77" i="33" s="1"/>
  <c r="J77" i="33" s="1"/>
  <c r="D93" i="33"/>
  <c r="R82" i="33"/>
  <c r="D90" i="30"/>
  <c r="E75" i="30"/>
  <c r="H74" i="30" s="1"/>
  <c r="I74" i="30" s="1"/>
  <c r="J74" i="30" s="1"/>
  <c r="D92" i="15"/>
  <c r="E77" i="15"/>
  <c r="H76" i="15" s="1"/>
  <c r="I76" i="15" s="1"/>
  <c r="J76" i="15" s="1"/>
  <c r="R95" i="29"/>
  <c r="R65" i="29"/>
  <c r="D92" i="29"/>
  <c r="E77" i="29"/>
  <c r="H76" i="29" s="1"/>
  <c r="I76" i="29" s="1"/>
  <c r="J76" i="29" s="1"/>
  <c r="P42" i="33"/>
  <c r="Q42" i="33" s="1"/>
  <c r="S42" i="33" s="1"/>
  <c r="U42" i="33" s="1"/>
  <c r="AQ42" i="33" s="1"/>
  <c r="AU42" i="33" s="1"/>
  <c r="R79" i="31"/>
  <c r="R127" i="20"/>
  <c r="D105" i="20"/>
  <c r="E90" i="20"/>
  <c r="H89" i="20" s="1"/>
  <c r="I89" i="20" s="1"/>
  <c r="J89" i="20" s="1"/>
  <c r="P89" i="20" s="1"/>
  <c r="R92" i="31"/>
  <c r="R34" i="19"/>
  <c r="R97" i="31"/>
  <c r="R74" i="19"/>
  <c r="R51" i="31"/>
  <c r="R62" i="19"/>
  <c r="R73" i="19"/>
  <c r="O73" i="19"/>
  <c r="O43" i="31"/>
  <c r="P43" i="31" s="1"/>
  <c r="Q43" i="31" s="1"/>
  <c r="S43" i="31" s="1"/>
  <c r="U43" i="31" s="1"/>
  <c r="AQ43" i="31" s="1"/>
  <c r="R90" i="18"/>
  <c r="R74" i="18"/>
  <c r="R48" i="18"/>
  <c r="E76" i="19"/>
  <c r="H75" i="19" s="1"/>
  <c r="I75" i="19" s="1"/>
  <c r="J75" i="19" s="1"/>
  <c r="D91" i="19"/>
  <c r="R139" i="17"/>
  <c r="O42" i="18"/>
  <c r="P42" i="18" s="1"/>
  <c r="Q42" i="18" s="1"/>
  <c r="S42" i="18" s="1"/>
  <c r="U42" i="18" s="1"/>
  <c r="AQ42" i="18" s="1"/>
  <c r="AU42" i="18" s="1"/>
  <c r="R42" i="18"/>
  <c r="R138" i="17"/>
  <c r="R31" i="17"/>
  <c r="R81" i="17"/>
  <c r="R110" i="17"/>
  <c r="R60" i="17"/>
  <c r="R69" i="17"/>
  <c r="D89" i="18"/>
  <c r="E74" i="18"/>
  <c r="H73" i="18" s="1"/>
  <c r="I73" i="18" s="1"/>
  <c r="J73" i="18" s="1"/>
  <c r="E85" i="17"/>
  <c r="H84" i="17" s="1"/>
  <c r="I84" i="17" s="1"/>
  <c r="J84" i="17" s="1"/>
  <c r="D100" i="17"/>
  <c r="E85" i="31"/>
  <c r="H84" i="31" s="1"/>
  <c r="I84" i="31" s="1"/>
  <c r="J84" i="31" s="1"/>
  <c r="D100" i="31"/>
  <c r="R62" i="16"/>
  <c r="P58" i="18"/>
  <c r="Q58" i="18" s="1"/>
  <c r="S58" i="18" s="1"/>
  <c r="U58" i="18" s="1"/>
  <c r="AQ58" i="18" s="1"/>
  <c r="AU58" i="18" s="1"/>
  <c r="R26" i="18"/>
  <c r="O26" i="18"/>
  <c r="P26" i="18" s="1"/>
  <c r="Q26" i="18" s="1"/>
  <c r="S26" i="18" s="1"/>
  <c r="U26" i="18" s="1"/>
  <c r="AQ26" i="18" s="1"/>
  <c r="AU26" i="18" s="1"/>
  <c r="R125" i="16"/>
  <c r="R126" i="14"/>
  <c r="R93" i="16"/>
  <c r="R79" i="16"/>
  <c r="R110" i="16"/>
  <c r="R33" i="14"/>
  <c r="R29" i="16"/>
  <c r="R91" i="14"/>
  <c r="D96" i="16"/>
  <c r="E81" i="16"/>
  <c r="H80" i="16" s="1"/>
  <c r="I80" i="16" s="1"/>
  <c r="J80" i="16" s="1"/>
  <c r="R126" i="12"/>
  <c r="R84" i="13"/>
  <c r="R143" i="12"/>
  <c r="R106" i="13"/>
  <c r="R114" i="12"/>
  <c r="R98" i="13"/>
  <c r="R60" i="13"/>
  <c r="R144" i="10"/>
  <c r="D83" i="12"/>
  <c r="E69" i="12"/>
  <c r="H68" i="12" s="1"/>
  <c r="I68" i="12" s="1"/>
  <c r="J68" i="12" s="1"/>
  <c r="D89" i="13"/>
  <c r="E74" i="13"/>
  <c r="H73" i="13" s="1"/>
  <c r="I73" i="13" s="1"/>
  <c r="J73" i="13" s="1"/>
  <c r="P73" i="13" s="1"/>
  <c r="R78" i="12"/>
  <c r="R77" i="12"/>
  <c r="R111" i="10"/>
  <c r="R146" i="12"/>
  <c r="R142" i="10"/>
  <c r="R76" i="11"/>
  <c r="R31" i="12"/>
  <c r="R99" i="12"/>
  <c r="R74" i="10"/>
  <c r="R121" i="9"/>
  <c r="O121" i="9"/>
  <c r="R44" i="10"/>
  <c r="E70" i="11"/>
  <c r="H69" i="11" s="1"/>
  <c r="I69" i="11" s="1"/>
  <c r="J69" i="11" s="1"/>
  <c r="D84" i="11"/>
  <c r="AU26" i="11"/>
  <c r="D97" i="12"/>
  <c r="E82" i="12"/>
  <c r="H81" i="12" s="1"/>
  <c r="I81" i="12" s="1"/>
  <c r="J81" i="12" s="1"/>
  <c r="D78" i="10"/>
  <c r="E64" i="10"/>
  <c r="H63" i="10" s="1"/>
  <c r="I63" i="10" s="1"/>
  <c r="J63" i="10" s="1"/>
  <c r="R145" i="11"/>
  <c r="R147" i="8"/>
  <c r="D73" i="11"/>
  <c r="E59" i="11"/>
  <c r="H58" i="11" s="1"/>
  <c r="I58" i="11" s="1"/>
  <c r="J58" i="11" s="1"/>
  <c r="R26" i="8"/>
  <c r="O26" i="8"/>
  <c r="D77" i="9"/>
  <c r="E63" i="9"/>
  <c r="H62" i="9" s="1"/>
  <c r="I62" i="9" s="1"/>
  <c r="J62" i="9" s="1"/>
  <c r="R78" i="7"/>
  <c r="R128" i="6"/>
  <c r="R90" i="7"/>
  <c r="E76" i="7"/>
  <c r="H75" i="7" s="1"/>
  <c r="I75" i="7" s="1"/>
  <c r="J75" i="7" s="1"/>
  <c r="D91" i="7"/>
  <c r="D107" i="8"/>
  <c r="E92" i="8"/>
  <c r="H91" i="8" s="1"/>
  <c r="I91" i="8" s="1"/>
  <c r="J91" i="8" s="1"/>
  <c r="R60" i="6"/>
  <c r="O60" i="6"/>
  <c r="P60" i="6" s="1"/>
  <c r="Q60" i="6" s="1"/>
  <c r="S60" i="6" s="1"/>
  <c r="U60" i="6" s="1"/>
  <c r="AQ60" i="6" s="1"/>
  <c r="AU60" i="6" s="1"/>
  <c r="R89" i="8"/>
  <c r="O89" i="8"/>
  <c r="R129" i="5"/>
  <c r="E78" i="8"/>
  <c r="H77" i="8" s="1"/>
  <c r="I77" i="8" s="1"/>
  <c r="J77" i="8" s="1"/>
  <c r="D93" i="8"/>
  <c r="D92" i="8"/>
  <c r="E77" i="8"/>
  <c r="H76" i="8" s="1"/>
  <c r="I76" i="8" s="1"/>
  <c r="J76" i="8" s="1"/>
  <c r="R147" i="5"/>
  <c r="R43" i="9"/>
  <c r="O43" i="9"/>
  <c r="P43" i="9" s="1"/>
  <c r="Q43" i="9" s="1"/>
  <c r="S43" i="9" s="1"/>
  <c r="U43" i="9" s="1"/>
  <c r="AQ43" i="9" s="1"/>
  <c r="AU43" i="9" s="1"/>
  <c r="R49" i="8"/>
  <c r="R46" i="8"/>
  <c r="R143" i="5"/>
  <c r="R64" i="6"/>
  <c r="R68" i="5"/>
  <c r="R31" i="7"/>
  <c r="O136" i="3"/>
  <c r="R136" i="3"/>
  <c r="E81" i="8"/>
  <c r="H80" i="8" s="1"/>
  <c r="I80" i="8" s="1"/>
  <c r="J80" i="8" s="1"/>
  <c r="D96" i="8"/>
  <c r="R78" i="3"/>
  <c r="R84" i="3"/>
  <c r="R128" i="2"/>
  <c r="R144" i="3"/>
  <c r="R51" i="3"/>
  <c r="R74" i="3"/>
  <c r="R110" i="4"/>
  <c r="R106" i="3"/>
  <c r="R116" i="4"/>
  <c r="R132" i="3"/>
  <c r="R69" i="5"/>
  <c r="R124" i="2"/>
  <c r="O43" i="2"/>
  <c r="R43" i="2"/>
  <c r="R122" i="28"/>
  <c r="R35" i="1"/>
  <c r="R69" i="28"/>
  <c r="R30" i="4"/>
  <c r="R31" i="2"/>
  <c r="R36" i="4"/>
  <c r="E83" i="2"/>
  <c r="H82" i="2" s="1"/>
  <c r="I82" i="2" s="1"/>
  <c r="J82" i="2" s="1"/>
  <c r="D98" i="2"/>
  <c r="R29" i="1"/>
  <c r="R108" i="1"/>
  <c r="R114" i="28"/>
  <c r="R32" i="15"/>
  <c r="R128" i="1"/>
  <c r="R127" i="1"/>
  <c r="R50" i="30"/>
  <c r="R91" i="15"/>
  <c r="D112" i="2"/>
  <c r="E97" i="2"/>
  <c r="H96" i="2" s="1"/>
  <c r="I96" i="2" s="1"/>
  <c r="J96" i="2" s="1"/>
  <c r="E90" i="2"/>
  <c r="H89" i="2" s="1"/>
  <c r="I89" i="2" s="1"/>
  <c r="J89" i="2" s="1"/>
  <c r="P89" i="2" s="1"/>
  <c r="D105" i="2"/>
  <c r="R32" i="30"/>
  <c r="D82" i="28"/>
  <c r="E68" i="28"/>
  <c r="H67" i="28" s="1"/>
  <c r="I67" i="28" s="1"/>
  <c r="J67" i="28" s="1"/>
  <c r="R45" i="30"/>
  <c r="R69" i="15"/>
  <c r="E81" i="28"/>
  <c r="H80" i="28" s="1"/>
  <c r="I80" i="28" s="1"/>
  <c r="J80" i="28" s="1"/>
  <c r="D96" i="28"/>
  <c r="E68" i="15"/>
  <c r="H67" i="15" s="1"/>
  <c r="I67" i="15" s="1"/>
  <c r="J67" i="15" s="1"/>
  <c r="D82" i="15"/>
  <c r="R131" i="30"/>
  <c r="R95" i="30"/>
  <c r="R145" i="29"/>
  <c r="D75" i="15"/>
  <c r="E61" i="15"/>
  <c r="H60" i="15" s="1"/>
  <c r="I60" i="15" s="1"/>
  <c r="J60" i="15" s="1"/>
  <c r="R144" i="33"/>
  <c r="R47" i="33"/>
  <c r="R67" i="29"/>
  <c r="R42" i="15"/>
  <c r="O42" i="15"/>
  <c r="P42" i="15" s="1"/>
  <c r="Q42" i="15" s="1"/>
  <c r="S42" i="15" s="1"/>
  <c r="U42" i="15" s="1"/>
  <c r="AQ42" i="15" s="1"/>
  <c r="AU42" i="15" s="1"/>
  <c r="R137" i="33"/>
  <c r="R76" i="33"/>
  <c r="R29" i="29"/>
  <c r="O29" i="29"/>
  <c r="R73" i="33"/>
  <c r="O73" i="33"/>
  <c r="R92" i="29"/>
  <c r="E82" i="15"/>
  <c r="H81" i="15" s="1"/>
  <c r="I81" i="15" s="1"/>
  <c r="J81" i="15" s="1"/>
  <c r="D97" i="15"/>
  <c r="R62" i="29"/>
  <c r="D90" i="29"/>
  <c r="E75" i="29"/>
  <c r="H74" i="29" s="1"/>
  <c r="I74" i="29" s="1"/>
  <c r="J74" i="29" s="1"/>
  <c r="R76" i="31"/>
  <c r="R121" i="20"/>
  <c r="O121" i="20"/>
  <c r="R100" i="31"/>
  <c r="R124" i="19"/>
  <c r="R59" i="19"/>
  <c r="R47" i="19"/>
  <c r="R90" i="19"/>
  <c r="E75" i="31"/>
  <c r="H74" i="31" s="1"/>
  <c r="I74" i="31" s="1"/>
  <c r="J74" i="31" s="1"/>
  <c r="D90" i="31"/>
  <c r="R128" i="18"/>
  <c r="R43" i="18"/>
  <c r="O43" i="18"/>
  <c r="P43" i="18" s="1"/>
  <c r="Q43" i="18" s="1"/>
  <c r="S43" i="18" s="1"/>
  <c r="U43" i="18" s="1"/>
  <c r="AQ43" i="18" s="1"/>
  <c r="AU43" i="18" s="1"/>
  <c r="R139" i="18"/>
  <c r="R141" i="17"/>
  <c r="R107" i="17"/>
  <c r="R66" i="17"/>
  <c r="R142" i="18"/>
  <c r="R131" i="17"/>
  <c r="R145" i="16"/>
  <c r="R98" i="17"/>
  <c r="R130" i="16"/>
  <c r="R59" i="16"/>
  <c r="O59" i="16"/>
  <c r="P59" i="16" s="1"/>
  <c r="Q59" i="16" s="1"/>
  <c r="S59" i="16" s="1"/>
  <c r="U59" i="16" s="1"/>
  <c r="AQ59" i="16" s="1"/>
  <c r="AU59" i="16" s="1"/>
  <c r="R37" i="18"/>
  <c r="O73" i="17"/>
  <c r="R73" i="17"/>
  <c r="R83" i="16"/>
  <c r="R98" i="16"/>
  <c r="R146" i="14"/>
  <c r="R95" i="14"/>
  <c r="R27" i="16"/>
  <c r="R28" i="14"/>
  <c r="E85" i="16"/>
  <c r="H84" i="16" s="1"/>
  <c r="I84" i="16" s="1"/>
  <c r="J84" i="16" s="1"/>
  <c r="D100" i="16"/>
  <c r="R81" i="13"/>
  <c r="U26" i="14"/>
  <c r="AQ26" i="14" s="1"/>
  <c r="R140" i="12"/>
  <c r="P58" i="14"/>
  <c r="Q58" i="14" s="1"/>
  <c r="S58" i="14" s="1"/>
  <c r="U58" i="14" s="1"/>
  <c r="AQ58" i="14" s="1"/>
  <c r="AU58" i="14" s="1"/>
  <c r="R94" i="13"/>
  <c r="R111" i="12"/>
  <c r="R99" i="13"/>
  <c r="R105" i="12"/>
  <c r="O105" i="12"/>
  <c r="R93" i="13"/>
  <c r="R63" i="13"/>
  <c r="R67" i="12"/>
  <c r="R75" i="12"/>
  <c r="R74" i="12"/>
  <c r="R108" i="10"/>
  <c r="R139" i="10"/>
  <c r="R128" i="10"/>
  <c r="R90" i="12"/>
  <c r="AU26" i="10"/>
  <c r="D115" i="13"/>
  <c r="E100" i="13"/>
  <c r="H99" i="13" s="1"/>
  <c r="I99" i="13" s="1"/>
  <c r="J99" i="13" s="1"/>
  <c r="R129" i="10"/>
  <c r="R89" i="12"/>
  <c r="O89" i="12"/>
  <c r="U26" i="13"/>
  <c r="AQ26" i="13" s="1"/>
  <c r="AU26" i="13" s="1"/>
  <c r="R77" i="10"/>
  <c r="R33" i="13"/>
  <c r="E84" i="10"/>
  <c r="H83" i="10" s="1"/>
  <c r="I83" i="10" s="1"/>
  <c r="J83" i="10" s="1"/>
  <c r="D99" i="10"/>
  <c r="R58" i="11"/>
  <c r="O58" i="11"/>
  <c r="R65" i="11"/>
  <c r="R142" i="9"/>
  <c r="R132" i="11"/>
  <c r="R139" i="11"/>
  <c r="E83" i="11"/>
  <c r="H82" i="11" s="1"/>
  <c r="I82" i="11" s="1"/>
  <c r="J82" i="11" s="1"/>
  <c r="D98" i="11"/>
  <c r="R141" i="8"/>
  <c r="R144" i="8"/>
  <c r="R78" i="6"/>
  <c r="E61" i="9"/>
  <c r="H60" i="9" s="1"/>
  <c r="I60" i="9" s="1"/>
  <c r="J60" i="9" s="1"/>
  <c r="D75" i="9"/>
  <c r="R80" i="8"/>
  <c r="R82" i="7"/>
  <c r="R29" i="8"/>
  <c r="R141" i="6"/>
  <c r="O42" i="7"/>
  <c r="R42" i="7"/>
  <c r="R75" i="7"/>
  <c r="D100" i="6"/>
  <c r="E85" i="6"/>
  <c r="H84" i="6" s="1"/>
  <c r="I84" i="6" s="1"/>
  <c r="J84" i="6" s="1"/>
  <c r="R79" i="6"/>
  <c r="R144" i="7"/>
  <c r="R128" i="8"/>
  <c r="R63" i="6"/>
  <c r="R99" i="8"/>
  <c r="R93" i="6"/>
  <c r="E100" i="6"/>
  <c r="H99" i="6" s="1"/>
  <c r="I99" i="6" s="1"/>
  <c r="J99" i="6" s="1"/>
  <c r="D115" i="6"/>
  <c r="R122" i="5"/>
  <c r="R144" i="5"/>
  <c r="R48" i="9"/>
  <c r="R143" i="7"/>
  <c r="R140" i="5"/>
  <c r="D92" i="3"/>
  <c r="E77" i="3"/>
  <c r="H76" i="3" s="1"/>
  <c r="I76" i="3" s="1"/>
  <c r="J76" i="3" s="1"/>
  <c r="R50" i="4"/>
  <c r="R81" i="3"/>
  <c r="D110" i="9"/>
  <c r="E95" i="9"/>
  <c r="H94" i="9" s="1"/>
  <c r="I94" i="9" s="1"/>
  <c r="J94" i="9" s="1"/>
  <c r="R45" i="5"/>
  <c r="R44" i="4"/>
  <c r="R107" i="4"/>
  <c r="R99" i="3"/>
  <c r="R113" i="4"/>
  <c r="R76" i="5"/>
  <c r="R36" i="3"/>
  <c r="R29" i="4"/>
  <c r="R50" i="1"/>
  <c r="R113" i="28"/>
  <c r="R66" i="28"/>
  <c r="R52" i="1"/>
  <c r="R105" i="2"/>
  <c r="O105" i="2"/>
  <c r="R34" i="1"/>
  <c r="R32" i="4"/>
  <c r="R82" i="1"/>
  <c r="E83" i="5"/>
  <c r="H82" i="5" s="1"/>
  <c r="I82" i="5" s="1"/>
  <c r="J82" i="5" s="1"/>
  <c r="D98" i="5"/>
  <c r="R81" i="2"/>
  <c r="R95" i="1"/>
  <c r="R112" i="1"/>
  <c r="R105" i="28"/>
  <c r="O105" i="28"/>
  <c r="E100" i="28"/>
  <c r="H99" i="28" s="1"/>
  <c r="I99" i="28" s="1"/>
  <c r="J99" i="28" s="1"/>
  <c r="D115" i="28"/>
  <c r="R144" i="29"/>
  <c r="S106" i="1"/>
  <c r="U106" i="1" s="1"/>
  <c r="AT106" i="1" s="1"/>
  <c r="AX106" i="1" s="1"/>
  <c r="R123" i="1"/>
  <c r="D73" i="28"/>
  <c r="E59" i="28"/>
  <c r="H58" i="28" s="1"/>
  <c r="I58" i="28" s="1"/>
  <c r="J58" i="28" s="1"/>
  <c r="P58" i="28" s="1"/>
  <c r="R84" i="15"/>
  <c r="R65" i="1"/>
  <c r="R52" i="30"/>
  <c r="R114" i="30"/>
  <c r="R27" i="30"/>
  <c r="O27" i="30"/>
  <c r="E90" i="4"/>
  <c r="H89" i="4" s="1"/>
  <c r="I89" i="4" s="1"/>
  <c r="J89" i="4" s="1"/>
  <c r="D105" i="4"/>
  <c r="R90" i="1"/>
  <c r="R136" i="29"/>
  <c r="O136" i="29"/>
  <c r="R147" i="30"/>
  <c r="R64" i="30"/>
  <c r="R105" i="29"/>
  <c r="O105" i="29"/>
  <c r="R96" i="29"/>
  <c r="R45" i="33"/>
  <c r="O58" i="29"/>
  <c r="P58" i="29" s="1"/>
  <c r="Q58" i="29" s="1"/>
  <c r="R58" i="29"/>
  <c r="R44" i="15"/>
  <c r="R130" i="33"/>
  <c r="E75" i="33"/>
  <c r="H74" i="33" s="1"/>
  <c r="I74" i="33" s="1"/>
  <c r="J74" i="33" s="1"/>
  <c r="D90" i="33"/>
  <c r="R97" i="29"/>
  <c r="R100" i="29"/>
  <c r="R59" i="29"/>
  <c r="D93" i="29"/>
  <c r="E78" i="29"/>
  <c r="H77" i="29" s="1"/>
  <c r="I77" i="29" s="1"/>
  <c r="J77" i="29" s="1"/>
  <c r="R67" i="20"/>
  <c r="R123" i="20"/>
  <c r="R44" i="19"/>
  <c r="R91" i="31"/>
  <c r="D124" i="31"/>
  <c r="E109" i="31"/>
  <c r="H108" i="31" s="1"/>
  <c r="I108" i="31" s="1"/>
  <c r="J108" i="31" s="1"/>
  <c r="D89" i="21"/>
  <c r="E74" i="21"/>
  <c r="H73" i="21" s="1"/>
  <c r="I73" i="21" s="1"/>
  <c r="J73" i="21" s="1"/>
  <c r="R44" i="31"/>
  <c r="O44" i="31"/>
  <c r="P44" i="31" s="1"/>
  <c r="Q44" i="31" s="1"/>
  <c r="R49" i="31"/>
  <c r="R143" i="19"/>
  <c r="R50" i="19"/>
  <c r="R146" i="18"/>
  <c r="R66" i="18"/>
  <c r="D95" i="19"/>
  <c r="E80" i="19"/>
  <c r="H79" i="19" s="1"/>
  <c r="I79" i="19" s="1"/>
  <c r="J79" i="19" s="1"/>
  <c r="R141" i="16"/>
  <c r="R147" i="16"/>
  <c r="R127" i="17"/>
  <c r="R93" i="17"/>
  <c r="E65" i="17"/>
  <c r="H64" i="17" s="1"/>
  <c r="I64" i="17" s="1"/>
  <c r="J64" i="17" s="1"/>
  <c r="D79" i="17"/>
  <c r="D109" i="17"/>
  <c r="E94" i="17"/>
  <c r="H93" i="17" s="1"/>
  <c r="I93" i="17" s="1"/>
  <c r="J93" i="17" s="1"/>
  <c r="E82" i="16"/>
  <c r="H81" i="16" s="1"/>
  <c r="I81" i="16" s="1"/>
  <c r="J81" i="16" s="1"/>
  <c r="D97" i="16"/>
  <c r="R89" i="16"/>
  <c r="O89" i="16"/>
  <c r="R74" i="16"/>
  <c r="P58" i="17"/>
  <c r="Q58" i="17" s="1"/>
  <c r="S58" i="17" s="1"/>
  <c r="U58" i="17" s="1"/>
  <c r="AQ58" i="17" s="1"/>
  <c r="AU58" i="17" s="1"/>
  <c r="R137" i="14"/>
  <c r="R29" i="14"/>
  <c r="R83" i="14"/>
  <c r="R30" i="14"/>
  <c r="R78" i="13"/>
  <c r="R137" i="12"/>
  <c r="R108" i="12"/>
  <c r="E92" i="16"/>
  <c r="H91" i="16" s="1"/>
  <c r="I91" i="16" s="1"/>
  <c r="J91" i="16" s="1"/>
  <c r="D107" i="16"/>
  <c r="R79" i="13"/>
  <c r="D93" i="14"/>
  <c r="E78" i="14"/>
  <c r="H77" i="14" s="1"/>
  <c r="I77" i="14" s="1"/>
  <c r="J77" i="14" s="1"/>
  <c r="R92" i="12"/>
  <c r="R52" i="12"/>
  <c r="D110" i="13"/>
  <c r="E95" i="13"/>
  <c r="H94" i="13" s="1"/>
  <c r="I94" i="13" s="1"/>
  <c r="J94" i="13" s="1"/>
  <c r="R122" i="13"/>
  <c r="E68" i="12"/>
  <c r="H67" i="12" s="1"/>
  <c r="I67" i="12" s="1"/>
  <c r="J67" i="12" s="1"/>
  <c r="D82" i="12"/>
  <c r="R126" i="10"/>
  <c r="R35" i="12"/>
  <c r="R96" i="11"/>
  <c r="R79" i="10"/>
  <c r="R80" i="10"/>
  <c r="R52" i="10"/>
  <c r="R127" i="11"/>
  <c r="R139" i="9"/>
  <c r="R147" i="9"/>
  <c r="R69" i="9"/>
  <c r="R128" i="9"/>
  <c r="R142" i="11"/>
  <c r="R138" i="8"/>
  <c r="R126" i="9"/>
  <c r="R75" i="6"/>
  <c r="R123" i="7"/>
  <c r="R77" i="8"/>
  <c r="O73" i="7"/>
  <c r="R73" i="7"/>
  <c r="R138" i="6"/>
  <c r="R112" i="8"/>
  <c r="R68" i="8"/>
  <c r="E82" i="6"/>
  <c r="H81" i="6" s="1"/>
  <c r="I81" i="6" s="1"/>
  <c r="J81" i="6" s="1"/>
  <c r="D97" i="6"/>
  <c r="R96" i="7"/>
  <c r="R33" i="9"/>
  <c r="R76" i="6"/>
  <c r="R68" i="7"/>
  <c r="R51" i="6"/>
  <c r="E75" i="8"/>
  <c r="H74" i="8" s="1"/>
  <c r="I74" i="8" s="1"/>
  <c r="J74" i="8" s="1"/>
  <c r="D90" i="8"/>
  <c r="R146" i="7"/>
  <c r="R126" i="8"/>
  <c r="R98" i="6"/>
  <c r="R116" i="5"/>
  <c r="O45" i="9"/>
  <c r="R45" i="9"/>
  <c r="R52" i="8"/>
  <c r="R146" i="6"/>
  <c r="R44" i="5"/>
  <c r="R60" i="5"/>
  <c r="R48" i="4"/>
  <c r="R132" i="7"/>
  <c r="R35" i="7"/>
  <c r="R30" i="5"/>
  <c r="R78" i="5"/>
  <c r="R75" i="3"/>
  <c r="R123" i="4"/>
  <c r="R52" i="5"/>
  <c r="R37" i="3"/>
  <c r="D93" i="6"/>
  <c r="E78" i="6"/>
  <c r="H77" i="6" s="1"/>
  <c r="I77" i="6" s="1"/>
  <c r="J77" i="6" s="1"/>
  <c r="R74" i="5"/>
  <c r="R100" i="4"/>
  <c r="R99" i="1"/>
  <c r="R31" i="1"/>
  <c r="D131" i="4"/>
  <c r="E116" i="4"/>
  <c r="H115" i="4" s="1"/>
  <c r="I115" i="4" s="1"/>
  <c r="J115" i="4" s="1"/>
  <c r="R80" i="28"/>
  <c r="R97" i="2"/>
  <c r="R143" i="1"/>
  <c r="R53" i="28"/>
  <c r="R50" i="28"/>
  <c r="R97" i="28"/>
  <c r="U137" i="1"/>
  <c r="AT137" i="1" s="1"/>
  <c r="AX137" i="1" s="1"/>
  <c r="R124" i="29"/>
  <c r="R27" i="28"/>
  <c r="O27" i="28"/>
  <c r="P27" i="28" s="1"/>
  <c r="Q27" i="28" s="1"/>
  <c r="S27" i="28" s="1"/>
  <c r="U27" i="28" s="1"/>
  <c r="AQ27" i="28" s="1"/>
  <c r="AU27" i="28" s="1"/>
  <c r="R81" i="15"/>
  <c r="D99" i="30"/>
  <c r="E84" i="30"/>
  <c r="H83" i="30" s="1"/>
  <c r="I83" i="30" s="1"/>
  <c r="J83" i="30" s="1"/>
  <c r="R131" i="15"/>
  <c r="R105" i="30"/>
  <c r="O105" i="30"/>
  <c r="E76" i="28"/>
  <c r="H75" i="28" s="1"/>
  <c r="I75" i="28" s="1"/>
  <c r="J75" i="28" s="1"/>
  <c r="D91" i="28"/>
  <c r="D107" i="2"/>
  <c r="E92" i="2"/>
  <c r="H91" i="2" s="1"/>
  <c r="I91" i="2" s="1"/>
  <c r="J91" i="2" s="1"/>
  <c r="R33" i="15"/>
  <c r="R59" i="30"/>
  <c r="O59" i="30"/>
  <c r="P59" i="30" s="1"/>
  <c r="Q59" i="30" s="1"/>
  <c r="S59" i="30" s="1"/>
  <c r="U59" i="30" s="1"/>
  <c r="AQ59" i="30" s="1"/>
  <c r="AU59" i="30" s="1"/>
  <c r="R144" i="30"/>
  <c r="R44" i="30"/>
  <c r="D80" i="30"/>
  <c r="E66" i="30"/>
  <c r="H65" i="30" s="1"/>
  <c r="I65" i="30" s="1"/>
  <c r="J65" i="30" s="1"/>
  <c r="R114" i="29"/>
  <c r="R52" i="29"/>
  <c r="R89" i="15"/>
  <c r="O89" i="15"/>
  <c r="R94" i="33"/>
  <c r="E61" i="33"/>
  <c r="H60" i="33" s="1"/>
  <c r="I60" i="33" s="1"/>
  <c r="J60" i="33" s="1"/>
  <c r="D75" i="33"/>
  <c r="E75" i="15"/>
  <c r="H74" i="15" s="1"/>
  <c r="I74" i="15" s="1"/>
  <c r="J74" i="15" s="1"/>
  <c r="D90" i="15"/>
  <c r="R123" i="33"/>
  <c r="R48" i="33"/>
  <c r="E93" i="20"/>
  <c r="H92" i="20" s="1"/>
  <c r="I92" i="20" s="1"/>
  <c r="J92" i="20" s="1"/>
  <c r="D108" i="20"/>
  <c r="O58" i="19"/>
  <c r="P58" i="19" s="1"/>
  <c r="Q58" i="19" s="1"/>
  <c r="S58" i="19" s="1"/>
  <c r="U58" i="19" s="1"/>
  <c r="AQ58" i="19" s="1"/>
  <c r="AU58" i="19" s="1"/>
  <c r="R58" i="19"/>
  <c r="R96" i="31"/>
  <c r="R131" i="19"/>
  <c r="R122" i="19"/>
  <c r="R140" i="19"/>
  <c r="D89" i="19"/>
  <c r="E74" i="19"/>
  <c r="H73" i="19" s="1"/>
  <c r="I73" i="19" s="1"/>
  <c r="J73" i="19" s="1"/>
  <c r="R116" i="18"/>
  <c r="R140" i="18"/>
  <c r="R95" i="19"/>
  <c r="R147" i="18"/>
  <c r="R127" i="18"/>
  <c r="R138" i="16"/>
  <c r="R122" i="18"/>
  <c r="R144" i="16"/>
  <c r="R30" i="17"/>
  <c r="R46" i="17"/>
  <c r="D92" i="17"/>
  <c r="E77" i="17"/>
  <c r="H76" i="17" s="1"/>
  <c r="I76" i="17" s="1"/>
  <c r="J76" i="17" s="1"/>
  <c r="R30" i="16"/>
  <c r="R74" i="17"/>
  <c r="R30" i="18"/>
  <c r="R90" i="16"/>
  <c r="R77" i="16"/>
  <c r="D92" i="16"/>
  <c r="E77" i="16"/>
  <c r="H76" i="16" s="1"/>
  <c r="I76" i="16" s="1"/>
  <c r="J76" i="16" s="1"/>
  <c r="R140" i="14"/>
  <c r="R75" i="13"/>
  <c r="R112" i="12"/>
  <c r="R130" i="12"/>
  <c r="R80" i="13"/>
  <c r="D98" i="14"/>
  <c r="E83" i="14"/>
  <c r="H82" i="14" s="1"/>
  <c r="I82" i="14" s="1"/>
  <c r="J82" i="14" s="1"/>
  <c r="R76" i="13"/>
  <c r="R97" i="12"/>
  <c r="R114" i="10"/>
  <c r="D95" i="12"/>
  <c r="E80" i="12"/>
  <c r="H79" i="12" s="1"/>
  <c r="I79" i="12" s="1"/>
  <c r="J79" i="12" s="1"/>
  <c r="R78" i="11"/>
  <c r="R84" i="11"/>
  <c r="R30" i="13"/>
  <c r="R98" i="9"/>
  <c r="R50" i="10"/>
  <c r="R66" i="11"/>
  <c r="R129" i="9"/>
  <c r="R122" i="11"/>
  <c r="R144" i="9"/>
  <c r="R66" i="9"/>
  <c r="P42" i="11"/>
  <c r="Q42" i="11" s="1"/>
  <c r="S42" i="11" s="1"/>
  <c r="U42" i="11" s="1"/>
  <c r="AQ42" i="11" s="1"/>
  <c r="AU42" i="11" s="1"/>
  <c r="R74" i="8"/>
  <c r="D83" i="11"/>
  <c r="E69" i="11"/>
  <c r="H68" i="11" s="1"/>
  <c r="I68" i="11" s="1"/>
  <c r="J68" i="11" s="1"/>
  <c r="R80" i="6"/>
  <c r="R79" i="8"/>
  <c r="R91" i="7"/>
  <c r="E82" i="9"/>
  <c r="H81" i="9" s="1"/>
  <c r="I81" i="9" s="1"/>
  <c r="J81" i="9" s="1"/>
  <c r="D97" i="9"/>
  <c r="R143" i="6"/>
  <c r="R125" i="6"/>
  <c r="R110" i="8"/>
  <c r="R93" i="5"/>
  <c r="AU59" i="6"/>
  <c r="E106" i="6"/>
  <c r="H105" i="6" s="1"/>
  <c r="I105" i="6" s="1"/>
  <c r="J105" i="6" s="1"/>
  <c r="D121" i="6"/>
  <c r="R94" i="8"/>
  <c r="R89" i="6"/>
  <c r="O89" i="6"/>
  <c r="P89" i="6" s="1"/>
  <c r="Q89" i="6" s="1"/>
  <c r="R113" i="5"/>
  <c r="R46" i="9"/>
  <c r="R137" i="7"/>
  <c r="R142" i="6"/>
  <c r="R130" i="5"/>
  <c r="R46" i="6"/>
  <c r="R63" i="5"/>
  <c r="R43" i="4"/>
  <c r="R121" i="4"/>
  <c r="O121" i="4"/>
  <c r="R28" i="4"/>
  <c r="O28" i="4"/>
  <c r="P28" i="4" s="1"/>
  <c r="Q28" i="4" s="1"/>
  <c r="S28" i="4" s="1"/>
  <c r="U28" i="4" s="1"/>
  <c r="AQ28" i="4" s="1"/>
  <c r="AU28" i="4" s="1"/>
  <c r="R33" i="5"/>
  <c r="R100" i="3"/>
  <c r="R36" i="5"/>
  <c r="R27" i="4"/>
  <c r="O27" i="4"/>
  <c r="P27" i="4" s="1"/>
  <c r="Q27" i="4" s="1"/>
  <c r="S27" i="4" s="1"/>
  <c r="U27" i="4" s="1"/>
  <c r="AQ27" i="4" s="1"/>
  <c r="AU27" i="4" s="1"/>
  <c r="D91" i="6"/>
  <c r="E76" i="6"/>
  <c r="H75" i="6" s="1"/>
  <c r="I75" i="6" s="1"/>
  <c r="J75" i="6" s="1"/>
  <c r="R32" i="3"/>
  <c r="R29" i="2"/>
  <c r="R83" i="4"/>
  <c r="U73" i="2"/>
  <c r="AQ73" i="2" s="1"/>
  <c r="AU73" i="2" s="1"/>
  <c r="R140" i="1"/>
  <c r="R92" i="2"/>
  <c r="R67" i="2"/>
  <c r="R78" i="1"/>
  <c r="R65" i="28"/>
  <c r="R74" i="1"/>
  <c r="O74" i="1"/>
  <c r="P74" i="1" s="1"/>
  <c r="Q74" i="1" s="1"/>
  <c r="D110" i="4"/>
  <c r="E95" i="4"/>
  <c r="H94" i="4" s="1"/>
  <c r="I94" i="4" s="1"/>
  <c r="J94" i="4" s="1"/>
  <c r="R77" i="1"/>
  <c r="R92" i="28"/>
  <c r="R97" i="1"/>
  <c r="D79" i="28"/>
  <c r="E65" i="28"/>
  <c r="H64" i="28" s="1"/>
  <c r="I64" i="28" s="1"/>
  <c r="J64" i="28" s="1"/>
  <c r="R131" i="1"/>
  <c r="R31" i="28"/>
  <c r="D110" i="2"/>
  <c r="E95" i="2"/>
  <c r="H94" i="2" s="1"/>
  <c r="I94" i="2" s="1"/>
  <c r="J94" i="2" s="1"/>
  <c r="R58" i="1"/>
  <c r="O58" i="1"/>
  <c r="P58" i="1" s="1"/>
  <c r="Q58" i="1" s="1"/>
  <c r="S58" i="1" s="1"/>
  <c r="U58" i="1" s="1"/>
  <c r="AQ58" i="1" s="1"/>
  <c r="AU58" i="1" s="1"/>
  <c r="R82" i="30"/>
  <c r="E66" i="15"/>
  <c r="H65" i="15" s="1"/>
  <c r="I65" i="15" s="1"/>
  <c r="J65" i="15" s="1"/>
  <c r="D80" i="15"/>
  <c r="R97" i="30"/>
  <c r="R147" i="15"/>
  <c r="R37" i="30"/>
  <c r="R130" i="15"/>
  <c r="O74" i="2"/>
  <c r="R51" i="30"/>
  <c r="R42" i="30"/>
  <c r="O42" i="30"/>
  <c r="P42" i="30" s="1"/>
  <c r="Q42" i="30" s="1"/>
  <c r="S42" i="30" s="1"/>
  <c r="U42" i="30" s="1"/>
  <c r="AQ42" i="30" s="1"/>
  <c r="AU42" i="30" s="1"/>
  <c r="R108" i="29"/>
  <c r="R124" i="33"/>
  <c r="R80" i="33"/>
  <c r="R51" i="33"/>
  <c r="R53" i="15"/>
  <c r="R121" i="33"/>
  <c r="O121" i="33"/>
  <c r="D96" i="29"/>
  <c r="E81" i="29"/>
  <c r="H80" i="29" s="1"/>
  <c r="I80" i="29" s="1"/>
  <c r="J80" i="29" s="1"/>
  <c r="E76" i="20"/>
  <c r="H75" i="20" s="1"/>
  <c r="I75" i="20" s="1"/>
  <c r="J75" i="20" s="1"/>
  <c r="D91" i="20"/>
  <c r="E81" i="22"/>
  <c r="H80" i="22" s="1"/>
  <c r="I80" i="22" s="1"/>
  <c r="J80" i="22" s="1"/>
  <c r="D96" i="22"/>
  <c r="R132" i="20"/>
  <c r="R111" i="31"/>
  <c r="R116" i="19"/>
  <c r="R137" i="19"/>
  <c r="D98" i="21"/>
  <c r="E83" i="21"/>
  <c r="H82" i="21" s="1"/>
  <c r="I82" i="21" s="1"/>
  <c r="J82" i="21" s="1"/>
  <c r="D73" i="31"/>
  <c r="E59" i="31"/>
  <c r="H58" i="31" s="1"/>
  <c r="I58" i="31" s="1"/>
  <c r="J58" i="31" s="1"/>
  <c r="P58" i="31" s="1"/>
  <c r="R113" i="18"/>
  <c r="R143" i="18"/>
  <c r="R51" i="18"/>
  <c r="R147" i="17"/>
  <c r="R59" i="18"/>
  <c r="O59" i="18"/>
  <c r="P59" i="18" s="1"/>
  <c r="Q59" i="18" s="1"/>
  <c r="S59" i="18" s="1"/>
  <c r="U59" i="18" s="1"/>
  <c r="AQ59" i="18" s="1"/>
  <c r="AU59" i="18" s="1"/>
  <c r="R143" i="16"/>
  <c r="E97" i="18"/>
  <c r="H96" i="18" s="1"/>
  <c r="I96" i="18" s="1"/>
  <c r="J96" i="18" s="1"/>
  <c r="D112" i="18"/>
  <c r="R79" i="17"/>
  <c r="R128" i="16"/>
  <c r="R77" i="17"/>
  <c r="R36" i="17"/>
  <c r="R28" i="18"/>
  <c r="O28" i="18"/>
  <c r="P28" i="18" s="1"/>
  <c r="Q28" i="18" s="1"/>
  <c r="S28" i="18" s="1"/>
  <c r="U28" i="18" s="1"/>
  <c r="AQ28" i="18" s="1"/>
  <c r="AU28" i="18" s="1"/>
  <c r="R144" i="14"/>
  <c r="R128" i="14"/>
  <c r="R80" i="16"/>
  <c r="R36" i="16"/>
  <c r="D99" i="17"/>
  <c r="E84" i="17"/>
  <c r="H83" i="17" s="1"/>
  <c r="I83" i="17" s="1"/>
  <c r="J83" i="17" s="1"/>
  <c r="R143" i="14"/>
  <c r="U26" i="17"/>
  <c r="AQ26" i="17" s="1"/>
  <c r="AU26" i="17" s="1"/>
  <c r="O44" i="16"/>
  <c r="R80" i="14"/>
  <c r="R99" i="14"/>
  <c r="R42" i="14"/>
  <c r="O42" i="14"/>
  <c r="P42" i="14" s="1"/>
  <c r="Q42" i="14" s="1"/>
  <c r="S42" i="14" s="1"/>
  <c r="U42" i="14" s="1"/>
  <c r="AQ42" i="14" s="1"/>
  <c r="AU42" i="14" s="1"/>
  <c r="R28" i="16"/>
  <c r="R75" i="14"/>
  <c r="R143" i="13"/>
  <c r="R77" i="13"/>
  <c r="R83" i="13"/>
  <c r="D94" i="14"/>
  <c r="E79" i="14"/>
  <c r="H78" i="14" s="1"/>
  <c r="I78" i="14" s="1"/>
  <c r="J78" i="14" s="1"/>
  <c r="R128" i="13"/>
  <c r="R95" i="10"/>
  <c r="R105" i="10"/>
  <c r="O105" i="10"/>
  <c r="D92" i="12"/>
  <c r="E77" i="12"/>
  <c r="H76" i="12" s="1"/>
  <c r="I76" i="12" s="1"/>
  <c r="J76" i="12" s="1"/>
  <c r="R124" i="10"/>
  <c r="R33" i="10"/>
  <c r="R26" i="12"/>
  <c r="O26" i="12"/>
  <c r="P26" i="12" s="1"/>
  <c r="Q26" i="12" s="1"/>
  <c r="R146" i="10"/>
  <c r="R75" i="11"/>
  <c r="R81" i="11"/>
  <c r="R42" i="10"/>
  <c r="O42" i="10"/>
  <c r="P42" i="10" s="1"/>
  <c r="Q42" i="10" s="1"/>
  <c r="S42" i="10" s="1"/>
  <c r="U42" i="10" s="1"/>
  <c r="AQ42" i="10" s="1"/>
  <c r="AU42" i="10" s="1"/>
  <c r="E75" i="10"/>
  <c r="H74" i="10" s="1"/>
  <c r="I74" i="10" s="1"/>
  <c r="J74" i="10" s="1"/>
  <c r="D90" i="10"/>
  <c r="R79" i="9"/>
  <c r="R125" i="9"/>
  <c r="R127" i="9"/>
  <c r="R107" i="11"/>
  <c r="R129" i="11"/>
  <c r="R113" i="8"/>
  <c r="R98" i="7"/>
  <c r="R37" i="9"/>
  <c r="R147" i="6"/>
  <c r="R30" i="9"/>
  <c r="R77" i="6"/>
  <c r="R76" i="8"/>
  <c r="R84" i="7"/>
  <c r="R140" i="6"/>
  <c r="R109" i="8"/>
  <c r="R131" i="8"/>
  <c r="R124" i="8"/>
  <c r="R114" i="8"/>
  <c r="R99" i="6"/>
  <c r="R124" i="5"/>
  <c r="R47" i="8"/>
  <c r="R28" i="7"/>
  <c r="R115" i="4"/>
  <c r="D89" i="3"/>
  <c r="E74" i="3"/>
  <c r="H73" i="3" s="1"/>
  <c r="I73" i="3" s="1"/>
  <c r="J73" i="3" s="1"/>
  <c r="P73" i="3" s="1"/>
  <c r="Q73" i="3" s="1"/>
  <c r="S73" i="3" s="1"/>
  <c r="U73" i="3" s="1"/>
  <c r="AQ73" i="3" s="1"/>
  <c r="AU73" i="3" s="1"/>
  <c r="R48" i="5"/>
  <c r="R51" i="5"/>
  <c r="D80" i="5"/>
  <c r="E66" i="5"/>
  <c r="H65" i="5" s="1"/>
  <c r="I65" i="5" s="1"/>
  <c r="J65" i="5" s="1"/>
  <c r="R95" i="4"/>
  <c r="R100" i="1"/>
  <c r="O28" i="1"/>
  <c r="P28" i="1" s="1"/>
  <c r="Q28" i="1" s="1"/>
  <c r="S28" i="1" s="1"/>
  <c r="U28" i="1" s="1"/>
  <c r="AQ28" i="1" s="1"/>
  <c r="AU28" i="1" s="1"/>
  <c r="R28" i="1"/>
  <c r="O74" i="4"/>
  <c r="P74" i="4" s="1"/>
  <c r="Q74" i="4" s="1"/>
  <c r="S74" i="4" s="1"/>
  <c r="U74" i="4" s="1"/>
  <c r="AQ74" i="4" s="1"/>
  <c r="AU74" i="4" s="1"/>
  <c r="R74" i="4"/>
  <c r="R68" i="2"/>
  <c r="R147" i="28"/>
  <c r="E101" i="8"/>
  <c r="H100" i="8" s="1"/>
  <c r="I100" i="8" s="1"/>
  <c r="J100" i="8" s="1"/>
  <c r="D116" i="8"/>
  <c r="R52" i="2"/>
  <c r="R114" i="2"/>
  <c r="R94" i="1"/>
  <c r="R47" i="28"/>
  <c r="R89" i="1"/>
  <c r="O89" i="1"/>
  <c r="P89" i="1" s="1"/>
  <c r="Q89" i="1" s="1"/>
  <c r="R121" i="1"/>
  <c r="O121" i="1"/>
  <c r="P121" i="1" s="1"/>
  <c r="Q121" i="1" s="1"/>
  <c r="S121" i="1" s="1"/>
  <c r="U121" i="1" s="1"/>
  <c r="AT121" i="1" s="1"/>
  <c r="R78" i="15"/>
  <c r="R30" i="30"/>
  <c r="R69" i="1"/>
  <c r="O73" i="30"/>
  <c r="P73" i="30" s="1"/>
  <c r="Q73" i="30" s="1"/>
  <c r="S73" i="30" s="1"/>
  <c r="U73" i="30" s="1"/>
  <c r="AQ73" i="30" s="1"/>
  <c r="AU73" i="30" s="1"/>
  <c r="R73" i="30"/>
  <c r="R92" i="30"/>
  <c r="R144" i="15"/>
  <c r="R80" i="15"/>
  <c r="R110" i="30"/>
  <c r="R142" i="29"/>
  <c r="R111" i="29"/>
  <c r="R110" i="33"/>
  <c r="R141" i="33"/>
  <c r="R77" i="33"/>
  <c r="R93" i="15"/>
  <c r="E82" i="28"/>
  <c r="H81" i="28" s="1"/>
  <c r="I81" i="28" s="1"/>
  <c r="J81" i="28" s="1"/>
  <c r="D97" i="28"/>
  <c r="E77" i="30"/>
  <c r="H76" i="30" s="1"/>
  <c r="I76" i="30" s="1"/>
  <c r="J76" i="30" s="1"/>
  <c r="D92" i="30"/>
  <c r="R115" i="33"/>
  <c r="E82" i="29"/>
  <c r="H81" i="29" s="1"/>
  <c r="I81" i="29" s="1"/>
  <c r="J81" i="29" s="1"/>
  <c r="D97" i="29"/>
  <c r="R27" i="19"/>
  <c r="O27" i="19"/>
  <c r="P27" i="19" s="1"/>
  <c r="Q27" i="19" s="1"/>
  <c r="S27" i="19" s="1"/>
  <c r="U27" i="19" s="1"/>
  <c r="AQ27" i="19" s="1"/>
  <c r="AU27" i="19" s="1"/>
  <c r="R110" i="19"/>
  <c r="R113" i="19"/>
  <c r="R130" i="19"/>
  <c r="R46" i="18"/>
  <c r="R100" i="19"/>
  <c r="R144" i="17"/>
  <c r="R49" i="17"/>
  <c r="R125" i="18"/>
  <c r="R146" i="16"/>
  <c r="R121" i="17"/>
  <c r="O121" i="17"/>
  <c r="R76" i="17"/>
  <c r="R124" i="16"/>
  <c r="R80" i="17"/>
  <c r="P42" i="19"/>
  <c r="Q42" i="19" s="1"/>
  <c r="S42" i="19" s="1"/>
  <c r="U42" i="19" s="1"/>
  <c r="AQ42" i="19" s="1"/>
  <c r="AU42" i="19" s="1"/>
  <c r="R34" i="18"/>
  <c r="R125" i="14"/>
  <c r="R147" i="14"/>
  <c r="R115" i="14"/>
  <c r="R95" i="16"/>
  <c r="R115" i="16"/>
  <c r="D122" i="16"/>
  <c r="E107" i="16"/>
  <c r="H106" i="16" s="1"/>
  <c r="I106" i="16" s="1"/>
  <c r="J106" i="16" s="1"/>
  <c r="R140" i="13"/>
  <c r="R74" i="13"/>
  <c r="R53" i="13"/>
  <c r="R50" i="13"/>
  <c r="O58" i="13"/>
  <c r="R58" i="13"/>
  <c r="R97" i="10"/>
  <c r="R76" i="10"/>
  <c r="R34" i="13"/>
  <c r="R51" i="11"/>
  <c r="R76" i="9"/>
  <c r="R111" i="9"/>
  <c r="R110" i="11"/>
  <c r="E80" i="9"/>
  <c r="H79" i="9" s="1"/>
  <c r="I79" i="9" s="1"/>
  <c r="J79" i="9" s="1"/>
  <c r="D95" i="9"/>
  <c r="R113" i="11"/>
  <c r="R112" i="9"/>
  <c r="R93" i="7"/>
  <c r="R144" i="6"/>
  <c r="O43" i="11"/>
  <c r="P43" i="11" s="1"/>
  <c r="Q43" i="11" s="1"/>
  <c r="S43" i="11" s="1"/>
  <c r="U43" i="11" s="1"/>
  <c r="AQ43" i="11" s="1"/>
  <c r="AU43" i="11" s="1"/>
  <c r="R36" i="8"/>
  <c r="R44" i="7"/>
  <c r="R74" i="6"/>
  <c r="R81" i="7"/>
  <c r="R137" i="6"/>
  <c r="R34" i="9"/>
  <c r="R51" i="7"/>
  <c r="R94" i="7"/>
  <c r="R111" i="6"/>
  <c r="D95" i="8"/>
  <c r="E80" i="8"/>
  <c r="H79" i="8" s="1"/>
  <c r="I79" i="8" s="1"/>
  <c r="J79" i="8" s="1"/>
  <c r="R60" i="7"/>
  <c r="R138" i="7"/>
  <c r="R142" i="5"/>
  <c r="R91" i="8"/>
  <c r="R90" i="8"/>
  <c r="D81" i="8"/>
  <c r="E67" i="8"/>
  <c r="H66" i="8" s="1"/>
  <c r="I66" i="8" s="1"/>
  <c r="J66" i="8" s="1"/>
  <c r="R50" i="8"/>
  <c r="E59" i="8"/>
  <c r="H58" i="8" s="1"/>
  <c r="I58" i="8" s="1"/>
  <c r="J58" i="8" s="1"/>
  <c r="P58" i="8" s="1"/>
  <c r="D73" i="8"/>
  <c r="R145" i="4"/>
  <c r="R95" i="3"/>
  <c r="R26" i="3"/>
  <c r="O26" i="3"/>
  <c r="P26" i="3" s="1"/>
  <c r="Q26" i="3" s="1"/>
  <c r="S26" i="3" s="1"/>
  <c r="U26" i="3" s="1"/>
  <c r="AQ26" i="3" s="1"/>
  <c r="AU26" i="3" s="1"/>
  <c r="R32" i="5"/>
  <c r="D74" i="5"/>
  <c r="E60" i="5"/>
  <c r="H59" i="5" s="1"/>
  <c r="I59" i="5" s="1"/>
  <c r="J59" i="5" s="1"/>
  <c r="R129" i="2"/>
  <c r="R93" i="1"/>
  <c r="R77" i="4"/>
  <c r="D76" i="5"/>
  <c r="E62" i="5"/>
  <c r="H61" i="5" s="1"/>
  <c r="I61" i="5" s="1"/>
  <c r="J61" i="5" s="1"/>
  <c r="R65" i="2"/>
  <c r="R91" i="1"/>
  <c r="R144" i="28"/>
  <c r="R126" i="28"/>
  <c r="E61" i="4"/>
  <c r="H60" i="4" s="1"/>
  <c r="I60" i="4" s="1"/>
  <c r="J60" i="4" s="1"/>
  <c r="D75" i="4"/>
  <c r="R128" i="28"/>
  <c r="R51" i="1"/>
  <c r="R69" i="2"/>
  <c r="R53" i="1"/>
  <c r="R35" i="28"/>
  <c r="R62" i="15"/>
  <c r="R68" i="30"/>
  <c r="R125" i="30"/>
  <c r="D115" i="2"/>
  <c r="E100" i="2"/>
  <c r="H99" i="2" s="1"/>
  <c r="I99" i="2" s="1"/>
  <c r="J99" i="2" s="1"/>
  <c r="R129" i="30"/>
  <c r="R107" i="30"/>
  <c r="R139" i="29"/>
  <c r="R115" i="15"/>
  <c r="R124" i="30"/>
  <c r="R36" i="30"/>
  <c r="R131" i="29"/>
  <c r="R107" i="33"/>
  <c r="R52" i="15"/>
  <c r="R138" i="33"/>
  <c r="R100" i="33"/>
  <c r="R74" i="33"/>
  <c r="R83" i="33"/>
  <c r="R51" i="15"/>
  <c r="R89" i="33"/>
  <c r="O89" i="33"/>
  <c r="R68" i="33"/>
  <c r="R93" i="29"/>
  <c r="R125" i="33"/>
  <c r="U27" i="29"/>
  <c r="AQ27" i="29" s="1"/>
  <c r="AU27" i="29" s="1"/>
  <c r="E74" i="33"/>
  <c r="H73" i="33" s="1"/>
  <c r="I73" i="33" s="1"/>
  <c r="J73" i="33" s="1"/>
  <c r="D89" i="33"/>
  <c r="R51" i="20"/>
  <c r="D96" i="20"/>
  <c r="E81" i="20"/>
  <c r="H80" i="20" s="1"/>
  <c r="I80" i="20" s="1"/>
  <c r="J80" i="20" s="1"/>
  <c r="R93" i="31"/>
  <c r="R107" i="19"/>
  <c r="R126" i="19"/>
  <c r="R27" i="31"/>
  <c r="O27" i="31"/>
  <c r="R33" i="19"/>
  <c r="R84" i="18"/>
  <c r="R112" i="19"/>
  <c r="R91" i="19"/>
  <c r="R112" i="18"/>
  <c r="R82" i="18"/>
  <c r="R114" i="18"/>
  <c r="D91" i="18"/>
  <c r="E76" i="18"/>
  <c r="H75" i="18" s="1"/>
  <c r="I75" i="18" s="1"/>
  <c r="J75" i="18" s="1"/>
  <c r="R114" i="17"/>
  <c r="D76" i="18"/>
  <c r="E62" i="18"/>
  <c r="H61" i="18" s="1"/>
  <c r="I61" i="18" s="1"/>
  <c r="J61" i="18" s="1"/>
  <c r="R123" i="17"/>
  <c r="R33" i="17"/>
  <c r="E63" i="18"/>
  <c r="H62" i="18" s="1"/>
  <c r="I62" i="18" s="1"/>
  <c r="J62" i="18" s="1"/>
  <c r="D77" i="18"/>
  <c r="E84" i="18"/>
  <c r="H83" i="18" s="1"/>
  <c r="I83" i="18" s="1"/>
  <c r="J83" i="18" s="1"/>
  <c r="D99" i="18"/>
  <c r="R138" i="18"/>
  <c r="R29" i="17"/>
  <c r="R121" i="14"/>
  <c r="O121" i="14"/>
  <c r="R106" i="14"/>
  <c r="R26" i="16"/>
  <c r="O26" i="16"/>
  <c r="P26" i="16" s="1"/>
  <c r="Q26" i="16" s="1"/>
  <c r="O74" i="14"/>
  <c r="P74" i="14" s="1"/>
  <c r="Q74" i="14" s="1"/>
  <c r="S74" i="14" s="1"/>
  <c r="U74" i="14" s="1"/>
  <c r="AQ74" i="14" s="1"/>
  <c r="AU74" i="14" s="1"/>
  <c r="R74" i="14"/>
  <c r="R35" i="14"/>
  <c r="R44" i="14"/>
  <c r="R97" i="13"/>
  <c r="R126" i="13"/>
  <c r="R127" i="13"/>
  <c r="R105" i="14"/>
  <c r="O105" i="14"/>
  <c r="D95" i="14"/>
  <c r="E80" i="14"/>
  <c r="H79" i="14" s="1"/>
  <c r="I79" i="14" s="1"/>
  <c r="J79" i="14" s="1"/>
  <c r="R115" i="12"/>
  <c r="R67" i="13"/>
  <c r="R44" i="12"/>
  <c r="R112" i="10"/>
  <c r="R69" i="12"/>
  <c r="R92" i="10"/>
  <c r="R122" i="10"/>
  <c r="D89" i="12"/>
  <c r="E74" i="12"/>
  <c r="H73" i="12" s="1"/>
  <c r="I73" i="12" s="1"/>
  <c r="J73" i="12" s="1"/>
  <c r="R97" i="11"/>
  <c r="R29" i="12"/>
  <c r="R68" i="10"/>
  <c r="E79" i="12"/>
  <c r="H78" i="12" s="1"/>
  <c r="I78" i="12" s="1"/>
  <c r="J78" i="12" s="1"/>
  <c r="D94" i="12"/>
  <c r="R78" i="10"/>
  <c r="R27" i="10"/>
  <c r="O27" i="10"/>
  <c r="P27" i="10" s="1"/>
  <c r="Q27" i="10" s="1"/>
  <c r="O44" i="11"/>
  <c r="R44" i="11"/>
  <c r="R145" i="10"/>
  <c r="R45" i="10"/>
  <c r="R116" i="11"/>
  <c r="R108" i="9"/>
  <c r="D111" i="10"/>
  <c r="E96" i="10"/>
  <c r="H95" i="10" s="1"/>
  <c r="I95" i="10" s="1"/>
  <c r="J95" i="10" s="1"/>
  <c r="E77" i="9"/>
  <c r="H76" i="9" s="1"/>
  <c r="I76" i="9" s="1"/>
  <c r="J76" i="9" s="1"/>
  <c r="D92" i="9"/>
  <c r="D128" i="11"/>
  <c r="E113" i="11"/>
  <c r="H112" i="11" s="1"/>
  <c r="I112" i="11" s="1"/>
  <c r="J112" i="11" s="1"/>
  <c r="R124" i="9"/>
  <c r="R109" i="9"/>
  <c r="R125" i="7"/>
  <c r="R122" i="6"/>
  <c r="R52" i="7"/>
  <c r="R83" i="6"/>
  <c r="R130" i="6"/>
  <c r="R108" i="6"/>
  <c r="R63" i="7"/>
  <c r="R141" i="7"/>
  <c r="D83" i="7"/>
  <c r="E69" i="7"/>
  <c r="H68" i="7" s="1"/>
  <c r="I68" i="7" s="1"/>
  <c r="J68" i="7" s="1"/>
  <c r="R122" i="8"/>
  <c r="R96" i="8"/>
  <c r="R105" i="6"/>
  <c r="O105" i="6"/>
  <c r="P105" i="6" s="1"/>
  <c r="Q105" i="6" s="1"/>
  <c r="S105" i="6" s="1"/>
  <c r="U105" i="6" s="1"/>
  <c r="AT105" i="6" s="1"/>
  <c r="AX105" i="6" s="1"/>
  <c r="R94" i="6"/>
  <c r="S42" i="8"/>
  <c r="U42" i="8" s="1"/>
  <c r="AQ42" i="8" s="1"/>
  <c r="AU42" i="8" s="1"/>
  <c r="E81" i="6"/>
  <c r="H80" i="6" s="1"/>
  <c r="I80" i="6" s="1"/>
  <c r="J80" i="6" s="1"/>
  <c r="D96" i="6"/>
  <c r="P73" i="6"/>
  <c r="Q73" i="6" s="1"/>
  <c r="S73" i="6" s="1"/>
  <c r="U73" i="6" s="1"/>
  <c r="AQ73" i="6" s="1"/>
  <c r="AU73" i="6" s="1"/>
  <c r="R49" i="9"/>
  <c r="E85" i="7"/>
  <c r="H84" i="7" s="1"/>
  <c r="I84" i="7" s="1"/>
  <c r="J84" i="7" s="1"/>
  <c r="D100" i="7"/>
  <c r="R146" i="5"/>
  <c r="R32" i="7"/>
  <c r="O73" i="5"/>
  <c r="P73" i="5" s="1"/>
  <c r="Q73" i="5" s="1"/>
  <c r="R73" i="5"/>
  <c r="R52" i="4"/>
  <c r="R129" i="4"/>
  <c r="R33" i="3"/>
  <c r="R53" i="3"/>
  <c r="R143" i="3"/>
  <c r="R94" i="2"/>
  <c r="R75" i="4"/>
  <c r="O75" i="4"/>
  <c r="R80" i="4"/>
  <c r="R62" i="2"/>
  <c r="R47" i="1"/>
  <c r="R63" i="28"/>
  <c r="R114" i="1"/>
  <c r="R82" i="2"/>
  <c r="R75" i="1"/>
  <c r="O75" i="1"/>
  <c r="D112" i="3"/>
  <c r="E97" i="3"/>
  <c r="H96" i="3" s="1"/>
  <c r="I96" i="3" s="1"/>
  <c r="J96" i="3" s="1"/>
  <c r="R37" i="1"/>
  <c r="R66" i="2"/>
  <c r="R126" i="1"/>
  <c r="R123" i="30"/>
  <c r="R62" i="1"/>
  <c r="R110" i="15"/>
  <c r="R64" i="15"/>
  <c r="R26" i="15"/>
  <c r="O26" i="15"/>
  <c r="O107" i="1"/>
  <c r="P107" i="1" s="1"/>
  <c r="Q107" i="1" s="1"/>
  <c r="S107" i="1" s="1"/>
  <c r="U107" i="1" s="1"/>
  <c r="AT107" i="1" s="1"/>
  <c r="AX107" i="1" s="1"/>
  <c r="E114" i="2"/>
  <c r="H113" i="2" s="1"/>
  <c r="I113" i="2" s="1"/>
  <c r="J113" i="2" s="1"/>
  <c r="D129" i="2"/>
  <c r="R63" i="15"/>
  <c r="R50" i="15"/>
  <c r="R126" i="33"/>
  <c r="E85" i="15"/>
  <c r="H84" i="15" s="1"/>
  <c r="I84" i="15" s="1"/>
  <c r="J84" i="15" s="1"/>
  <c r="D100" i="15"/>
  <c r="R63" i="29"/>
  <c r="R98" i="29"/>
  <c r="D95" i="29"/>
  <c r="E80" i="29"/>
  <c r="H79" i="29" s="1"/>
  <c r="I79" i="29" s="1"/>
  <c r="J79" i="29" s="1"/>
  <c r="D97" i="33"/>
  <c r="E82" i="33"/>
  <c r="H81" i="33" s="1"/>
  <c r="I81" i="33" s="1"/>
  <c r="J81" i="33" s="1"/>
  <c r="R128" i="20"/>
  <c r="R45" i="31"/>
  <c r="O45" i="31"/>
  <c r="R98" i="31"/>
  <c r="E82" i="31"/>
  <c r="H81" i="31" s="1"/>
  <c r="I81" i="31" s="1"/>
  <c r="J81" i="31" s="1"/>
  <c r="D97" i="31"/>
  <c r="R69" i="19"/>
  <c r="P73" i="20"/>
  <c r="Q73" i="20" s="1"/>
  <c r="S73" i="20" s="1"/>
  <c r="U73" i="20" s="1"/>
  <c r="AQ73" i="20" s="1"/>
  <c r="AU73" i="20" s="1"/>
  <c r="R128" i="19"/>
  <c r="R48" i="19"/>
  <c r="R28" i="19"/>
  <c r="O28" i="19"/>
  <c r="P28" i="19" s="1"/>
  <c r="Q28" i="19" s="1"/>
  <c r="S28" i="19" s="1"/>
  <c r="U28" i="19" s="1"/>
  <c r="AQ28" i="19" s="1"/>
  <c r="AU28" i="19" s="1"/>
  <c r="E66" i="31"/>
  <c r="H65" i="31" s="1"/>
  <c r="I65" i="31" s="1"/>
  <c r="J65" i="31" s="1"/>
  <c r="D80" i="31"/>
  <c r="R81" i="18"/>
  <c r="D92" i="19"/>
  <c r="E77" i="19"/>
  <c r="H76" i="19" s="1"/>
  <c r="I76" i="19" s="1"/>
  <c r="J76" i="19" s="1"/>
  <c r="R140" i="17"/>
  <c r="E75" i="19"/>
  <c r="H74" i="19" s="1"/>
  <c r="I74" i="19" s="1"/>
  <c r="J74" i="19" s="1"/>
  <c r="D90" i="19"/>
  <c r="R146" i="17"/>
  <c r="R96" i="19"/>
  <c r="R109" i="18"/>
  <c r="R73" i="18"/>
  <c r="O73" i="18"/>
  <c r="P73" i="18" s="1"/>
  <c r="Q73" i="18" s="1"/>
  <c r="S73" i="18" s="1"/>
  <c r="U73" i="18" s="1"/>
  <c r="AQ73" i="18" s="1"/>
  <c r="AU73" i="18" s="1"/>
  <c r="E64" i="31"/>
  <c r="H63" i="31" s="1"/>
  <c r="I63" i="31" s="1"/>
  <c r="J63" i="31" s="1"/>
  <c r="D78" i="31"/>
  <c r="O105" i="18"/>
  <c r="R105" i="18"/>
  <c r="R97" i="17"/>
  <c r="D100" i="18"/>
  <c r="E85" i="18"/>
  <c r="H84" i="18" s="1"/>
  <c r="I84" i="18" s="1"/>
  <c r="J84" i="18" s="1"/>
  <c r="R44" i="17"/>
  <c r="R136" i="17"/>
  <c r="O136" i="17"/>
  <c r="R122" i="16"/>
  <c r="R32" i="18"/>
  <c r="O27" i="18"/>
  <c r="P27" i="18" s="1"/>
  <c r="Q27" i="18" s="1"/>
  <c r="S27" i="18" s="1"/>
  <c r="U27" i="18" s="1"/>
  <c r="AQ27" i="18" s="1"/>
  <c r="AU27" i="18" s="1"/>
  <c r="R27" i="18"/>
  <c r="R109" i="14"/>
  <c r="R122" i="14"/>
  <c r="R100" i="16"/>
  <c r="R81" i="16"/>
  <c r="D74" i="17"/>
  <c r="E60" i="17"/>
  <c r="H59" i="17" s="1"/>
  <c r="I59" i="17" s="1"/>
  <c r="J59" i="17" s="1"/>
  <c r="E82" i="17"/>
  <c r="H81" i="17" s="1"/>
  <c r="I81" i="17" s="1"/>
  <c r="J81" i="17" s="1"/>
  <c r="D97" i="17"/>
  <c r="O73" i="14"/>
  <c r="P73" i="14" s="1"/>
  <c r="Q73" i="14" s="1"/>
  <c r="S73" i="14" s="1"/>
  <c r="U73" i="14" s="1"/>
  <c r="AQ73" i="14" s="1"/>
  <c r="AU73" i="14" s="1"/>
  <c r="R73" i="14"/>
  <c r="R142" i="13"/>
  <c r="R100" i="14"/>
  <c r="R141" i="12"/>
  <c r="R92" i="13"/>
  <c r="R116" i="13"/>
  <c r="R61" i="13"/>
  <c r="R95" i="12"/>
  <c r="R109" i="10"/>
  <c r="R66" i="12"/>
  <c r="R83" i="12"/>
  <c r="R92" i="11"/>
  <c r="R75" i="10"/>
  <c r="R73" i="10"/>
  <c r="O73" i="10"/>
  <c r="O27" i="13"/>
  <c r="P27" i="13" s="1"/>
  <c r="Q27" i="13" s="1"/>
  <c r="R27" i="13"/>
  <c r="R123" i="11"/>
  <c r="R81" i="10"/>
  <c r="R68" i="11"/>
  <c r="R114" i="9"/>
  <c r="R96" i="9"/>
  <c r="R106" i="11"/>
  <c r="R100" i="9"/>
  <c r="E61" i="12"/>
  <c r="H60" i="12" s="1"/>
  <c r="I60" i="12" s="1"/>
  <c r="J60" i="12" s="1"/>
  <c r="D75" i="12"/>
  <c r="R106" i="9"/>
  <c r="R79" i="7"/>
  <c r="R33" i="8"/>
  <c r="R83" i="8"/>
  <c r="R111" i="7"/>
  <c r="R116" i="6"/>
  <c r="R146" i="8"/>
  <c r="R32" i="8"/>
  <c r="E77" i="11"/>
  <c r="H76" i="11" s="1"/>
  <c r="I76" i="11" s="1"/>
  <c r="J76" i="11" s="1"/>
  <c r="D92" i="11"/>
  <c r="R31" i="9"/>
  <c r="R83" i="7"/>
  <c r="R127" i="5"/>
  <c r="R125" i="8"/>
  <c r="AU58" i="6"/>
  <c r="R145" i="5"/>
  <c r="R95" i="8"/>
  <c r="D91" i="10"/>
  <c r="E76" i="10"/>
  <c r="H75" i="10" s="1"/>
  <c r="I75" i="10" s="1"/>
  <c r="J75" i="10" s="1"/>
  <c r="R100" i="5"/>
  <c r="R132" i="5"/>
  <c r="R50" i="5"/>
  <c r="R29" i="7"/>
  <c r="O89" i="4"/>
  <c r="R89" i="4"/>
  <c r="R82" i="5"/>
  <c r="R45" i="4"/>
  <c r="R49" i="3"/>
  <c r="R114" i="4"/>
  <c r="R69" i="3"/>
  <c r="R123" i="2"/>
  <c r="R34" i="4"/>
  <c r="R140" i="3"/>
  <c r="R42" i="5"/>
  <c r="O42" i="5"/>
  <c r="E113" i="4"/>
  <c r="H112" i="4" s="1"/>
  <c r="I112" i="4" s="1"/>
  <c r="J112" i="4" s="1"/>
  <c r="D128" i="4"/>
  <c r="R115" i="1"/>
  <c r="R84" i="28"/>
  <c r="R78" i="4"/>
  <c r="R131" i="28"/>
  <c r="O59" i="2"/>
  <c r="R59" i="2"/>
  <c r="R60" i="28"/>
  <c r="R49" i="2"/>
  <c r="R28" i="28"/>
  <c r="O28" i="28"/>
  <c r="O121" i="30"/>
  <c r="R121" i="30"/>
  <c r="R107" i="15"/>
  <c r="R111" i="30"/>
  <c r="R141" i="15"/>
  <c r="R124" i="15"/>
  <c r="R59" i="15"/>
  <c r="R126" i="15"/>
  <c r="R36" i="15"/>
  <c r="R67" i="30"/>
  <c r="R127" i="29"/>
  <c r="R31" i="30"/>
  <c r="R82" i="15"/>
  <c r="R96" i="33"/>
  <c r="R94" i="15"/>
  <c r="R49" i="15"/>
  <c r="R60" i="29"/>
  <c r="D94" i="29"/>
  <c r="E79" i="29"/>
  <c r="H78" i="29" s="1"/>
  <c r="I78" i="29" s="1"/>
  <c r="J78" i="29" s="1"/>
  <c r="R111" i="33"/>
  <c r="R129" i="33"/>
  <c r="O27" i="33"/>
  <c r="P27" i="33" s="1"/>
  <c r="Q27" i="33" s="1"/>
  <c r="S27" i="33" s="1"/>
  <c r="U27" i="33" s="1"/>
  <c r="AQ27" i="33" s="1"/>
  <c r="AU27" i="33" s="1"/>
  <c r="R68" i="20"/>
  <c r="R124" i="20"/>
  <c r="R89" i="31"/>
  <c r="O89" i="31"/>
  <c r="R63" i="19"/>
  <c r="R66" i="19"/>
  <c r="R43" i="19"/>
  <c r="O43" i="19"/>
  <c r="P43" i="19" s="1"/>
  <c r="Q43" i="19" s="1"/>
  <c r="S43" i="19" s="1"/>
  <c r="U43" i="19" s="1"/>
  <c r="AQ43" i="19" s="1"/>
  <c r="AU43" i="19" s="1"/>
  <c r="R115" i="19"/>
  <c r="E76" i="31"/>
  <c r="H75" i="31" s="1"/>
  <c r="I75" i="31" s="1"/>
  <c r="J75" i="31" s="1"/>
  <c r="D91" i="31"/>
  <c r="R78" i="18"/>
  <c r="R105" i="19"/>
  <c r="O105" i="19"/>
  <c r="R106" i="18"/>
  <c r="R97" i="18"/>
  <c r="R92" i="17"/>
  <c r="O27" i="17"/>
  <c r="P27" i="17" s="1"/>
  <c r="Q27" i="17" s="1"/>
  <c r="S27" i="17" s="1"/>
  <c r="U27" i="17" s="1"/>
  <c r="AQ27" i="17" s="1"/>
  <c r="AU27" i="17" s="1"/>
  <c r="R27" i="17"/>
  <c r="R132" i="17"/>
  <c r="D82" i="19"/>
  <c r="E68" i="19"/>
  <c r="H67" i="19" s="1"/>
  <c r="I67" i="19" s="1"/>
  <c r="J67" i="19" s="1"/>
  <c r="R50" i="17"/>
  <c r="E79" i="17"/>
  <c r="H78" i="17" s="1"/>
  <c r="I78" i="17" s="1"/>
  <c r="J78" i="17" s="1"/>
  <c r="D94" i="17"/>
  <c r="R116" i="16"/>
  <c r="R127" i="16"/>
  <c r="R83" i="17"/>
  <c r="R31" i="18"/>
  <c r="R112" i="14"/>
  <c r="R142" i="14"/>
  <c r="R91" i="16"/>
  <c r="R84" i="16"/>
  <c r="R112" i="16"/>
  <c r="R46" i="14"/>
  <c r="R139" i="13"/>
  <c r="R53" i="14"/>
  <c r="R31" i="14"/>
  <c r="R27" i="14"/>
  <c r="O27" i="14"/>
  <c r="P27" i="14" s="1"/>
  <c r="Q27" i="14" s="1"/>
  <c r="R138" i="12"/>
  <c r="R130" i="13"/>
  <c r="R113" i="13"/>
  <c r="R48" i="13"/>
  <c r="R129" i="12"/>
  <c r="R64" i="13"/>
  <c r="R123" i="13"/>
  <c r="R106" i="10"/>
  <c r="R143" i="10"/>
  <c r="D90" i="13"/>
  <c r="E75" i="13"/>
  <c r="H74" i="13" s="1"/>
  <c r="I74" i="13" s="1"/>
  <c r="J74" i="13" s="1"/>
  <c r="R131" i="10"/>
  <c r="E85" i="13"/>
  <c r="H84" i="13" s="1"/>
  <c r="I84" i="13" s="1"/>
  <c r="J84" i="13" s="1"/>
  <c r="D100" i="13"/>
  <c r="R33" i="12"/>
  <c r="R36" i="10"/>
  <c r="R67" i="10"/>
  <c r="E59" i="10"/>
  <c r="H58" i="10" s="1"/>
  <c r="I58" i="10" s="1"/>
  <c r="J58" i="10" s="1"/>
  <c r="D73" i="10"/>
  <c r="R131" i="11"/>
  <c r="R67" i="11"/>
  <c r="O105" i="9"/>
  <c r="R105" i="9"/>
  <c r="D84" i="10"/>
  <c r="E70" i="10"/>
  <c r="H69" i="10" s="1"/>
  <c r="I69" i="10" s="1"/>
  <c r="J69" i="10" s="1"/>
  <c r="R84" i="9"/>
  <c r="E81" i="10"/>
  <c r="H80" i="10" s="1"/>
  <c r="I80" i="10" s="1"/>
  <c r="J80" i="10" s="1"/>
  <c r="D96" i="10"/>
  <c r="R99" i="9"/>
  <c r="R76" i="7"/>
  <c r="R108" i="7"/>
  <c r="R113" i="6"/>
  <c r="R127" i="7"/>
  <c r="R124" i="6"/>
  <c r="E83" i="9"/>
  <c r="H82" i="9" s="1"/>
  <c r="I82" i="9" s="1"/>
  <c r="J82" i="9" s="1"/>
  <c r="D98" i="9"/>
  <c r="R129" i="7"/>
  <c r="R112" i="6"/>
  <c r="R139" i="6"/>
  <c r="U26" i="9"/>
  <c r="AQ26" i="9" s="1"/>
  <c r="AU26" i="9" s="1"/>
  <c r="R92" i="8"/>
  <c r="E77" i="7"/>
  <c r="H76" i="7" s="1"/>
  <c r="I76" i="7" s="1"/>
  <c r="J76" i="7" s="1"/>
  <c r="D92" i="7"/>
  <c r="O136" i="5"/>
  <c r="R136" i="5"/>
  <c r="R90" i="6"/>
  <c r="O90" i="6"/>
  <c r="P90" i="6" s="1"/>
  <c r="Q90" i="6" s="1"/>
  <c r="S90" i="6" s="1"/>
  <c r="U90" i="6" s="1"/>
  <c r="AJ90" i="6" s="1"/>
  <c r="AN90" i="6" s="1"/>
  <c r="R47" i="6"/>
  <c r="R61" i="6"/>
  <c r="O61" i="6"/>
  <c r="R44" i="9"/>
  <c r="O44" i="9"/>
  <c r="P44" i="9" s="1"/>
  <c r="Q44" i="9" s="1"/>
  <c r="S44" i="9" s="1"/>
  <c r="U44" i="9" s="1"/>
  <c r="AQ44" i="9" s="1"/>
  <c r="AU44" i="9" s="1"/>
  <c r="R45" i="8"/>
  <c r="R52" i="6"/>
  <c r="R129" i="8"/>
  <c r="R89" i="5"/>
  <c r="O89" i="5"/>
  <c r="P89" i="5" s="1"/>
  <c r="Q89" i="5" s="1"/>
  <c r="R141" i="2"/>
  <c r="R114" i="3"/>
  <c r="R26" i="7"/>
  <c r="O26" i="7"/>
  <c r="P26" i="7" s="1"/>
  <c r="Q26" i="7" s="1"/>
  <c r="S26" i="7" s="1"/>
  <c r="U26" i="7" s="1"/>
  <c r="AQ26" i="7" s="1"/>
  <c r="AU26" i="7" s="1"/>
  <c r="R36" i="7"/>
  <c r="R62" i="4"/>
  <c r="R79" i="5"/>
  <c r="R44" i="3"/>
  <c r="R131" i="3"/>
  <c r="R105" i="4"/>
  <c r="O105" i="4"/>
  <c r="R66" i="3"/>
  <c r="R126" i="3"/>
  <c r="R121" i="2"/>
  <c r="O121" i="2"/>
  <c r="R84" i="5"/>
  <c r="R137" i="3"/>
  <c r="R35" i="5"/>
  <c r="R45" i="1"/>
  <c r="R81" i="28"/>
  <c r="D106" i="3"/>
  <c r="E91" i="3"/>
  <c r="H90" i="3" s="1"/>
  <c r="I90" i="3" s="1"/>
  <c r="J90" i="3" s="1"/>
  <c r="R45" i="2"/>
  <c r="R124" i="28"/>
  <c r="R110" i="1"/>
  <c r="R83" i="28"/>
  <c r="R64" i="2"/>
  <c r="R139" i="1"/>
  <c r="O139" i="1"/>
  <c r="R30" i="1"/>
  <c r="R81" i="1"/>
  <c r="R125" i="28"/>
  <c r="AU26" i="1"/>
  <c r="R64" i="28"/>
  <c r="R143" i="30"/>
  <c r="R37" i="15"/>
  <c r="R63" i="30"/>
  <c r="R29" i="15"/>
  <c r="R66" i="1"/>
  <c r="R108" i="30"/>
  <c r="R138" i="15"/>
  <c r="R78" i="30"/>
  <c r="R125" i="29"/>
  <c r="O28" i="2"/>
  <c r="P28" i="2" s="1"/>
  <c r="Q28" i="2" s="1"/>
  <c r="S28" i="2" s="1"/>
  <c r="U28" i="2" s="1"/>
  <c r="AQ28" i="2" s="1"/>
  <c r="AU28" i="2" s="1"/>
  <c r="R146" i="15"/>
  <c r="R73" i="15"/>
  <c r="O73" i="15"/>
  <c r="R91" i="33"/>
  <c r="R64" i="29"/>
  <c r="R95" i="33"/>
  <c r="R128" i="33"/>
  <c r="E83" i="30"/>
  <c r="H82" i="30" s="1"/>
  <c r="I82" i="30" s="1"/>
  <c r="J82" i="30" s="1"/>
  <c r="D98" i="30"/>
  <c r="D91" i="29"/>
  <c r="E76" i="29"/>
  <c r="H75" i="29" s="1"/>
  <c r="I75" i="29" s="1"/>
  <c r="J75" i="29" s="1"/>
  <c r="P58" i="15"/>
  <c r="Q58" i="15" s="1"/>
  <c r="S58" i="15" s="1"/>
  <c r="U58" i="15" s="1"/>
  <c r="AQ58" i="15" s="1"/>
  <c r="AU58" i="15" s="1"/>
  <c r="R108" i="33"/>
  <c r="D100" i="30"/>
  <c r="E85" i="30"/>
  <c r="H84" i="30" s="1"/>
  <c r="I84" i="30" s="1"/>
  <c r="J84" i="30" s="1"/>
  <c r="AX121" i="34" l="1"/>
  <c r="O122" i="34"/>
  <c r="P106" i="34"/>
  <c r="Q106" i="34" s="1"/>
  <c r="S106" i="34" s="1"/>
  <c r="U106" i="34" s="1"/>
  <c r="AT106" i="34" s="1"/>
  <c r="AX106" i="34" s="1"/>
  <c r="E113" i="34"/>
  <c r="H112" i="34" s="1"/>
  <c r="I112" i="34" s="1"/>
  <c r="J112" i="34" s="1"/>
  <c r="D128" i="34"/>
  <c r="S73" i="34"/>
  <c r="U73" i="34" s="1"/>
  <c r="AQ73" i="34" s="1"/>
  <c r="AU73" i="34" s="1"/>
  <c r="O27" i="34"/>
  <c r="P58" i="34"/>
  <c r="Q58" i="34" s="1"/>
  <c r="S58" i="34" s="1"/>
  <c r="U58" i="34" s="1"/>
  <c r="AQ58" i="34" s="1"/>
  <c r="AU58" i="34" s="1"/>
  <c r="E116" i="34"/>
  <c r="H115" i="34" s="1"/>
  <c r="I115" i="34" s="1"/>
  <c r="J115" i="34" s="1"/>
  <c r="D131" i="34"/>
  <c r="E130" i="34"/>
  <c r="H129" i="34" s="1"/>
  <c r="I129" i="34" s="1"/>
  <c r="J129" i="34" s="1"/>
  <c r="D144" i="34"/>
  <c r="E145" i="34" s="1"/>
  <c r="H144" i="34" s="1"/>
  <c r="I144" i="34" s="1"/>
  <c r="J144" i="34" s="1"/>
  <c r="P44" i="34"/>
  <c r="Q44" i="34" s="1"/>
  <c r="S44" i="34" s="1"/>
  <c r="U44" i="34" s="1"/>
  <c r="AQ44" i="34" s="1"/>
  <c r="AU44" i="34" s="1"/>
  <c r="O45" i="34"/>
  <c r="P90" i="34"/>
  <c r="Q90" i="34" s="1"/>
  <c r="S90" i="34" s="1"/>
  <c r="U90" i="34" s="1"/>
  <c r="AJ90" i="34" s="1"/>
  <c r="AN90" i="34" s="1"/>
  <c r="E126" i="34"/>
  <c r="H125" i="34" s="1"/>
  <c r="I125" i="34" s="1"/>
  <c r="J125" i="34" s="1"/>
  <c r="D140" i="34"/>
  <c r="E141" i="34" s="1"/>
  <c r="H140" i="34" s="1"/>
  <c r="I140" i="34" s="1"/>
  <c r="J140" i="34" s="1"/>
  <c r="O74" i="34"/>
  <c r="D142" i="34"/>
  <c r="E143" i="34" s="1"/>
  <c r="H142" i="34" s="1"/>
  <c r="I142" i="34" s="1"/>
  <c r="J142" i="34" s="1"/>
  <c r="E128" i="34"/>
  <c r="H127" i="34" s="1"/>
  <c r="I127" i="34" s="1"/>
  <c r="J127" i="34" s="1"/>
  <c r="E123" i="34"/>
  <c r="H122" i="34" s="1"/>
  <c r="I122" i="34" s="1"/>
  <c r="J122" i="34" s="1"/>
  <c r="D137" i="34"/>
  <c r="E138" i="34" s="1"/>
  <c r="H137" i="34" s="1"/>
  <c r="I137" i="34" s="1"/>
  <c r="J137" i="34" s="1"/>
  <c r="P136" i="34"/>
  <c r="Q58" i="31"/>
  <c r="S58" i="31" s="1"/>
  <c r="U58" i="31" s="1"/>
  <c r="AQ58" i="31" s="1"/>
  <c r="AU58" i="31" s="1"/>
  <c r="O59" i="31"/>
  <c r="Q73" i="13"/>
  <c r="S73" i="13" s="1"/>
  <c r="U73" i="13" s="1"/>
  <c r="AQ73" i="13" s="1"/>
  <c r="AU73" i="13" s="1"/>
  <c r="O74" i="13"/>
  <c r="Q58" i="8"/>
  <c r="S58" i="8" s="1"/>
  <c r="U58" i="8" s="1"/>
  <c r="AQ58" i="8" s="1"/>
  <c r="AU58" i="8" s="1"/>
  <c r="O59" i="8"/>
  <c r="Q89" i="20"/>
  <c r="S89" i="20" s="1"/>
  <c r="U89" i="20" s="1"/>
  <c r="AJ89" i="20" s="1"/>
  <c r="AN89" i="20" s="1"/>
  <c r="O90" i="20"/>
  <c r="Q58" i="28"/>
  <c r="S58" i="28" s="1"/>
  <c r="U58" i="28" s="1"/>
  <c r="AQ58" i="28" s="1"/>
  <c r="AU58" i="28" s="1"/>
  <c r="O59" i="28"/>
  <c r="E113" i="2"/>
  <c r="H112" i="2" s="1"/>
  <c r="I112" i="2" s="1"/>
  <c r="J112" i="2" s="1"/>
  <c r="D128" i="2"/>
  <c r="E112" i="5"/>
  <c r="H111" i="5" s="1"/>
  <c r="I111" i="5" s="1"/>
  <c r="J111" i="5" s="1"/>
  <c r="D127" i="5"/>
  <c r="P43" i="13"/>
  <c r="Q43" i="13" s="1"/>
  <c r="S43" i="13" s="1"/>
  <c r="U43" i="13" s="1"/>
  <c r="AQ43" i="13" s="1"/>
  <c r="AU43" i="13" s="1"/>
  <c r="O44" i="13"/>
  <c r="E91" i="22"/>
  <c r="H90" i="22" s="1"/>
  <c r="I90" i="22" s="1"/>
  <c r="J90" i="22" s="1"/>
  <c r="D106" i="22"/>
  <c r="D128" i="24"/>
  <c r="E113" i="24"/>
  <c r="H112" i="24" s="1"/>
  <c r="I112" i="24" s="1"/>
  <c r="J112" i="24" s="1"/>
  <c r="D111" i="22"/>
  <c r="E96" i="22"/>
  <c r="H95" i="22" s="1"/>
  <c r="I95" i="22" s="1"/>
  <c r="J95" i="22" s="1"/>
  <c r="D112" i="23"/>
  <c r="E97" i="23"/>
  <c r="H96" i="23" s="1"/>
  <c r="I96" i="23" s="1"/>
  <c r="J96" i="23" s="1"/>
  <c r="E91" i="23"/>
  <c r="H90" i="23" s="1"/>
  <c r="I90" i="23" s="1"/>
  <c r="J90" i="23" s="1"/>
  <c r="D106" i="23"/>
  <c r="P73" i="24"/>
  <c r="Q73" i="24" s="1"/>
  <c r="S73" i="24" s="1"/>
  <c r="U73" i="24" s="1"/>
  <c r="AQ73" i="24" s="1"/>
  <c r="AU73" i="24" s="1"/>
  <c r="D98" i="19"/>
  <c r="E83" i="19"/>
  <c r="H82" i="19" s="1"/>
  <c r="I82" i="19" s="1"/>
  <c r="J82" i="19" s="1"/>
  <c r="S27" i="13"/>
  <c r="U27" i="13" s="1"/>
  <c r="AQ27" i="13" s="1"/>
  <c r="AU27" i="13" s="1"/>
  <c r="S73" i="5"/>
  <c r="U73" i="5" s="1"/>
  <c r="AQ73" i="5" s="1"/>
  <c r="AU73" i="5" s="1"/>
  <c r="S26" i="16"/>
  <c r="U26" i="16" s="1"/>
  <c r="AQ26" i="16" s="1"/>
  <c r="AU26" i="16" s="1"/>
  <c r="P58" i="13"/>
  <c r="Q58" i="13" s="1"/>
  <c r="S58" i="13" s="1"/>
  <c r="U58" i="13" s="1"/>
  <c r="AQ58" i="13" s="1"/>
  <c r="AU58" i="13" s="1"/>
  <c r="E98" i="28"/>
  <c r="H97" i="28" s="1"/>
  <c r="I97" i="28" s="1"/>
  <c r="J97" i="28" s="1"/>
  <c r="D113" i="28"/>
  <c r="D105" i="3"/>
  <c r="E90" i="3"/>
  <c r="H89" i="3" s="1"/>
  <c r="I89" i="3" s="1"/>
  <c r="J89" i="3" s="1"/>
  <c r="P89" i="3" s="1"/>
  <c r="D89" i="31"/>
  <c r="E74" i="31"/>
  <c r="H73" i="31" s="1"/>
  <c r="I73" i="31" s="1"/>
  <c r="J73" i="31" s="1"/>
  <c r="O29" i="2"/>
  <c r="E99" i="14"/>
  <c r="H98" i="14" s="1"/>
  <c r="I98" i="14" s="1"/>
  <c r="J98" i="14" s="1"/>
  <c r="D114" i="14"/>
  <c r="E92" i="28"/>
  <c r="H91" i="28" s="1"/>
  <c r="I91" i="28" s="1"/>
  <c r="J91" i="28" s="1"/>
  <c r="D107" i="28"/>
  <c r="D89" i="28"/>
  <c r="E74" i="28"/>
  <c r="H73" i="28" s="1"/>
  <c r="I73" i="28" s="1"/>
  <c r="J73" i="28" s="1"/>
  <c r="P73" i="28" s="1"/>
  <c r="E99" i="11"/>
  <c r="H98" i="11" s="1"/>
  <c r="I98" i="11" s="1"/>
  <c r="J98" i="11" s="1"/>
  <c r="D114" i="11"/>
  <c r="E100" i="10"/>
  <c r="H99" i="10" s="1"/>
  <c r="I99" i="10" s="1"/>
  <c r="J99" i="10" s="1"/>
  <c r="D115" i="10"/>
  <c r="O29" i="1"/>
  <c r="D106" i="12"/>
  <c r="E91" i="12"/>
  <c r="H90" i="12" s="1"/>
  <c r="I90" i="12" s="1"/>
  <c r="J90" i="12" s="1"/>
  <c r="E76" i="13"/>
  <c r="H75" i="13" s="1"/>
  <c r="I75" i="13" s="1"/>
  <c r="J75" i="13" s="1"/>
  <c r="D91" i="13"/>
  <c r="D93" i="7"/>
  <c r="E78" i="7"/>
  <c r="H77" i="7" s="1"/>
  <c r="I77" i="7" s="1"/>
  <c r="J77" i="7" s="1"/>
  <c r="D124" i="2"/>
  <c r="E109" i="2"/>
  <c r="H108" i="2" s="1"/>
  <c r="I108" i="2" s="1"/>
  <c r="J108" i="2" s="1"/>
  <c r="E107" i="21"/>
  <c r="H106" i="21" s="1"/>
  <c r="I106" i="21" s="1"/>
  <c r="J106" i="21" s="1"/>
  <c r="D122" i="21"/>
  <c r="E81" i="7"/>
  <c r="H80" i="7" s="1"/>
  <c r="I80" i="7" s="1"/>
  <c r="J80" i="7" s="1"/>
  <c r="D96" i="7"/>
  <c r="D110" i="18"/>
  <c r="E95" i="18"/>
  <c r="H94" i="18" s="1"/>
  <c r="I94" i="18" s="1"/>
  <c r="J94" i="18" s="1"/>
  <c r="P89" i="29"/>
  <c r="Q89" i="29" s="1"/>
  <c r="S89" i="29" s="1"/>
  <c r="U89" i="29" s="1"/>
  <c r="AJ89" i="29" s="1"/>
  <c r="AN89" i="29" s="1"/>
  <c r="E99" i="23"/>
  <c r="H98" i="23" s="1"/>
  <c r="I98" i="23" s="1"/>
  <c r="J98" i="23" s="1"/>
  <c r="D114" i="23"/>
  <c r="S43" i="27"/>
  <c r="U43" i="27" s="1"/>
  <c r="AQ43" i="27" s="1"/>
  <c r="AU43" i="27" s="1"/>
  <c r="D114" i="20"/>
  <c r="E99" i="20"/>
  <c r="H98" i="20" s="1"/>
  <c r="I98" i="20" s="1"/>
  <c r="J98" i="20" s="1"/>
  <c r="E90" i="24"/>
  <c r="H89" i="24" s="1"/>
  <c r="I89" i="24" s="1"/>
  <c r="J89" i="24" s="1"/>
  <c r="P89" i="24" s="1"/>
  <c r="D105" i="24"/>
  <c r="S73" i="4"/>
  <c r="U73" i="4" s="1"/>
  <c r="AQ73" i="4" s="1"/>
  <c r="AU73" i="4" s="1"/>
  <c r="P59" i="12"/>
  <c r="Q59" i="12" s="1"/>
  <c r="S59" i="12" s="1"/>
  <c r="U59" i="12" s="1"/>
  <c r="AQ59" i="12" s="1"/>
  <c r="AU59" i="12" s="1"/>
  <c r="O60" i="12"/>
  <c r="D106" i="20"/>
  <c r="E91" i="20"/>
  <c r="H90" i="20" s="1"/>
  <c r="I90" i="20" s="1"/>
  <c r="J90" i="20" s="1"/>
  <c r="O44" i="23"/>
  <c r="D99" i="24"/>
  <c r="E84" i="24"/>
  <c r="H83" i="24" s="1"/>
  <c r="I83" i="24" s="1"/>
  <c r="J83" i="24" s="1"/>
  <c r="E92" i="27"/>
  <c r="H91" i="27" s="1"/>
  <c r="I91" i="27" s="1"/>
  <c r="J91" i="27" s="1"/>
  <c r="D107" i="27"/>
  <c r="D97" i="20"/>
  <c r="E82" i="20"/>
  <c r="H81" i="20" s="1"/>
  <c r="I81" i="20" s="1"/>
  <c r="J81" i="20" s="1"/>
  <c r="O74" i="24"/>
  <c r="E74" i="23"/>
  <c r="H73" i="23" s="1"/>
  <c r="I73" i="23" s="1"/>
  <c r="J73" i="23" s="1"/>
  <c r="D89" i="23"/>
  <c r="E77" i="23"/>
  <c r="H76" i="23" s="1"/>
  <c r="I76" i="23" s="1"/>
  <c r="J76" i="23" s="1"/>
  <c r="D92" i="23"/>
  <c r="D113" i="27"/>
  <c r="E98" i="27"/>
  <c r="H97" i="27" s="1"/>
  <c r="I97" i="27" s="1"/>
  <c r="J97" i="27" s="1"/>
  <c r="D98" i="17"/>
  <c r="E83" i="17"/>
  <c r="H82" i="17" s="1"/>
  <c r="I82" i="17" s="1"/>
  <c r="J82" i="17" s="1"/>
  <c r="D139" i="10"/>
  <c r="E140" i="10" s="1"/>
  <c r="H139" i="10" s="1"/>
  <c r="I139" i="10" s="1"/>
  <c r="J139" i="10" s="1"/>
  <c r="E125" i="10"/>
  <c r="H124" i="10" s="1"/>
  <c r="I124" i="10" s="1"/>
  <c r="J124" i="10" s="1"/>
  <c r="D111" i="20"/>
  <c r="E96" i="20"/>
  <c r="H95" i="20" s="1"/>
  <c r="I95" i="20" s="1"/>
  <c r="J95" i="20" s="1"/>
  <c r="P59" i="27"/>
  <c r="Q59" i="27" s="1"/>
  <c r="S59" i="27" s="1"/>
  <c r="U59" i="27" s="1"/>
  <c r="AQ59" i="27" s="1"/>
  <c r="AU59" i="27" s="1"/>
  <c r="E101" i="31"/>
  <c r="H100" i="31" s="1"/>
  <c r="I100" i="31" s="1"/>
  <c r="J100" i="31" s="1"/>
  <c r="D116" i="31"/>
  <c r="D110" i="29"/>
  <c r="E95" i="29"/>
  <c r="H94" i="29" s="1"/>
  <c r="I94" i="29" s="1"/>
  <c r="J94" i="29" s="1"/>
  <c r="O61" i="18"/>
  <c r="E99" i="9"/>
  <c r="H98" i="9" s="1"/>
  <c r="I98" i="9" s="1"/>
  <c r="J98" i="9" s="1"/>
  <c r="D114" i="9"/>
  <c r="P42" i="5"/>
  <c r="Q42" i="5" s="1"/>
  <c r="S42" i="5" s="1"/>
  <c r="U42" i="5" s="1"/>
  <c r="AQ42" i="5" s="1"/>
  <c r="AU42" i="5" s="1"/>
  <c r="D93" i="18"/>
  <c r="E78" i="18"/>
  <c r="H77" i="18" s="1"/>
  <c r="I77" i="18" s="1"/>
  <c r="J77" i="18" s="1"/>
  <c r="D105" i="33"/>
  <c r="E90" i="33"/>
  <c r="H89" i="33" s="1"/>
  <c r="I89" i="33" s="1"/>
  <c r="J89" i="33" s="1"/>
  <c r="AX121" i="1"/>
  <c r="BA121" i="1"/>
  <c r="E99" i="21"/>
  <c r="H98" i="21" s="1"/>
  <c r="I98" i="21" s="1"/>
  <c r="J98" i="21" s="1"/>
  <c r="D114" i="21"/>
  <c r="E97" i="22"/>
  <c r="H96" i="22" s="1"/>
  <c r="I96" i="22" s="1"/>
  <c r="J96" i="22" s="1"/>
  <c r="D112" i="22"/>
  <c r="D95" i="17"/>
  <c r="E80" i="17"/>
  <c r="H79" i="17" s="1"/>
  <c r="I79" i="17" s="1"/>
  <c r="J79" i="17" s="1"/>
  <c r="P27" i="30"/>
  <c r="Q27" i="30" s="1"/>
  <c r="S27" i="30" s="1"/>
  <c r="U27" i="30" s="1"/>
  <c r="AQ27" i="30" s="1"/>
  <c r="AU27" i="30" s="1"/>
  <c r="E99" i="5"/>
  <c r="H98" i="5" s="1"/>
  <c r="I98" i="5" s="1"/>
  <c r="J98" i="5" s="1"/>
  <c r="D114" i="5"/>
  <c r="D131" i="6"/>
  <c r="E116" i="6"/>
  <c r="H115" i="6" s="1"/>
  <c r="I115" i="6" s="1"/>
  <c r="J115" i="6" s="1"/>
  <c r="P73" i="33"/>
  <c r="D113" i="12"/>
  <c r="E98" i="12"/>
  <c r="H97" i="12" s="1"/>
  <c r="I97" i="12" s="1"/>
  <c r="J97" i="12" s="1"/>
  <c r="D105" i="13"/>
  <c r="E90" i="13"/>
  <c r="H89" i="13" s="1"/>
  <c r="I89" i="13" s="1"/>
  <c r="J89" i="13" s="1"/>
  <c r="P89" i="13" s="1"/>
  <c r="E92" i="3"/>
  <c r="H91" i="3" s="1"/>
  <c r="I91" i="3" s="1"/>
  <c r="J91" i="3" s="1"/>
  <c r="D107" i="3"/>
  <c r="P26" i="5"/>
  <c r="Q26" i="5" s="1"/>
  <c r="S26" i="5" s="1"/>
  <c r="U26" i="5" s="1"/>
  <c r="AQ26" i="5" s="1"/>
  <c r="AU26" i="5" s="1"/>
  <c r="O27" i="5"/>
  <c r="D105" i="17"/>
  <c r="E90" i="17"/>
  <c r="H89" i="17" s="1"/>
  <c r="I89" i="17" s="1"/>
  <c r="J89" i="17" s="1"/>
  <c r="P89" i="17" s="1"/>
  <c r="D110" i="5"/>
  <c r="E95" i="5"/>
  <c r="H94" i="5" s="1"/>
  <c r="I94" i="5" s="1"/>
  <c r="J94" i="5" s="1"/>
  <c r="E98" i="13"/>
  <c r="H97" i="13" s="1"/>
  <c r="I97" i="13" s="1"/>
  <c r="J97" i="13" s="1"/>
  <c r="D113" i="13"/>
  <c r="D108" i="33"/>
  <c r="E93" i="33"/>
  <c r="H92" i="33" s="1"/>
  <c r="I92" i="33" s="1"/>
  <c r="J92" i="33" s="1"/>
  <c r="P89" i="14"/>
  <c r="Q89" i="14" s="1"/>
  <c r="S89" i="14" s="1"/>
  <c r="U89" i="14" s="1"/>
  <c r="AJ89" i="14" s="1"/>
  <c r="AN89" i="14" s="1"/>
  <c r="O90" i="14"/>
  <c r="O29" i="18"/>
  <c r="D99" i="3"/>
  <c r="E84" i="3"/>
  <c r="H83" i="3" s="1"/>
  <c r="I83" i="3" s="1"/>
  <c r="J83" i="3" s="1"/>
  <c r="E99" i="7"/>
  <c r="H98" i="7" s="1"/>
  <c r="I98" i="7" s="1"/>
  <c r="J98" i="7" s="1"/>
  <c r="D114" i="7"/>
  <c r="E84" i="8"/>
  <c r="H83" i="8" s="1"/>
  <c r="I83" i="8" s="1"/>
  <c r="J83" i="8" s="1"/>
  <c r="D99" i="8"/>
  <c r="D112" i="9"/>
  <c r="E97" i="9"/>
  <c r="H96" i="9" s="1"/>
  <c r="I96" i="9" s="1"/>
  <c r="J96" i="9" s="1"/>
  <c r="D94" i="11"/>
  <c r="E79" i="11"/>
  <c r="H78" i="11" s="1"/>
  <c r="I78" i="11" s="1"/>
  <c r="J78" i="11" s="1"/>
  <c r="E114" i="11"/>
  <c r="H113" i="11" s="1"/>
  <c r="I113" i="11" s="1"/>
  <c r="J113" i="11" s="1"/>
  <c r="D129" i="11"/>
  <c r="P42" i="20"/>
  <c r="Q42" i="20" s="1"/>
  <c r="S42" i="20" s="1"/>
  <c r="U42" i="20" s="1"/>
  <c r="AQ42" i="20" s="1"/>
  <c r="AU42" i="20" s="1"/>
  <c r="P58" i="3"/>
  <c r="Q58" i="3" s="1"/>
  <c r="S58" i="3" s="1"/>
  <c r="U58" i="3" s="1"/>
  <c r="AQ58" i="3" s="1"/>
  <c r="AU58" i="3" s="1"/>
  <c r="O59" i="3"/>
  <c r="E93" i="22"/>
  <c r="H92" i="22" s="1"/>
  <c r="I92" i="22" s="1"/>
  <c r="J92" i="22" s="1"/>
  <c r="D108" i="22"/>
  <c r="E101" i="24"/>
  <c r="H100" i="24" s="1"/>
  <c r="I100" i="24" s="1"/>
  <c r="J100" i="24" s="1"/>
  <c r="D116" i="24"/>
  <c r="O137" i="25"/>
  <c r="O44" i="22"/>
  <c r="D110" i="27"/>
  <c r="E95" i="27"/>
  <c r="H94" i="27" s="1"/>
  <c r="I94" i="27" s="1"/>
  <c r="J94" i="27" s="1"/>
  <c r="D98" i="15"/>
  <c r="E83" i="15"/>
  <c r="H82" i="15" s="1"/>
  <c r="I82" i="15" s="1"/>
  <c r="J82" i="15" s="1"/>
  <c r="D94" i="10"/>
  <c r="E79" i="10"/>
  <c r="H78" i="10" s="1"/>
  <c r="I78" i="10" s="1"/>
  <c r="J78" i="10" s="1"/>
  <c r="D131" i="19"/>
  <c r="E116" i="19"/>
  <c r="H115" i="19" s="1"/>
  <c r="I115" i="19" s="1"/>
  <c r="J115" i="19" s="1"/>
  <c r="E132" i="4"/>
  <c r="H131" i="4" s="1"/>
  <c r="I131" i="4" s="1"/>
  <c r="J131" i="4" s="1"/>
  <c r="D146" i="4"/>
  <c r="E147" i="4" s="1"/>
  <c r="H146" i="4" s="1"/>
  <c r="I146" i="4" s="1"/>
  <c r="J146" i="4" s="1"/>
  <c r="P58" i="22"/>
  <c r="Q58" i="22" s="1"/>
  <c r="S58" i="22" s="1"/>
  <c r="U58" i="22" s="1"/>
  <c r="AQ58" i="22" s="1"/>
  <c r="AU58" i="22" s="1"/>
  <c r="D123" i="22"/>
  <c r="E108" i="22"/>
  <c r="H107" i="22" s="1"/>
  <c r="I107" i="22" s="1"/>
  <c r="J107" i="22" s="1"/>
  <c r="P61" i="24"/>
  <c r="Q61" i="24" s="1"/>
  <c r="S61" i="24" s="1"/>
  <c r="U61" i="24" s="1"/>
  <c r="AQ61" i="24" s="1"/>
  <c r="AU61" i="24" s="1"/>
  <c r="D107" i="29"/>
  <c r="E92" i="29"/>
  <c r="H91" i="29" s="1"/>
  <c r="I91" i="29" s="1"/>
  <c r="J91" i="29" s="1"/>
  <c r="E107" i="3"/>
  <c r="H106" i="3" s="1"/>
  <c r="I106" i="3" s="1"/>
  <c r="J106" i="3" s="1"/>
  <c r="D122" i="3"/>
  <c r="D89" i="10"/>
  <c r="E74" i="10"/>
  <c r="H73" i="10" s="1"/>
  <c r="I73" i="10" s="1"/>
  <c r="J73" i="10" s="1"/>
  <c r="P73" i="10" s="1"/>
  <c r="D106" i="13"/>
  <c r="E91" i="13"/>
  <c r="H90" i="13" s="1"/>
  <c r="I90" i="13" s="1"/>
  <c r="J90" i="13" s="1"/>
  <c r="E101" i="18"/>
  <c r="H100" i="18" s="1"/>
  <c r="I100" i="18" s="1"/>
  <c r="J100" i="18" s="1"/>
  <c r="D116" i="18"/>
  <c r="D113" i="33"/>
  <c r="E98" i="33"/>
  <c r="H97" i="33" s="1"/>
  <c r="I97" i="33" s="1"/>
  <c r="J97" i="33" s="1"/>
  <c r="D132" i="8"/>
  <c r="E117" i="8"/>
  <c r="H116" i="8" s="1"/>
  <c r="I116" i="8" s="1"/>
  <c r="J116" i="8" s="1"/>
  <c r="D115" i="17"/>
  <c r="E100" i="17"/>
  <c r="H99" i="17" s="1"/>
  <c r="I99" i="17" s="1"/>
  <c r="J99" i="17" s="1"/>
  <c r="D111" i="19"/>
  <c r="E96" i="19"/>
  <c r="H95" i="19" s="1"/>
  <c r="I95" i="19" s="1"/>
  <c r="J95" i="19" s="1"/>
  <c r="D114" i="2"/>
  <c r="E99" i="2"/>
  <c r="H98" i="2" s="1"/>
  <c r="I98" i="2" s="1"/>
  <c r="J98" i="2" s="1"/>
  <c r="P73" i="19"/>
  <c r="D99" i="29"/>
  <c r="E84" i="29"/>
  <c r="H83" i="29" s="1"/>
  <c r="I83" i="29" s="1"/>
  <c r="J83" i="29" s="1"/>
  <c r="E94" i="16"/>
  <c r="H93" i="16" s="1"/>
  <c r="I93" i="16" s="1"/>
  <c r="J93" i="16" s="1"/>
  <c r="D109" i="16"/>
  <c r="E94" i="19"/>
  <c r="H93" i="19" s="1"/>
  <c r="I93" i="19" s="1"/>
  <c r="J93" i="19" s="1"/>
  <c r="D109" i="19"/>
  <c r="D113" i="4"/>
  <c r="E98" i="4"/>
  <c r="H97" i="4" s="1"/>
  <c r="I97" i="4" s="1"/>
  <c r="J97" i="4" s="1"/>
  <c r="O27" i="12"/>
  <c r="O60" i="16"/>
  <c r="O90" i="5"/>
  <c r="E93" i="13"/>
  <c r="H92" i="13" s="1"/>
  <c r="I92" i="13" s="1"/>
  <c r="J92" i="13" s="1"/>
  <c r="D108" i="13"/>
  <c r="S58" i="33"/>
  <c r="U58" i="33" s="1"/>
  <c r="AQ58" i="33" s="1"/>
  <c r="AU58" i="33" s="1"/>
  <c r="D95" i="15"/>
  <c r="E80" i="15"/>
  <c r="H79" i="15" s="1"/>
  <c r="I79" i="15" s="1"/>
  <c r="J79" i="15" s="1"/>
  <c r="E82" i="30"/>
  <c r="H81" i="30" s="1"/>
  <c r="I81" i="30" s="1"/>
  <c r="J81" i="30" s="1"/>
  <c r="D97" i="30"/>
  <c r="Q73" i="29"/>
  <c r="S73" i="29" s="1"/>
  <c r="U73" i="29" s="1"/>
  <c r="AQ73" i="29" s="1"/>
  <c r="AU73" i="29" s="1"/>
  <c r="O74" i="29"/>
  <c r="O59" i="1"/>
  <c r="D124" i="27"/>
  <c r="E109" i="27"/>
  <c r="H108" i="27" s="1"/>
  <c r="I108" i="27" s="1"/>
  <c r="J108" i="27" s="1"/>
  <c r="D111" i="21"/>
  <c r="E96" i="21"/>
  <c r="H95" i="21" s="1"/>
  <c r="I95" i="21" s="1"/>
  <c r="J95" i="21" s="1"/>
  <c r="S42" i="23"/>
  <c r="U42" i="23" s="1"/>
  <c r="AQ42" i="23" s="1"/>
  <c r="AU42" i="23" s="1"/>
  <c r="E92" i="24"/>
  <c r="H91" i="24" s="1"/>
  <c r="I91" i="24" s="1"/>
  <c r="J91" i="24" s="1"/>
  <c r="D107" i="24"/>
  <c r="E93" i="26"/>
  <c r="H92" i="26" s="1"/>
  <c r="I92" i="26" s="1"/>
  <c r="J92" i="26" s="1"/>
  <c r="D108" i="26"/>
  <c r="O28" i="17"/>
  <c r="E114" i="21"/>
  <c r="H113" i="21" s="1"/>
  <c r="I113" i="21" s="1"/>
  <c r="J113" i="21" s="1"/>
  <c r="D129" i="21"/>
  <c r="E95" i="23"/>
  <c r="H94" i="23" s="1"/>
  <c r="I94" i="23" s="1"/>
  <c r="J94" i="23" s="1"/>
  <c r="D110" i="23"/>
  <c r="S58" i="20"/>
  <c r="U58" i="20" s="1"/>
  <c r="AQ58" i="20" s="1"/>
  <c r="AU58" i="20" s="1"/>
  <c r="D116" i="27"/>
  <c r="E101" i="27"/>
  <c r="H100" i="27" s="1"/>
  <c r="I100" i="27" s="1"/>
  <c r="J100" i="27" s="1"/>
  <c r="E95" i="3"/>
  <c r="H94" i="3" s="1"/>
  <c r="I94" i="3" s="1"/>
  <c r="J94" i="3" s="1"/>
  <c r="D110" i="3"/>
  <c r="P73" i="15"/>
  <c r="Q73" i="15" s="1"/>
  <c r="S73" i="15" s="1"/>
  <c r="U73" i="15" s="1"/>
  <c r="AQ73" i="15" s="1"/>
  <c r="AU73" i="15" s="1"/>
  <c r="O74" i="15"/>
  <c r="D99" i="11"/>
  <c r="E84" i="11"/>
  <c r="H83" i="11" s="1"/>
  <c r="I83" i="11" s="1"/>
  <c r="J83" i="11" s="1"/>
  <c r="D125" i="17"/>
  <c r="E110" i="17"/>
  <c r="H109" i="17" s="1"/>
  <c r="I109" i="17" s="1"/>
  <c r="J109" i="17" s="1"/>
  <c r="D111" i="30"/>
  <c r="E96" i="30"/>
  <c r="H95" i="30" s="1"/>
  <c r="I95" i="30" s="1"/>
  <c r="J95" i="30" s="1"/>
  <c r="O59" i="14"/>
  <c r="E97" i="10"/>
  <c r="H96" i="10" s="1"/>
  <c r="I96" i="10" s="1"/>
  <c r="J96" i="10" s="1"/>
  <c r="D112" i="10"/>
  <c r="P27" i="31"/>
  <c r="Q27" i="31" s="1"/>
  <c r="S27" i="31" s="1"/>
  <c r="U27" i="31" s="1"/>
  <c r="AQ27" i="31" s="1"/>
  <c r="AU27" i="31" s="1"/>
  <c r="E74" i="8"/>
  <c r="H73" i="8" s="1"/>
  <c r="I73" i="8" s="1"/>
  <c r="J73" i="8" s="1"/>
  <c r="D89" i="8"/>
  <c r="S89" i="1"/>
  <c r="U89" i="1" s="1"/>
  <c r="AJ89" i="1" s="1"/>
  <c r="AN89" i="1" s="1"/>
  <c r="E92" i="20"/>
  <c r="H91" i="20" s="1"/>
  <c r="I91" i="20" s="1"/>
  <c r="J91" i="20" s="1"/>
  <c r="D107" i="20"/>
  <c r="O43" i="4"/>
  <c r="E81" i="30"/>
  <c r="H80" i="30" s="1"/>
  <c r="I80" i="30" s="1"/>
  <c r="J80" i="30" s="1"/>
  <c r="D96" i="30"/>
  <c r="D98" i="12"/>
  <c r="E83" i="12"/>
  <c r="H82" i="12" s="1"/>
  <c r="I82" i="12" s="1"/>
  <c r="J82" i="12" s="1"/>
  <c r="E108" i="16"/>
  <c r="H107" i="16" s="1"/>
  <c r="I107" i="16" s="1"/>
  <c r="J107" i="16" s="1"/>
  <c r="D123" i="16"/>
  <c r="S44" i="31"/>
  <c r="U44" i="31" s="1"/>
  <c r="AQ44" i="31" s="1"/>
  <c r="AU44" i="31" s="1"/>
  <c r="P29" i="29"/>
  <c r="Q29" i="29" s="1"/>
  <c r="S29" i="29" s="1"/>
  <c r="U29" i="29" s="1"/>
  <c r="AQ29" i="29" s="1"/>
  <c r="AU29" i="29" s="1"/>
  <c r="D99" i="12"/>
  <c r="E84" i="12"/>
  <c r="H83" i="12" s="1"/>
  <c r="I83" i="12" s="1"/>
  <c r="J83" i="12" s="1"/>
  <c r="D105" i="18"/>
  <c r="E90" i="18"/>
  <c r="H89" i="18" s="1"/>
  <c r="I89" i="18" s="1"/>
  <c r="J89" i="18" s="1"/>
  <c r="P89" i="18" s="1"/>
  <c r="D93" i="13"/>
  <c r="E78" i="13"/>
  <c r="H77" i="13" s="1"/>
  <c r="I77" i="13" s="1"/>
  <c r="J77" i="13" s="1"/>
  <c r="E106" i="14"/>
  <c r="H105" i="14" s="1"/>
  <c r="I105" i="14" s="1"/>
  <c r="J105" i="14" s="1"/>
  <c r="D121" i="14"/>
  <c r="D94" i="30"/>
  <c r="E79" i="30"/>
  <c r="H78" i="30" s="1"/>
  <c r="I78" i="30" s="1"/>
  <c r="J78" i="30" s="1"/>
  <c r="S59" i="33"/>
  <c r="U59" i="33" s="1"/>
  <c r="AQ59" i="33" s="1"/>
  <c r="AU59" i="33" s="1"/>
  <c r="D131" i="14"/>
  <c r="E116" i="14"/>
  <c r="H115" i="14" s="1"/>
  <c r="I115" i="14" s="1"/>
  <c r="J115" i="14" s="1"/>
  <c r="E94" i="2"/>
  <c r="H93" i="2" s="1"/>
  <c r="I93" i="2" s="1"/>
  <c r="J93" i="2" s="1"/>
  <c r="D109" i="2"/>
  <c r="E75" i="18"/>
  <c r="H74" i="18" s="1"/>
  <c r="I74" i="18" s="1"/>
  <c r="J74" i="18" s="1"/>
  <c r="D90" i="18"/>
  <c r="O29" i="19"/>
  <c r="E90" i="29"/>
  <c r="H89" i="29" s="1"/>
  <c r="I89" i="29" s="1"/>
  <c r="J89" i="29" s="1"/>
  <c r="D105" i="29"/>
  <c r="D142" i="6"/>
  <c r="E143" i="6" s="1"/>
  <c r="H142" i="6" s="1"/>
  <c r="I142" i="6" s="1"/>
  <c r="J142" i="6" s="1"/>
  <c r="E128" i="6"/>
  <c r="H127" i="6" s="1"/>
  <c r="I127" i="6" s="1"/>
  <c r="J127" i="6" s="1"/>
  <c r="P73" i="12"/>
  <c r="E100" i="31"/>
  <c r="H99" i="31" s="1"/>
  <c r="I99" i="31" s="1"/>
  <c r="J99" i="31" s="1"/>
  <c r="D115" i="31"/>
  <c r="P59" i="4"/>
  <c r="Q59" i="4" s="1"/>
  <c r="S59" i="4" s="1"/>
  <c r="U59" i="4" s="1"/>
  <c r="AQ59" i="4" s="1"/>
  <c r="AU59" i="4" s="1"/>
  <c r="D132" i="2"/>
  <c r="E117" i="2"/>
  <c r="H116" i="2" s="1"/>
  <c r="I116" i="2" s="1"/>
  <c r="J116" i="2" s="1"/>
  <c r="D99" i="25"/>
  <c r="E100" i="25" s="1"/>
  <c r="H99" i="25" s="1"/>
  <c r="I99" i="25" s="1"/>
  <c r="J99" i="25" s="1"/>
  <c r="E84" i="25"/>
  <c r="H83" i="25" s="1"/>
  <c r="I83" i="25" s="1"/>
  <c r="J83" i="25" s="1"/>
  <c r="S58" i="24"/>
  <c r="U58" i="24" s="1"/>
  <c r="AQ58" i="24" s="1"/>
  <c r="AU58" i="24" s="1"/>
  <c r="N46" i="9"/>
  <c r="P45" i="9"/>
  <c r="Q45" i="9" s="1"/>
  <c r="S45" i="9" s="1"/>
  <c r="U45" i="9" s="1"/>
  <c r="AQ45" i="9" s="1"/>
  <c r="AU45" i="9" s="1"/>
  <c r="E99" i="30"/>
  <c r="H98" i="30" s="1"/>
  <c r="I98" i="30" s="1"/>
  <c r="J98" i="30" s="1"/>
  <c r="D114" i="30"/>
  <c r="P59" i="2"/>
  <c r="Q59" i="2" s="1"/>
  <c r="S59" i="2" s="1"/>
  <c r="U59" i="2" s="1"/>
  <c r="AQ59" i="2" s="1"/>
  <c r="AU59" i="2" s="1"/>
  <c r="O60" i="2"/>
  <c r="E91" i="19"/>
  <c r="H90" i="19" s="1"/>
  <c r="I90" i="19" s="1"/>
  <c r="J90" i="19" s="1"/>
  <c r="D106" i="19"/>
  <c r="E96" i="29"/>
  <c r="H95" i="29" s="1"/>
  <c r="I95" i="29" s="1"/>
  <c r="J95" i="29" s="1"/>
  <c r="D111" i="29"/>
  <c r="D143" i="11"/>
  <c r="E144" i="11" s="1"/>
  <c r="H143" i="11" s="1"/>
  <c r="I143" i="11" s="1"/>
  <c r="J143" i="11" s="1"/>
  <c r="E129" i="11"/>
  <c r="H128" i="11" s="1"/>
  <c r="I128" i="11" s="1"/>
  <c r="J128" i="11" s="1"/>
  <c r="O45" i="11"/>
  <c r="P44" i="11"/>
  <c r="Q44" i="11" s="1"/>
  <c r="S44" i="11" s="1"/>
  <c r="U44" i="11" s="1"/>
  <c r="AQ44" i="11" s="1"/>
  <c r="AU44" i="11" s="1"/>
  <c r="O44" i="14"/>
  <c r="D113" i="29"/>
  <c r="E98" i="29"/>
  <c r="H97" i="29" s="1"/>
  <c r="I97" i="29" s="1"/>
  <c r="J97" i="29" s="1"/>
  <c r="D126" i="2"/>
  <c r="E111" i="2"/>
  <c r="H110" i="2" s="1"/>
  <c r="I110" i="2" s="1"/>
  <c r="J110" i="2" s="1"/>
  <c r="E92" i="6"/>
  <c r="H91" i="6" s="1"/>
  <c r="I91" i="6" s="1"/>
  <c r="J91" i="6" s="1"/>
  <c r="P91" i="6" s="1"/>
  <c r="D107" i="6"/>
  <c r="E96" i="12"/>
  <c r="H95" i="12" s="1"/>
  <c r="I95" i="12" s="1"/>
  <c r="J95" i="12" s="1"/>
  <c r="D111" i="12"/>
  <c r="E93" i="3"/>
  <c r="H92" i="3" s="1"/>
  <c r="I92" i="3" s="1"/>
  <c r="J92" i="3" s="1"/>
  <c r="D108" i="3"/>
  <c r="D116" i="16"/>
  <c r="E101" i="16"/>
  <c r="H100" i="16" s="1"/>
  <c r="I100" i="16" s="1"/>
  <c r="J100" i="16" s="1"/>
  <c r="E76" i="15"/>
  <c r="H75" i="15" s="1"/>
  <c r="I75" i="15" s="1"/>
  <c r="J75" i="15" s="1"/>
  <c r="D91" i="15"/>
  <c r="D112" i="8"/>
  <c r="E97" i="8"/>
  <c r="H96" i="8" s="1"/>
  <c r="I96" i="8" s="1"/>
  <c r="J96" i="8" s="1"/>
  <c r="D93" i="9"/>
  <c r="E78" i="9"/>
  <c r="H77" i="9" s="1"/>
  <c r="I77" i="9" s="1"/>
  <c r="J77" i="9" s="1"/>
  <c r="E93" i="15"/>
  <c r="H92" i="15" s="1"/>
  <c r="I92" i="15" s="1"/>
  <c r="J92" i="15" s="1"/>
  <c r="D108" i="15"/>
  <c r="E114" i="3"/>
  <c r="H113" i="3" s="1"/>
  <c r="I113" i="3" s="1"/>
  <c r="J113" i="3" s="1"/>
  <c r="D129" i="3"/>
  <c r="D111" i="3"/>
  <c r="E96" i="3"/>
  <c r="H95" i="3" s="1"/>
  <c r="I95" i="3" s="1"/>
  <c r="J95" i="3" s="1"/>
  <c r="D110" i="33"/>
  <c r="E95" i="33"/>
  <c r="H94" i="33" s="1"/>
  <c r="I94" i="33" s="1"/>
  <c r="J94" i="33" s="1"/>
  <c r="P42" i="17"/>
  <c r="Q42" i="17" s="1"/>
  <c r="S42" i="17" s="1"/>
  <c r="U42" i="17" s="1"/>
  <c r="AQ42" i="17" s="1"/>
  <c r="AU42" i="17" s="1"/>
  <c r="O43" i="17"/>
  <c r="D100" i="33"/>
  <c r="E85" i="33"/>
  <c r="H84" i="33" s="1"/>
  <c r="I84" i="33" s="1"/>
  <c r="J84" i="33" s="1"/>
  <c r="O106" i="6"/>
  <c r="E96" i="23"/>
  <c r="H95" i="23" s="1"/>
  <c r="I95" i="23" s="1"/>
  <c r="J95" i="23" s="1"/>
  <c r="D111" i="23"/>
  <c r="E74" i="26"/>
  <c r="H73" i="26" s="1"/>
  <c r="I73" i="26" s="1"/>
  <c r="J73" i="26" s="1"/>
  <c r="P73" i="26" s="1"/>
  <c r="D89" i="26"/>
  <c r="D112" i="13"/>
  <c r="E97" i="13"/>
  <c r="H96" i="13" s="1"/>
  <c r="I96" i="13" s="1"/>
  <c r="J96" i="13" s="1"/>
  <c r="O27" i="24"/>
  <c r="D128" i="26"/>
  <c r="E113" i="26"/>
  <c r="H112" i="26" s="1"/>
  <c r="I112" i="26" s="1"/>
  <c r="J112" i="26" s="1"/>
  <c r="O28" i="22"/>
  <c r="D116" i="23"/>
  <c r="E101" i="23"/>
  <c r="H100" i="23" s="1"/>
  <c r="I100" i="23" s="1"/>
  <c r="J100" i="23" s="1"/>
  <c r="P58" i="25"/>
  <c r="O123" i="25"/>
  <c r="P42" i="21"/>
  <c r="Q42" i="21" s="1"/>
  <c r="S42" i="21" s="1"/>
  <c r="U42" i="21" s="1"/>
  <c r="AQ42" i="21" s="1"/>
  <c r="AU42" i="21" s="1"/>
  <c r="O43" i="21"/>
  <c r="E100" i="18"/>
  <c r="H99" i="18" s="1"/>
  <c r="I99" i="18" s="1"/>
  <c r="J99" i="18" s="1"/>
  <c r="D115" i="18"/>
  <c r="D109" i="10"/>
  <c r="E94" i="10"/>
  <c r="H93" i="10" s="1"/>
  <c r="I93" i="10" s="1"/>
  <c r="J93" i="10" s="1"/>
  <c r="E93" i="16"/>
  <c r="H92" i="16" s="1"/>
  <c r="I92" i="16" s="1"/>
  <c r="J92" i="16" s="1"/>
  <c r="D108" i="16"/>
  <c r="N140" i="1"/>
  <c r="P139" i="1"/>
  <c r="Q139" i="1" s="1"/>
  <c r="S139" i="1" s="1"/>
  <c r="U139" i="1" s="1"/>
  <c r="AT139" i="1" s="1"/>
  <c r="AX139" i="1" s="1"/>
  <c r="E92" i="10"/>
  <c r="H91" i="10" s="1"/>
  <c r="I91" i="10" s="1"/>
  <c r="J91" i="10" s="1"/>
  <c r="D107" i="10"/>
  <c r="D90" i="5"/>
  <c r="E75" i="5"/>
  <c r="H74" i="5" s="1"/>
  <c r="I74" i="5" s="1"/>
  <c r="J74" i="5" s="1"/>
  <c r="E81" i="5"/>
  <c r="H80" i="5" s="1"/>
  <c r="I80" i="5" s="1"/>
  <c r="J80" i="5" s="1"/>
  <c r="D96" i="5"/>
  <c r="D126" i="4"/>
  <c r="E111" i="4"/>
  <c r="H110" i="4" s="1"/>
  <c r="I110" i="4" s="1"/>
  <c r="J110" i="4" s="1"/>
  <c r="E91" i="15"/>
  <c r="H90" i="15" s="1"/>
  <c r="I90" i="15" s="1"/>
  <c r="J90" i="15" s="1"/>
  <c r="D106" i="15"/>
  <c r="E76" i="9"/>
  <c r="H75" i="9" s="1"/>
  <c r="I75" i="9" s="1"/>
  <c r="J75" i="9" s="1"/>
  <c r="D91" i="9"/>
  <c r="P73" i="17"/>
  <c r="O74" i="3"/>
  <c r="E108" i="8"/>
  <c r="H107" i="8" s="1"/>
  <c r="I107" i="8" s="1"/>
  <c r="J107" i="8" s="1"/>
  <c r="D123" i="8"/>
  <c r="P26" i="8"/>
  <c r="Q26" i="8" s="1"/>
  <c r="S26" i="8" s="1"/>
  <c r="U26" i="8" s="1"/>
  <c r="AQ26" i="8" s="1"/>
  <c r="AU26" i="8" s="1"/>
  <c r="E85" i="11"/>
  <c r="H84" i="11" s="1"/>
  <c r="I84" i="11" s="1"/>
  <c r="J84" i="11" s="1"/>
  <c r="D100" i="11"/>
  <c r="E97" i="16"/>
  <c r="H96" i="16" s="1"/>
  <c r="I96" i="16" s="1"/>
  <c r="J96" i="16" s="1"/>
  <c r="D112" i="16"/>
  <c r="E107" i="14"/>
  <c r="H106" i="14" s="1"/>
  <c r="I106" i="14" s="1"/>
  <c r="J106" i="14" s="1"/>
  <c r="D122" i="14"/>
  <c r="D110" i="28"/>
  <c r="E95" i="28"/>
  <c r="H94" i="28" s="1"/>
  <c r="I94" i="28" s="1"/>
  <c r="J94" i="28" s="1"/>
  <c r="D140" i="11"/>
  <c r="E141" i="11" s="1"/>
  <c r="H140" i="11" s="1"/>
  <c r="I140" i="11" s="1"/>
  <c r="J140" i="11" s="1"/>
  <c r="E126" i="11"/>
  <c r="H125" i="11" s="1"/>
  <c r="I125" i="11" s="1"/>
  <c r="J125" i="11" s="1"/>
  <c r="D128" i="14"/>
  <c r="E113" i="14"/>
  <c r="H112" i="14" s="1"/>
  <c r="I112" i="14" s="1"/>
  <c r="J112" i="14" s="1"/>
  <c r="D111" i="33"/>
  <c r="E96" i="33"/>
  <c r="H95" i="33" s="1"/>
  <c r="I95" i="33" s="1"/>
  <c r="J95" i="33" s="1"/>
  <c r="P42" i="6"/>
  <c r="Q42" i="6" s="1"/>
  <c r="S42" i="6" s="1"/>
  <c r="U42" i="6" s="1"/>
  <c r="AQ42" i="6" s="1"/>
  <c r="AU42" i="6" s="1"/>
  <c r="O43" i="6"/>
  <c r="E84" i="23"/>
  <c r="H83" i="23" s="1"/>
  <c r="I83" i="23" s="1"/>
  <c r="J83" i="23" s="1"/>
  <c r="D99" i="23"/>
  <c r="D107" i="26"/>
  <c r="E92" i="26"/>
  <c r="H91" i="26" s="1"/>
  <c r="I91" i="26" s="1"/>
  <c r="J91" i="26" s="1"/>
  <c r="P27" i="27"/>
  <c r="Q27" i="27" s="1"/>
  <c r="S27" i="27" s="1"/>
  <c r="U27" i="27" s="1"/>
  <c r="AQ27" i="27" s="1"/>
  <c r="AU27" i="27" s="1"/>
  <c r="O28" i="27"/>
  <c r="E94" i="24"/>
  <c r="H93" i="24" s="1"/>
  <c r="I93" i="24" s="1"/>
  <c r="J93" i="24" s="1"/>
  <c r="D109" i="24"/>
  <c r="E81" i="25"/>
  <c r="H80" i="25" s="1"/>
  <c r="I80" i="25" s="1"/>
  <c r="J80" i="25" s="1"/>
  <c r="D96" i="25"/>
  <c r="E97" i="25" s="1"/>
  <c r="H96" i="25" s="1"/>
  <c r="I96" i="25" s="1"/>
  <c r="J96" i="25" s="1"/>
  <c r="E94" i="26"/>
  <c r="H93" i="26" s="1"/>
  <c r="I93" i="26" s="1"/>
  <c r="J93" i="26" s="1"/>
  <c r="D109" i="26"/>
  <c r="O27" i="25"/>
  <c r="O43" i="26"/>
  <c r="D115" i="15"/>
  <c r="E100" i="15"/>
  <c r="H99" i="15" s="1"/>
  <c r="I99" i="15" s="1"/>
  <c r="J99" i="15" s="1"/>
  <c r="D125" i="21"/>
  <c r="E110" i="21"/>
  <c r="H109" i="21" s="1"/>
  <c r="I109" i="21" s="1"/>
  <c r="J109" i="21" s="1"/>
  <c r="E82" i="26"/>
  <c r="H81" i="26" s="1"/>
  <c r="I81" i="26" s="1"/>
  <c r="J81" i="26" s="1"/>
  <c r="D97" i="26"/>
  <c r="O28" i="21"/>
  <c r="E94" i="23"/>
  <c r="H93" i="23" s="1"/>
  <c r="I93" i="23" s="1"/>
  <c r="J93" i="23" s="1"/>
  <c r="D109" i="23"/>
  <c r="D143" i="4"/>
  <c r="E144" i="4" s="1"/>
  <c r="H143" i="4" s="1"/>
  <c r="I143" i="4" s="1"/>
  <c r="J143" i="4" s="1"/>
  <c r="E129" i="4"/>
  <c r="H128" i="4" s="1"/>
  <c r="I128" i="4" s="1"/>
  <c r="J128" i="4" s="1"/>
  <c r="E106" i="4"/>
  <c r="H105" i="4" s="1"/>
  <c r="I105" i="4" s="1"/>
  <c r="J105" i="4" s="1"/>
  <c r="D121" i="4"/>
  <c r="P74" i="2"/>
  <c r="Q74" i="2" s="1"/>
  <c r="S74" i="2" s="1"/>
  <c r="U74" i="2" s="1"/>
  <c r="AQ74" i="2" s="1"/>
  <c r="AU74" i="2" s="1"/>
  <c r="D110" i="6"/>
  <c r="E95" i="6"/>
  <c r="H94" i="6" s="1"/>
  <c r="I94" i="6" s="1"/>
  <c r="J94" i="6" s="1"/>
  <c r="P43" i="25"/>
  <c r="Q43" i="25" s="1"/>
  <c r="S43" i="25" s="1"/>
  <c r="U43" i="25" s="1"/>
  <c r="AQ43" i="25" s="1"/>
  <c r="AU43" i="25" s="1"/>
  <c r="E92" i="31"/>
  <c r="H91" i="31" s="1"/>
  <c r="I91" i="31" s="1"/>
  <c r="J91" i="31" s="1"/>
  <c r="D107" i="31"/>
  <c r="E93" i="11"/>
  <c r="H92" i="11" s="1"/>
  <c r="I92" i="11" s="1"/>
  <c r="J92" i="11" s="1"/>
  <c r="D108" i="11"/>
  <c r="E98" i="17"/>
  <c r="H97" i="17" s="1"/>
  <c r="I97" i="17" s="1"/>
  <c r="J97" i="17" s="1"/>
  <c r="D113" i="17"/>
  <c r="D116" i="7"/>
  <c r="E101" i="7"/>
  <c r="H100" i="7" s="1"/>
  <c r="I100" i="7" s="1"/>
  <c r="J100" i="7" s="1"/>
  <c r="E93" i="9"/>
  <c r="H92" i="9" s="1"/>
  <c r="I92" i="9" s="1"/>
  <c r="J92" i="9" s="1"/>
  <c r="D108" i="9"/>
  <c r="D105" i="12"/>
  <c r="E90" i="12"/>
  <c r="H89" i="12" s="1"/>
  <c r="I89" i="12" s="1"/>
  <c r="J89" i="12" s="1"/>
  <c r="P89" i="12" s="1"/>
  <c r="O74" i="6"/>
  <c r="D112" i="29"/>
  <c r="E97" i="29"/>
  <c r="H96" i="29" s="1"/>
  <c r="I96" i="29" s="1"/>
  <c r="J96" i="29" s="1"/>
  <c r="S74" i="1"/>
  <c r="U74" i="1" s="1"/>
  <c r="AQ74" i="1" s="1"/>
  <c r="AU74" i="1" s="1"/>
  <c r="S89" i="6"/>
  <c r="U89" i="6" s="1"/>
  <c r="AJ89" i="6" s="1"/>
  <c r="AN89" i="6" s="1"/>
  <c r="O59" i="17"/>
  <c r="E90" i="21"/>
  <c r="H89" i="21" s="1"/>
  <c r="I89" i="21" s="1"/>
  <c r="J89" i="21" s="1"/>
  <c r="P89" i="21" s="1"/>
  <c r="D105" i="21"/>
  <c r="E94" i="29"/>
  <c r="H93" i="29" s="1"/>
  <c r="I93" i="29" s="1"/>
  <c r="J93" i="29" s="1"/>
  <c r="D109" i="29"/>
  <c r="D131" i="28"/>
  <c r="E116" i="28"/>
  <c r="H115" i="28" s="1"/>
  <c r="I115" i="28" s="1"/>
  <c r="J115" i="28" s="1"/>
  <c r="E91" i="31"/>
  <c r="H90" i="31" s="1"/>
  <c r="I90" i="31" s="1"/>
  <c r="J90" i="31" s="1"/>
  <c r="D106" i="31"/>
  <c r="E92" i="19"/>
  <c r="H91" i="19" s="1"/>
  <c r="I91" i="19" s="1"/>
  <c r="J91" i="19" s="1"/>
  <c r="D107" i="19"/>
  <c r="D121" i="20"/>
  <c r="E106" i="20"/>
  <c r="H105" i="20" s="1"/>
  <c r="I105" i="20" s="1"/>
  <c r="J105" i="20" s="1"/>
  <c r="P105" i="20" s="1"/>
  <c r="D106" i="30"/>
  <c r="E91" i="30"/>
  <c r="H90" i="30" s="1"/>
  <c r="I90" i="30" s="1"/>
  <c r="J90" i="30" s="1"/>
  <c r="E106" i="5"/>
  <c r="H105" i="5" s="1"/>
  <c r="I105" i="5" s="1"/>
  <c r="J105" i="5" s="1"/>
  <c r="P105" i="5" s="1"/>
  <c r="D121" i="5"/>
  <c r="E94" i="4"/>
  <c r="H93" i="4" s="1"/>
  <c r="I93" i="4" s="1"/>
  <c r="J93" i="4" s="1"/>
  <c r="D109" i="4"/>
  <c r="P58" i="9"/>
  <c r="Q58" i="9" s="1"/>
  <c r="S58" i="9" s="1"/>
  <c r="U58" i="9" s="1"/>
  <c r="AQ58" i="9" s="1"/>
  <c r="AU58" i="9" s="1"/>
  <c r="O59" i="9"/>
  <c r="O28" i="10"/>
  <c r="E84" i="33"/>
  <c r="H83" i="33" s="1"/>
  <c r="I83" i="33" s="1"/>
  <c r="J83" i="33" s="1"/>
  <c r="D99" i="33"/>
  <c r="O43" i="10"/>
  <c r="O43" i="33"/>
  <c r="D114" i="27"/>
  <c r="E99" i="27"/>
  <c r="H98" i="27" s="1"/>
  <c r="I98" i="27" s="1"/>
  <c r="J98" i="27" s="1"/>
  <c r="D98" i="16"/>
  <c r="E83" i="16"/>
  <c r="H82" i="16" s="1"/>
  <c r="I82" i="16" s="1"/>
  <c r="J82" i="16" s="1"/>
  <c r="D111" i="24"/>
  <c r="E96" i="24"/>
  <c r="H95" i="24" s="1"/>
  <c r="I95" i="24" s="1"/>
  <c r="J95" i="24" s="1"/>
  <c r="D93" i="27"/>
  <c r="E78" i="27"/>
  <c r="H77" i="27" s="1"/>
  <c r="I77" i="27" s="1"/>
  <c r="J77" i="27" s="1"/>
  <c r="E93" i="21"/>
  <c r="H92" i="21" s="1"/>
  <c r="I92" i="21" s="1"/>
  <c r="J92" i="21" s="1"/>
  <c r="D108" i="21"/>
  <c r="D110" i="24"/>
  <c r="E95" i="24"/>
  <c r="H94" i="24" s="1"/>
  <c r="I94" i="24" s="1"/>
  <c r="J94" i="24" s="1"/>
  <c r="O74" i="27"/>
  <c r="O28" i="23"/>
  <c r="E98" i="22"/>
  <c r="H97" i="22" s="1"/>
  <c r="I97" i="22" s="1"/>
  <c r="J97" i="22" s="1"/>
  <c r="D113" i="22"/>
  <c r="E96" i="26"/>
  <c r="H95" i="26" s="1"/>
  <c r="I95" i="26" s="1"/>
  <c r="J95" i="26" s="1"/>
  <c r="D111" i="26"/>
  <c r="E97" i="27"/>
  <c r="H96" i="27" s="1"/>
  <c r="I96" i="27" s="1"/>
  <c r="J96" i="27" s="1"/>
  <c r="D112" i="27"/>
  <c r="D97" i="23"/>
  <c r="E82" i="23"/>
  <c r="H81" i="23" s="1"/>
  <c r="I81" i="23" s="1"/>
  <c r="J81" i="23" s="1"/>
  <c r="AX121" i="25"/>
  <c r="E101" i="15"/>
  <c r="H100" i="15" s="1"/>
  <c r="I100" i="15" s="1"/>
  <c r="J100" i="15" s="1"/>
  <c r="D116" i="15"/>
  <c r="E79" i="31"/>
  <c r="H78" i="31" s="1"/>
  <c r="I78" i="31" s="1"/>
  <c r="J78" i="31" s="1"/>
  <c r="D94" i="31"/>
  <c r="D128" i="3"/>
  <c r="E113" i="3"/>
  <c r="H112" i="3" s="1"/>
  <c r="I112" i="3" s="1"/>
  <c r="J112" i="3" s="1"/>
  <c r="S27" i="10"/>
  <c r="U27" i="10" s="1"/>
  <c r="AQ27" i="10" s="1"/>
  <c r="AU27" i="10" s="1"/>
  <c r="E96" i="8"/>
  <c r="H95" i="8" s="1"/>
  <c r="I95" i="8" s="1"/>
  <c r="J95" i="8" s="1"/>
  <c r="D111" i="8"/>
  <c r="S26" i="12"/>
  <c r="U26" i="12" s="1"/>
  <c r="AQ26" i="12" s="1"/>
  <c r="AU26" i="12" s="1"/>
  <c r="E98" i="9"/>
  <c r="H97" i="9" s="1"/>
  <c r="I97" i="9" s="1"/>
  <c r="J97" i="9" s="1"/>
  <c r="D113" i="9"/>
  <c r="D91" i="33"/>
  <c r="E76" i="33"/>
  <c r="H75" i="33" s="1"/>
  <c r="I75" i="33" s="1"/>
  <c r="J75" i="33" s="1"/>
  <c r="E100" i="30"/>
  <c r="H99" i="30" s="1"/>
  <c r="I99" i="30" s="1"/>
  <c r="J99" i="30" s="1"/>
  <c r="D115" i="30"/>
  <c r="O59" i="29"/>
  <c r="O29" i="4"/>
  <c r="E101" i="6"/>
  <c r="H100" i="6" s="1"/>
  <c r="I100" i="6" s="1"/>
  <c r="J100" i="6" s="1"/>
  <c r="D116" i="6"/>
  <c r="O28" i="14"/>
  <c r="D98" i="28"/>
  <c r="E83" i="28"/>
  <c r="H82" i="28" s="1"/>
  <c r="I82" i="28" s="1"/>
  <c r="J82" i="28" s="1"/>
  <c r="P43" i="2"/>
  <c r="Q43" i="2" s="1"/>
  <c r="S43" i="2" s="1"/>
  <c r="U43" i="2" s="1"/>
  <c r="AQ43" i="2" s="1"/>
  <c r="AU43" i="2" s="1"/>
  <c r="E115" i="6"/>
  <c r="H114" i="6" s="1"/>
  <c r="I114" i="6" s="1"/>
  <c r="J114" i="6" s="1"/>
  <c r="D130" i="6"/>
  <c r="O122" i="1"/>
  <c r="D106" i="7"/>
  <c r="E91" i="7"/>
  <c r="H90" i="7" s="1"/>
  <c r="I90" i="7" s="1"/>
  <c r="J90" i="7" s="1"/>
  <c r="D115" i="9"/>
  <c r="E100" i="9"/>
  <c r="H99" i="9" s="1"/>
  <c r="I99" i="9" s="1"/>
  <c r="J99" i="9" s="1"/>
  <c r="O43" i="30"/>
  <c r="E115" i="10"/>
  <c r="H114" i="10" s="1"/>
  <c r="I114" i="10" s="1"/>
  <c r="J114" i="10" s="1"/>
  <c r="D130" i="10"/>
  <c r="D113" i="18"/>
  <c r="E98" i="18"/>
  <c r="H97" i="18" s="1"/>
  <c r="I97" i="18" s="1"/>
  <c r="J97" i="18" s="1"/>
  <c r="E98" i="7"/>
  <c r="H97" i="7" s="1"/>
  <c r="I97" i="7" s="1"/>
  <c r="J97" i="7" s="1"/>
  <c r="D113" i="7"/>
  <c r="O28" i="13"/>
  <c r="E98" i="5"/>
  <c r="H97" i="5" s="1"/>
  <c r="I97" i="5" s="1"/>
  <c r="J97" i="5" s="1"/>
  <c r="D113" i="5"/>
  <c r="D106" i="9"/>
  <c r="E91" i="9"/>
  <c r="H90" i="9" s="1"/>
  <c r="I90" i="9" s="1"/>
  <c r="J90" i="9" s="1"/>
  <c r="D116" i="21"/>
  <c r="E101" i="21"/>
  <c r="H100" i="21" s="1"/>
  <c r="I100" i="21" s="1"/>
  <c r="J100" i="21" s="1"/>
  <c r="D127" i="2"/>
  <c r="E112" i="2"/>
  <c r="H111" i="2" s="1"/>
  <c r="I111" i="2" s="1"/>
  <c r="J111" i="2" s="1"/>
  <c r="D100" i="26"/>
  <c r="E85" i="26"/>
  <c r="H84" i="26" s="1"/>
  <c r="I84" i="26" s="1"/>
  <c r="J84" i="26" s="1"/>
  <c r="S43" i="23"/>
  <c r="U43" i="23" s="1"/>
  <c r="AQ43" i="23" s="1"/>
  <c r="AU43" i="23" s="1"/>
  <c r="E93" i="4"/>
  <c r="H92" i="4" s="1"/>
  <c r="I92" i="4" s="1"/>
  <c r="J92" i="4" s="1"/>
  <c r="D108" i="4"/>
  <c r="E74" i="22"/>
  <c r="H73" i="22" s="1"/>
  <c r="I73" i="22" s="1"/>
  <c r="J73" i="22" s="1"/>
  <c r="P73" i="22" s="1"/>
  <c r="D89" i="22"/>
  <c r="E91" i="26"/>
  <c r="H90" i="26" s="1"/>
  <c r="I90" i="26" s="1"/>
  <c r="J90" i="26" s="1"/>
  <c r="D106" i="26"/>
  <c r="O44" i="27"/>
  <c r="D94" i="22"/>
  <c r="E79" i="22"/>
  <c r="H78" i="22" s="1"/>
  <c r="I78" i="22" s="1"/>
  <c r="J78" i="22" s="1"/>
  <c r="O28" i="6"/>
  <c r="D110" i="20"/>
  <c r="E95" i="20"/>
  <c r="H94" i="20" s="1"/>
  <c r="I94" i="20" s="1"/>
  <c r="J94" i="20" s="1"/>
  <c r="O75" i="14"/>
  <c r="D116" i="30"/>
  <c r="E101" i="30"/>
  <c r="H100" i="30" s="1"/>
  <c r="I100" i="30" s="1"/>
  <c r="J100" i="30" s="1"/>
  <c r="P61" i="6"/>
  <c r="Q61" i="6" s="1"/>
  <c r="S61" i="6" s="1"/>
  <c r="U61" i="6" s="1"/>
  <c r="AQ61" i="6" s="1"/>
  <c r="AU61" i="6" s="1"/>
  <c r="N62" i="6"/>
  <c r="D100" i="10"/>
  <c r="E85" i="10"/>
  <c r="H84" i="10" s="1"/>
  <c r="I84" i="10" s="1"/>
  <c r="J84" i="10" s="1"/>
  <c r="P28" i="28"/>
  <c r="Q28" i="28" s="1"/>
  <c r="S28" i="28" s="1"/>
  <c r="U28" i="28" s="1"/>
  <c r="AQ28" i="28" s="1"/>
  <c r="AU28" i="28" s="1"/>
  <c r="P89" i="4"/>
  <c r="Q89" i="4" s="1"/>
  <c r="S89" i="4" s="1"/>
  <c r="U89" i="4" s="1"/>
  <c r="AJ89" i="4" s="1"/>
  <c r="AN89" i="4" s="1"/>
  <c r="O90" i="4"/>
  <c r="P75" i="1"/>
  <c r="Q75" i="1" s="1"/>
  <c r="S75" i="1" s="1"/>
  <c r="U75" i="1" s="1"/>
  <c r="AQ75" i="1" s="1"/>
  <c r="AU75" i="1" s="1"/>
  <c r="O76" i="1"/>
  <c r="D99" i="7"/>
  <c r="E84" i="7"/>
  <c r="H83" i="7" s="1"/>
  <c r="I83" i="7" s="1"/>
  <c r="J83" i="7" s="1"/>
  <c r="D111" i="9"/>
  <c r="E96" i="9"/>
  <c r="H95" i="9" s="1"/>
  <c r="I95" i="9" s="1"/>
  <c r="J95" i="9" s="1"/>
  <c r="E95" i="14"/>
  <c r="H94" i="14" s="1"/>
  <c r="I94" i="14" s="1"/>
  <c r="J94" i="14" s="1"/>
  <c r="D110" i="14"/>
  <c r="E113" i="18"/>
  <c r="H112" i="18" s="1"/>
  <c r="I112" i="18" s="1"/>
  <c r="J112" i="18" s="1"/>
  <c r="D128" i="18"/>
  <c r="O74" i="16"/>
  <c r="E125" i="31"/>
  <c r="H124" i="31" s="1"/>
  <c r="I124" i="31" s="1"/>
  <c r="J124" i="31" s="1"/>
  <c r="D139" i="31"/>
  <c r="E140" i="31" s="1"/>
  <c r="H139" i="31" s="1"/>
  <c r="I139" i="31" s="1"/>
  <c r="J139" i="31" s="1"/>
  <c r="D89" i="11"/>
  <c r="E74" i="11"/>
  <c r="H73" i="11" s="1"/>
  <c r="I73" i="11" s="1"/>
  <c r="J73" i="11" s="1"/>
  <c r="P73" i="11" s="1"/>
  <c r="P60" i="33"/>
  <c r="Q60" i="33" s="1"/>
  <c r="S60" i="33" s="1"/>
  <c r="U60" i="33" s="1"/>
  <c r="AQ60" i="33" s="1"/>
  <c r="AU60" i="33" s="1"/>
  <c r="E99" i="3"/>
  <c r="H98" i="3" s="1"/>
  <c r="I98" i="3" s="1"/>
  <c r="J98" i="3" s="1"/>
  <c r="D114" i="3"/>
  <c r="D124" i="6"/>
  <c r="E109" i="6"/>
  <c r="H108" i="6" s="1"/>
  <c r="I108" i="6" s="1"/>
  <c r="J108" i="6" s="1"/>
  <c r="D93" i="30"/>
  <c r="E78" i="30"/>
  <c r="H77" i="30" s="1"/>
  <c r="I77" i="30" s="1"/>
  <c r="J77" i="30" s="1"/>
  <c r="O60" i="30"/>
  <c r="E99" i="4"/>
  <c r="H98" i="4" s="1"/>
  <c r="I98" i="4" s="1"/>
  <c r="J98" i="4" s="1"/>
  <c r="D114" i="4"/>
  <c r="P59" i="5"/>
  <c r="D106" i="4"/>
  <c r="E91" i="4"/>
  <c r="H90" i="4" s="1"/>
  <c r="I90" i="4" s="1"/>
  <c r="J90" i="4" s="1"/>
  <c r="D110" i="16"/>
  <c r="E95" i="16"/>
  <c r="H94" i="16" s="1"/>
  <c r="I94" i="16" s="1"/>
  <c r="J94" i="16" s="1"/>
  <c r="D111" i="7"/>
  <c r="E96" i="7"/>
  <c r="H95" i="7" s="1"/>
  <c r="I95" i="7" s="1"/>
  <c r="J95" i="7" s="1"/>
  <c r="D99" i="5"/>
  <c r="E84" i="5"/>
  <c r="H83" i="5" s="1"/>
  <c r="I83" i="5" s="1"/>
  <c r="J83" i="5" s="1"/>
  <c r="E92" i="14"/>
  <c r="H91" i="14" s="1"/>
  <c r="I91" i="14" s="1"/>
  <c r="J91" i="14" s="1"/>
  <c r="D107" i="14"/>
  <c r="D111" i="16"/>
  <c r="E96" i="16"/>
  <c r="H95" i="16" s="1"/>
  <c r="I95" i="16" s="1"/>
  <c r="J95" i="16" s="1"/>
  <c r="D130" i="31"/>
  <c r="E115" i="31"/>
  <c r="H114" i="31" s="1"/>
  <c r="I114" i="31" s="1"/>
  <c r="J114" i="31" s="1"/>
  <c r="D110" i="7"/>
  <c r="E95" i="7"/>
  <c r="H94" i="7" s="1"/>
  <c r="I94" i="7" s="1"/>
  <c r="J94" i="7" s="1"/>
  <c r="D100" i="14"/>
  <c r="E85" i="14"/>
  <c r="H84" i="14" s="1"/>
  <c r="I84" i="14" s="1"/>
  <c r="J84" i="14" s="1"/>
  <c r="D108" i="24"/>
  <c r="E93" i="24"/>
  <c r="H92" i="24" s="1"/>
  <c r="I92" i="24" s="1"/>
  <c r="J92" i="24" s="1"/>
  <c r="D137" i="24"/>
  <c r="E138" i="24" s="1"/>
  <c r="H137" i="24" s="1"/>
  <c r="I137" i="24" s="1"/>
  <c r="J137" i="24" s="1"/>
  <c r="E123" i="24"/>
  <c r="H122" i="24" s="1"/>
  <c r="I122" i="24" s="1"/>
  <c r="J122" i="24" s="1"/>
  <c r="P73" i="9"/>
  <c r="D94" i="26"/>
  <c r="E79" i="26"/>
  <c r="H78" i="26" s="1"/>
  <c r="I78" i="26" s="1"/>
  <c r="J78" i="26" s="1"/>
  <c r="D123" i="11"/>
  <c r="E108" i="11"/>
  <c r="H107" i="11" s="1"/>
  <c r="I107" i="11" s="1"/>
  <c r="J107" i="11" s="1"/>
  <c r="E100" i="22"/>
  <c r="H99" i="22" s="1"/>
  <c r="I99" i="22" s="1"/>
  <c r="J99" i="22" s="1"/>
  <c r="D115" i="22"/>
  <c r="D113" i="6"/>
  <c r="E98" i="6"/>
  <c r="H97" i="6" s="1"/>
  <c r="I97" i="6" s="1"/>
  <c r="J97" i="6" s="1"/>
  <c r="E93" i="29"/>
  <c r="H92" i="29" s="1"/>
  <c r="I92" i="29" s="1"/>
  <c r="J92" i="29" s="1"/>
  <c r="D108" i="29"/>
  <c r="E91" i="2"/>
  <c r="H90" i="2" s="1"/>
  <c r="I90" i="2" s="1"/>
  <c r="J90" i="2" s="1"/>
  <c r="D106" i="2"/>
  <c r="D92" i="28"/>
  <c r="E77" i="28"/>
  <c r="H76" i="28" s="1"/>
  <c r="I76" i="28" s="1"/>
  <c r="J76" i="28" s="1"/>
  <c r="O28" i="33"/>
  <c r="P105" i="4"/>
  <c r="Q105" i="4" s="1"/>
  <c r="S105" i="4" s="1"/>
  <c r="U105" i="4" s="1"/>
  <c r="AT105" i="4" s="1"/>
  <c r="AX105" i="4" s="1"/>
  <c r="O106" i="4"/>
  <c r="S27" i="14"/>
  <c r="U27" i="14" s="1"/>
  <c r="AQ27" i="14" s="1"/>
  <c r="AU27" i="14" s="1"/>
  <c r="D110" i="17"/>
  <c r="E95" i="17"/>
  <c r="H94" i="17" s="1"/>
  <c r="I94" i="17" s="1"/>
  <c r="J94" i="17" s="1"/>
  <c r="E75" i="17"/>
  <c r="H74" i="17" s="1"/>
  <c r="I74" i="17" s="1"/>
  <c r="J74" i="17" s="1"/>
  <c r="D90" i="17"/>
  <c r="E93" i="19"/>
  <c r="H92" i="19" s="1"/>
  <c r="I92" i="19" s="1"/>
  <c r="J92" i="19" s="1"/>
  <c r="D108" i="19"/>
  <c r="E98" i="31"/>
  <c r="H97" i="31" s="1"/>
  <c r="I97" i="31" s="1"/>
  <c r="J97" i="31" s="1"/>
  <c r="D113" i="31"/>
  <c r="D127" i="10"/>
  <c r="E112" i="10"/>
  <c r="H111" i="10" s="1"/>
  <c r="I111" i="10" s="1"/>
  <c r="J111" i="10" s="1"/>
  <c r="D92" i="18"/>
  <c r="E77" i="18"/>
  <c r="H76" i="18" s="1"/>
  <c r="I76" i="18" s="1"/>
  <c r="J76" i="18" s="1"/>
  <c r="D92" i="5"/>
  <c r="E77" i="5"/>
  <c r="H76" i="5" s="1"/>
  <c r="I76" i="5" s="1"/>
  <c r="J76" i="5" s="1"/>
  <c r="D97" i="8"/>
  <c r="E82" i="8"/>
  <c r="H81" i="8" s="1"/>
  <c r="I81" i="8" s="1"/>
  <c r="J81" i="8" s="1"/>
  <c r="E109" i="20"/>
  <c r="H108" i="20" s="1"/>
  <c r="I108" i="20" s="1"/>
  <c r="J108" i="20" s="1"/>
  <c r="D124" i="20"/>
  <c r="P89" i="16"/>
  <c r="S58" i="29"/>
  <c r="U58" i="29" s="1"/>
  <c r="AQ58" i="29" s="1"/>
  <c r="AU58" i="29" s="1"/>
  <c r="O27" i="16"/>
  <c r="E91" i="29"/>
  <c r="H90" i="29" s="1"/>
  <c r="I90" i="29" s="1"/>
  <c r="J90" i="29" s="1"/>
  <c r="D106" i="29"/>
  <c r="E92" i="7"/>
  <c r="H91" i="7" s="1"/>
  <c r="I91" i="7" s="1"/>
  <c r="J91" i="7" s="1"/>
  <c r="D107" i="7"/>
  <c r="E94" i="33"/>
  <c r="H93" i="33" s="1"/>
  <c r="I93" i="33" s="1"/>
  <c r="J93" i="33" s="1"/>
  <c r="D109" i="33"/>
  <c r="D145" i="8"/>
  <c r="E146" i="8" s="1"/>
  <c r="H145" i="8" s="1"/>
  <c r="I145" i="8" s="1"/>
  <c r="J145" i="8" s="1"/>
  <c r="E131" i="8"/>
  <c r="H130" i="8" s="1"/>
  <c r="I130" i="8" s="1"/>
  <c r="J130" i="8" s="1"/>
  <c r="E74" i="7"/>
  <c r="H73" i="7" s="1"/>
  <c r="I73" i="7" s="1"/>
  <c r="J73" i="7" s="1"/>
  <c r="P73" i="7" s="1"/>
  <c r="D89" i="7"/>
  <c r="P27" i="11"/>
  <c r="Q27" i="11" s="1"/>
  <c r="S27" i="11" s="1"/>
  <c r="U27" i="11" s="1"/>
  <c r="AQ27" i="11" s="1"/>
  <c r="AU27" i="11" s="1"/>
  <c r="O28" i="11"/>
  <c r="O27" i="7"/>
  <c r="D110" i="15"/>
  <c r="E95" i="15"/>
  <c r="H94" i="15" s="1"/>
  <c r="I94" i="15" s="1"/>
  <c r="J94" i="15" s="1"/>
  <c r="E101" i="3"/>
  <c r="H100" i="3" s="1"/>
  <c r="I100" i="3" s="1"/>
  <c r="J100" i="3" s="1"/>
  <c r="D116" i="3"/>
  <c r="D98" i="29"/>
  <c r="E83" i="29"/>
  <c r="H82" i="29" s="1"/>
  <c r="I82" i="29" s="1"/>
  <c r="J82" i="29" s="1"/>
  <c r="S43" i="8"/>
  <c r="U43" i="8" s="1"/>
  <c r="AQ43" i="8" s="1"/>
  <c r="AU43" i="8" s="1"/>
  <c r="P27" i="9"/>
  <c r="Q27" i="9" s="1"/>
  <c r="S27" i="9" s="1"/>
  <c r="U27" i="9" s="1"/>
  <c r="AQ27" i="9" s="1"/>
  <c r="AU27" i="9" s="1"/>
  <c r="O28" i="9"/>
  <c r="P58" i="7"/>
  <c r="D105" i="15"/>
  <c r="E90" i="15"/>
  <c r="H89" i="15" s="1"/>
  <c r="I89" i="15" s="1"/>
  <c r="J89" i="15" s="1"/>
  <c r="P89" i="15" s="1"/>
  <c r="D93" i="28"/>
  <c r="E78" i="28"/>
  <c r="H77" i="28" s="1"/>
  <c r="I77" i="28" s="1"/>
  <c r="J77" i="28" s="1"/>
  <c r="P58" i="10"/>
  <c r="E98" i="19"/>
  <c r="H97" i="19" s="1"/>
  <c r="I97" i="19" s="1"/>
  <c r="J97" i="19" s="1"/>
  <c r="D113" i="19"/>
  <c r="P73" i="21"/>
  <c r="Q73" i="21" s="1"/>
  <c r="S73" i="21" s="1"/>
  <c r="U73" i="21" s="1"/>
  <c r="AQ73" i="21" s="1"/>
  <c r="AU73" i="21" s="1"/>
  <c r="O74" i="21"/>
  <c r="O44" i="18"/>
  <c r="E113" i="19"/>
  <c r="H112" i="19" s="1"/>
  <c r="I112" i="19" s="1"/>
  <c r="J112" i="19" s="1"/>
  <c r="D128" i="19"/>
  <c r="E94" i="22"/>
  <c r="H93" i="22" s="1"/>
  <c r="I93" i="22" s="1"/>
  <c r="J93" i="22" s="1"/>
  <c r="D109" i="22"/>
  <c r="D114" i="24"/>
  <c r="E99" i="24"/>
  <c r="H98" i="24" s="1"/>
  <c r="I98" i="24" s="1"/>
  <c r="J98" i="24" s="1"/>
  <c r="E90" i="30"/>
  <c r="H89" i="30" s="1"/>
  <c r="I89" i="30" s="1"/>
  <c r="J89" i="30" s="1"/>
  <c r="P89" i="30" s="1"/>
  <c r="D105" i="30"/>
  <c r="E99" i="26"/>
  <c r="H98" i="26" s="1"/>
  <c r="I98" i="26" s="1"/>
  <c r="J98" i="26" s="1"/>
  <c r="D114" i="26"/>
  <c r="P73" i="25"/>
  <c r="Q73" i="25" s="1"/>
  <c r="S73" i="25" s="1"/>
  <c r="U73" i="25" s="1"/>
  <c r="AQ73" i="25" s="1"/>
  <c r="AU73" i="25" s="1"/>
  <c r="E94" i="14"/>
  <c r="H93" i="14" s="1"/>
  <c r="I93" i="14" s="1"/>
  <c r="J93" i="14" s="1"/>
  <c r="D109" i="14"/>
  <c r="O59" i="15"/>
  <c r="E76" i="12"/>
  <c r="H75" i="12" s="1"/>
  <c r="I75" i="12" s="1"/>
  <c r="J75" i="12" s="1"/>
  <c r="D91" i="12"/>
  <c r="D144" i="2"/>
  <c r="E145" i="2" s="1"/>
  <c r="H144" i="2" s="1"/>
  <c r="I144" i="2" s="1"/>
  <c r="J144" i="2" s="1"/>
  <c r="E130" i="2"/>
  <c r="H129" i="2" s="1"/>
  <c r="I129" i="2" s="1"/>
  <c r="J129" i="2" s="1"/>
  <c r="E96" i="14"/>
  <c r="H95" i="14" s="1"/>
  <c r="I95" i="14" s="1"/>
  <c r="J95" i="14" s="1"/>
  <c r="D111" i="14"/>
  <c r="D136" i="6"/>
  <c r="E137" i="6" s="1"/>
  <c r="H136" i="6" s="1"/>
  <c r="I136" i="6" s="1"/>
  <c r="J136" i="6" s="1"/>
  <c r="P136" i="6" s="1"/>
  <c r="E122" i="6"/>
  <c r="H121" i="6" s="1"/>
  <c r="I121" i="6" s="1"/>
  <c r="J121" i="6" s="1"/>
  <c r="P121" i="6" s="1"/>
  <c r="D126" i="13"/>
  <c r="E111" i="13"/>
  <c r="H110" i="13" s="1"/>
  <c r="I110" i="13" s="1"/>
  <c r="J110" i="13" s="1"/>
  <c r="O74" i="18"/>
  <c r="D93" i="12"/>
  <c r="E78" i="12"/>
  <c r="H77" i="12" s="1"/>
  <c r="I77" i="12" s="1"/>
  <c r="J77" i="12" s="1"/>
  <c r="D110" i="19"/>
  <c r="E95" i="19"/>
  <c r="H94" i="19" s="1"/>
  <c r="I94" i="19" s="1"/>
  <c r="J94" i="19" s="1"/>
  <c r="E75" i="28"/>
  <c r="H74" i="28" s="1"/>
  <c r="I74" i="28" s="1"/>
  <c r="J74" i="28" s="1"/>
  <c r="D90" i="28"/>
  <c r="P73" i="8"/>
  <c r="D142" i="31"/>
  <c r="E143" i="31" s="1"/>
  <c r="H142" i="31" s="1"/>
  <c r="I142" i="31" s="1"/>
  <c r="J142" i="31" s="1"/>
  <c r="E128" i="31"/>
  <c r="H127" i="31" s="1"/>
  <c r="I127" i="31" s="1"/>
  <c r="J127" i="31" s="1"/>
  <c r="D93" i="15"/>
  <c r="E78" i="15"/>
  <c r="H77" i="15" s="1"/>
  <c r="I77" i="15" s="1"/>
  <c r="J77" i="15" s="1"/>
  <c r="P42" i="12"/>
  <c r="Q42" i="12" s="1"/>
  <c r="S42" i="12" s="1"/>
  <c r="U42" i="12" s="1"/>
  <c r="AQ42" i="12" s="1"/>
  <c r="AU42" i="12" s="1"/>
  <c r="O43" i="12"/>
  <c r="D92" i="14"/>
  <c r="E77" i="14"/>
  <c r="H76" i="14" s="1"/>
  <c r="I76" i="14" s="1"/>
  <c r="J76" i="14" s="1"/>
  <c r="O74" i="30"/>
  <c r="D129" i="14"/>
  <c r="E114" i="14"/>
  <c r="H113" i="14" s="1"/>
  <c r="I113" i="14" s="1"/>
  <c r="J113" i="14" s="1"/>
  <c r="D98" i="18"/>
  <c r="E83" i="18"/>
  <c r="H82" i="18" s="1"/>
  <c r="I82" i="18" s="1"/>
  <c r="J82" i="18" s="1"/>
  <c r="O43" i="29"/>
  <c r="D137" i="6"/>
  <c r="E138" i="6" s="1"/>
  <c r="H137" i="6" s="1"/>
  <c r="I137" i="6" s="1"/>
  <c r="J137" i="6" s="1"/>
  <c r="E123" i="6"/>
  <c r="H122" i="6" s="1"/>
  <c r="I122" i="6" s="1"/>
  <c r="J122" i="6" s="1"/>
  <c r="D90" i="11"/>
  <c r="E75" i="11"/>
  <c r="H74" i="11" s="1"/>
  <c r="I74" i="11" s="1"/>
  <c r="J74" i="11" s="1"/>
  <c r="D114" i="33"/>
  <c r="E99" i="33"/>
  <c r="H98" i="33" s="1"/>
  <c r="I98" i="33" s="1"/>
  <c r="J98" i="33" s="1"/>
  <c r="E92" i="30"/>
  <c r="H91" i="30" s="1"/>
  <c r="I91" i="30" s="1"/>
  <c r="J91" i="30" s="1"/>
  <c r="D107" i="30"/>
  <c r="O74" i="20"/>
  <c r="D91" i="23"/>
  <c r="E76" i="23"/>
  <c r="H75" i="23" s="1"/>
  <c r="I75" i="23" s="1"/>
  <c r="J75" i="23" s="1"/>
  <c r="D127" i="27"/>
  <c r="E112" i="27"/>
  <c r="H111" i="27" s="1"/>
  <c r="I111" i="27" s="1"/>
  <c r="J111" i="27" s="1"/>
  <c r="E91" i="27"/>
  <c r="H90" i="27" s="1"/>
  <c r="I90" i="27" s="1"/>
  <c r="J90" i="27" s="1"/>
  <c r="D106" i="27"/>
  <c r="P59" i="21"/>
  <c r="Q59" i="21" s="1"/>
  <c r="S59" i="21" s="1"/>
  <c r="U59" i="21" s="1"/>
  <c r="AQ59" i="21" s="1"/>
  <c r="AU59" i="21" s="1"/>
  <c r="O60" i="21"/>
  <c r="O28" i="26"/>
  <c r="S26" i="27"/>
  <c r="U26" i="27" s="1"/>
  <c r="AQ26" i="27" s="1"/>
  <c r="AU26" i="27" s="1"/>
  <c r="P73" i="31"/>
  <c r="Q73" i="31" s="1"/>
  <c r="S73" i="31" s="1"/>
  <c r="U73" i="31" s="1"/>
  <c r="AQ73" i="31" s="1"/>
  <c r="AU73" i="31" s="1"/>
  <c r="O74" i="31"/>
  <c r="O59" i="26"/>
  <c r="D108" i="12"/>
  <c r="E93" i="12"/>
  <c r="H92" i="12" s="1"/>
  <c r="I92" i="12" s="1"/>
  <c r="J92" i="12" s="1"/>
  <c r="D109" i="3"/>
  <c r="E94" i="3"/>
  <c r="H93" i="3" s="1"/>
  <c r="I93" i="3" s="1"/>
  <c r="J93" i="3" s="1"/>
  <c r="P42" i="3"/>
  <c r="Q42" i="3" s="1"/>
  <c r="S42" i="3" s="1"/>
  <c r="U42" i="3" s="1"/>
  <c r="AQ42" i="3" s="1"/>
  <c r="AU42" i="3" s="1"/>
  <c r="E93" i="7"/>
  <c r="H92" i="7" s="1"/>
  <c r="I92" i="7" s="1"/>
  <c r="J92" i="7" s="1"/>
  <c r="D108" i="7"/>
  <c r="E100" i="27"/>
  <c r="H99" i="27" s="1"/>
  <c r="I99" i="27" s="1"/>
  <c r="J99" i="27" s="1"/>
  <c r="D115" i="27"/>
  <c r="E97" i="6"/>
  <c r="H96" i="6" s="1"/>
  <c r="I96" i="6" s="1"/>
  <c r="J96" i="6" s="1"/>
  <c r="D112" i="6"/>
  <c r="P105" i="14"/>
  <c r="Q105" i="14" s="1"/>
  <c r="S105" i="14" s="1"/>
  <c r="U105" i="14" s="1"/>
  <c r="AT105" i="14" s="1"/>
  <c r="AX105" i="14" s="1"/>
  <c r="E123" i="16"/>
  <c r="H122" i="16" s="1"/>
  <c r="I122" i="16" s="1"/>
  <c r="J122" i="16" s="1"/>
  <c r="D137" i="16"/>
  <c r="E138" i="16" s="1"/>
  <c r="H137" i="16" s="1"/>
  <c r="I137" i="16" s="1"/>
  <c r="J137" i="16" s="1"/>
  <c r="D95" i="28"/>
  <c r="E80" i="28"/>
  <c r="H79" i="28" s="1"/>
  <c r="I79" i="28" s="1"/>
  <c r="J79" i="28" s="1"/>
  <c r="O74" i="5"/>
  <c r="E98" i="16"/>
  <c r="H97" i="16" s="1"/>
  <c r="I97" i="16" s="1"/>
  <c r="J97" i="16" s="1"/>
  <c r="D113" i="16"/>
  <c r="P42" i="7"/>
  <c r="Q42" i="7" s="1"/>
  <c r="S42" i="7" s="1"/>
  <c r="U42" i="7" s="1"/>
  <c r="AQ42" i="7" s="1"/>
  <c r="AU42" i="7" s="1"/>
  <c r="D131" i="13"/>
  <c r="E116" i="13"/>
  <c r="H115" i="13" s="1"/>
  <c r="I115" i="13" s="1"/>
  <c r="J115" i="13" s="1"/>
  <c r="D121" i="2"/>
  <c r="E106" i="2"/>
  <c r="H105" i="2" s="1"/>
  <c r="I105" i="2" s="1"/>
  <c r="J105" i="2" s="1"/>
  <c r="P105" i="2" s="1"/>
  <c r="E93" i="8"/>
  <c r="H92" i="8" s="1"/>
  <c r="I92" i="8" s="1"/>
  <c r="J92" i="8" s="1"/>
  <c r="D108" i="8"/>
  <c r="E92" i="17"/>
  <c r="H91" i="17" s="1"/>
  <c r="I91" i="17" s="1"/>
  <c r="J91" i="17" s="1"/>
  <c r="D107" i="17"/>
  <c r="D105" i="16"/>
  <c r="E90" i="16"/>
  <c r="H89" i="16" s="1"/>
  <c r="I89" i="16" s="1"/>
  <c r="J89" i="16" s="1"/>
  <c r="E97" i="33"/>
  <c r="H96" i="33" s="1"/>
  <c r="I96" i="33" s="1"/>
  <c r="J96" i="33" s="1"/>
  <c r="D112" i="33"/>
  <c r="O43" i="1"/>
  <c r="D132" i="22"/>
  <c r="E117" i="22"/>
  <c r="H116" i="22" s="1"/>
  <c r="I116" i="22" s="1"/>
  <c r="J116" i="22" s="1"/>
  <c r="E78" i="25"/>
  <c r="H77" i="25" s="1"/>
  <c r="I77" i="25" s="1"/>
  <c r="J77" i="25" s="1"/>
  <c r="D93" i="25"/>
  <c r="E94" i="25" s="1"/>
  <c r="H93" i="25" s="1"/>
  <c r="I93" i="25" s="1"/>
  <c r="J93" i="25" s="1"/>
  <c r="P73" i="23"/>
  <c r="D105" i="27"/>
  <c r="E90" i="27"/>
  <c r="H89" i="27" s="1"/>
  <c r="I89" i="27" s="1"/>
  <c r="J89" i="27" s="1"/>
  <c r="P89" i="27" s="1"/>
  <c r="E92" i="21"/>
  <c r="H91" i="21" s="1"/>
  <c r="I91" i="21" s="1"/>
  <c r="J91" i="21" s="1"/>
  <c r="D107" i="21"/>
  <c r="E74" i="25"/>
  <c r="H73" i="25" s="1"/>
  <c r="I73" i="25" s="1"/>
  <c r="J73" i="25" s="1"/>
  <c r="D89" i="25"/>
  <c r="E90" i="25" s="1"/>
  <c r="H89" i="25" s="1"/>
  <c r="I89" i="25" s="1"/>
  <c r="J89" i="25" s="1"/>
  <c r="P89" i="25" s="1"/>
  <c r="E115" i="22"/>
  <c r="H114" i="22" s="1"/>
  <c r="I114" i="22" s="1"/>
  <c r="J114" i="22" s="1"/>
  <c r="D130" i="22"/>
  <c r="P106" i="25"/>
  <c r="Q106" i="25" s="1"/>
  <c r="S106" i="25" s="1"/>
  <c r="U106" i="25" s="1"/>
  <c r="AT106" i="25" s="1"/>
  <c r="AX106" i="25" s="1"/>
  <c r="D115" i="20"/>
  <c r="E100" i="20"/>
  <c r="H99" i="20" s="1"/>
  <c r="I99" i="20" s="1"/>
  <c r="J99" i="20" s="1"/>
  <c r="D112" i="21"/>
  <c r="E97" i="21"/>
  <c r="H96" i="21" s="1"/>
  <c r="I96" i="21" s="1"/>
  <c r="J96" i="21" s="1"/>
  <c r="S42" i="27"/>
  <c r="U42" i="27" s="1"/>
  <c r="AQ42" i="27" s="1"/>
  <c r="AU42" i="27" s="1"/>
  <c r="E112" i="4"/>
  <c r="H111" i="4" s="1"/>
  <c r="I111" i="4" s="1"/>
  <c r="J111" i="4" s="1"/>
  <c r="D127" i="4"/>
  <c r="D123" i="2"/>
  <c r="E108" i="2"/>
  <c r="H107" i="2" s="1"/>
  <c r="I107" i="2" s="1"/>
  <c r="J107" i="2" s="1"/>
  <c r="D131" i="2"/>
  <c r="E116" i="2"/>
  <c r="H115" i="2" s="1"/>
  <c r="I115" i="2" s="1"/>
  <c r="J115" i="2" s="1"/>
  <c r="E91" i="33"/>
  <c r="H90" i="33" s="1"/>
  <c r="I90" i="33" s="1"/>
  <c r="J90" i="33" s="1"/>
  <c r="D106" i="33"/>
  <c r="E101" i="17"/>
  <c r="H100" i="17" s="1"/>
  <c r="I100" i="17" s="1"/>
  <c r="J100" i="17" s="1"/>
  <c r="D116" i="17"/>
  <c r="E94" i="31"/>
  <c r="H93" i="31" s="1"/>
  <c r="I93" i="31" s="1"/>
  <c r="J93" i="31" s="1"/>
  <c r="D109" i="31"/>
  <c r="D116" i="13"/>
  <c r="E101" i="13"/>
  <c r="H100" i="13" s="1"/>
  <c r="I100" i="13" s="1"/>
  <c r="J100" i="13" s="1"/>
  <c r="E81" i="31"/>
  <c r="H80" i="31" s="1"/>
  <c r="I80" i="31" s="1"/>
  <c r="J80" i="31" s="1"/>
  <c r="D96" i="31"/>
  <c r="D110" i="12"/>
  <c r="E95" i="12"/>
  <c r="H94" i="12" s="1"/>
  <c r="I94" i="12" s="1"/>
  <c r="J94" i="12" s="1"/>
  <c r="D91" i="4"/>
  <c r="E76" i="4"/>
  <c r="H75" i="4" s="1"/>
  <c r="I75" i="4" s="1"/>
  <c r="J75" i="4" s="1"/>
  <c r="P75" i="4" s="1"/>
  <c r="E91" i="10"/>
  <c r="H90" i="10" s="1"/>
  <c r="I90" i="10" s="1"/>
  <c r="J90" i="10" s="1"/>
  <c r="D106" i="10"/>
  <c r="P44" i="16"/>
  <c r="Q44" i="16" s="1"/>
  <c r="S44" i="16" s="1"/>
  <c r="U44" i="16" s="1"/>
  <c r="AQ44" i="16" s="1"/>
  <c r="AU44" i="16" s="1"/>
  <c r="O45" i="16"/>
  <c r="E81" i="15"/>
  <c r="H80" i="15" s="1"/>
  <c r="I80" i="15" s="1"/>
  <c r="J80" i="15" s="1"/>
  <c r="D96" i="15"/>
  <c r="D105" i="19"/>
  <c r="E90" i="19"/>
  <c r="H89" i="19" s="1"/>
  <c r="I89" i="19" s="1"/>
  <c r="J89" i="19" s="1"/>
  <c r="P89" i="19" s="1"/>
  <c r="E91" i="8"/>
  <c r="H90" i="8" s="1"/>
  <c r="I90" i="8" s="1"/>
  <c r="J90" i="8" s="1"/>
  <c r="D106" i="8"/>
  <c r="O44" i="19"/>
  <c r="O90" i="1"/>
  <c r="E98" i="15"/>
  <c r="H97" i="15" s="1"/>
  <c r="I97" i="15" s="1"/>
  <c r="J97" i="15" s="1"/>
  <c r="D113" i="15"/>
  <c r="Q89" i="2"/>
  <c r="S89" i="2" s="1"/>
  <c r="U89" i="2" s="1"/>
  <c r="AJ89" i="2" s="1"/>
  <c r="AN89" i="2" s="1"/>
  <c r="O90" i="2"/>
  <c r="O108" i="1"/>
  <c r="E94" i="8"/>
  <c r="H93" i="8" s="1"/>
  <c r="I93" i="8" s="1"/>
  <c r="J93" i="8" s="1"/>
  <c r="D109" i="8"/>
  <c r="P42" i="28"/>
  <c r="Q42" i="28" s="1"/>
  <c r="S42" i="28" s="1"/>
  <c r="U42" i="28" s="1"/>
  <c r="AQ42" i="28" s="1"/>
  <c r="AU42" i="28" s="1"/>
  <c r="D105" i="9"/>
  <c r="E90" i="9"/>
  <c r="H89" i="9" s="1"/>
  <c r="I89" i="9" s="1"/>
  <c r="J89" i="9" s="1"/>
  <c r="P89" i="9" s="1"/>
  <c r="D112" i="12"/>
  <c r="E97" i="12"/>
  <c r="H96" i="12" s="1"/>
  <c r="I96" i="12" s="1"/>
  <c r="J96" i="12" s="1"/>
  <c r="E101" i="12"/>
  <c r="H100" i="12" s="1"/>
  <c r="I100" i="12" s="1"/>
  <c r="J100" i="12" s="1"/>
  <c r="D116" i="12"/>
  <c r="E85" i="5"/>
  <c r="H84" i="5" s="1"/>
  <c r="I84" i="5" s="1"/>
  <c r="J84" i="5" s="1"/>
  <c r="D100" i="5"/>
  <c r="O44" i="8"/>
  <c r="D114" i="13"/>
  <c r="E99" i="13"/>
  <c r="H98" i="13" s="1"/>
  <c r="I98" i="13" s="1"/>
  <c r="J98" i="13" s="1"/>
  <c r="P58" i="23"/>
  <c r="E94" i="20"/>
  <c r="H93" i="20" s="1"/>
  <c r="I93" i="20" s="1"/>
  <c r="J93" i="20" s="1"/>
  <c r="D109" i="20"/>
  <c r="O59" i="20"/>
  <c r="P89" i="33"/>
  <c r="Q89" i="33" s="1"/>
  <c r="S89" i="33" s="1"/>
  <c r="U89" i="33" s="1"/>
  <c r="AJ89" i="33" s="1"/>
  <c r="AN89" i="33" s="1"/>
  <c r="E94" i="6"/>
  <c r="H93" i="6" s="1"/>
  <c r="I93" i="6" s="1"/>
  <c r="J93" i="6" s="1"/>
  <c r="D109" i="6"/>
  <c r="E93" i="17"/>
  <c r="H92" i="17" s="1"/>
  <c r="I92" i="17" s="1"/>
  <c r="J92" i="17" s="1"/>
  <c r="D108" i="17"/>
  <c r="E97" i="28"/>
  <c r="H96" i="28" s="1"/>
  <c r="I96" i="28" s="1"/>
  <c r="J96" i="28" s="1"/>
  <c r="D112" i="28"/>
  <c r="D94" i="8"/>
  <c r="E79" i="8"/>
  <c r="H78" i="8" s="1"/>
  <c r="I78" i="8" s="1"/>
  <c r="J78" i="8" s="1"/>
  <c r="E98" i="24"/>
  <c r="H97" i="24" s="1"/>
  <c r="I97" i="24" s="1"/>
  <c r="J97" i="24" s="1"/>
  <c r="D113" i="24"/>
  <c r="S89" i="5"/>
  <c r="U89" i="5" s="1"/>
  <c r="AJ89" i="5" s="1"/>
  <c r="AN89" i="5" s="1"/>
  <c r="P45" i="31"/>
  <c r="Q45" i="31" s="1"/>
  <c r="S45" i="31" s="1"/>
  <c r="U45" i="31" s="1"/>
  <c r="AQ45" i="31" s="1"/>
  <c r="AU45" i="31" s="1"/>
  <c r="P26" i="15"/>
  <c r="Q26" i="15" s="1"/>
  <c r="S26" i="15" s="1"/>
  <c r="U26" i="15" s="1"/>
  <c r="AQ26" i="15" s="1"/>
  <c r="AU26" i="15" s="1"/>
  <c r="O27" i="15"/>
  <c r="E92" i="18"/>
  <c r="H91" i="18" s="1"/>
  <c r="I91" i="18" s="1"/>
  <c r="J91" i="18" s="1"/>
  <c r="D107" i="18"/>
  <c r="E97" i="20"/>
  <c r="H96" i="20" s="1"/>
  <c r="I96" i="20" s="1"/>
  <c r="J96" i="20" s="1"/>
  <c r="D112" i="20"/>
  <c r="E93" i="30"/>
  <c r="H92" i="30" s="1"/>
  <c r="I92" i="30" s="1"/>
  <c r="J92" i="30" s="1"/>
  <c r="D108" i="30"/>
  <c r="D126" i="9"/>
  <c r="E111" i="9"/>
  <c r="H110" i="9" s="1"/>
  <c r="I110" i="9" s="1"/>
  <c r="J110" i="9" s="1"/>
  <c r="P58" i="11"/>
  <c r="Q58" i="11" s="1"/>
  <c r="S58" i="11" s="1"/>
  <c r="U58" i="11" s="1"/>
  <c r="AQ58" i="11" s="1"/>
  <c r="AU58" i="11" s="1"/>
  <c r="O59" i="19"/>
  <c r="D93" i="5"/>
  <c r="E78" i="5"/>
  <c r="H77" i="5" s="1"/>
  <c r="I77" i="5" s="1"/>
  <c r="J77" i="5" s="1"/>
  <c r="E80" i="11"/>
  <c r="H79" i="11" s="1"/>
  <c r="I79" i="11" s="1"/>
  <c r="J79" i="11" s="1"/>
  <c r="D95" i="11"/>
  <c r="D128" i="17"/>
  <c r="E113" i="17"/>
  <c r="H112" i="17" s="1"/>
  <c r="I112" i="17" s="1"/>
  <c r="J112" i="17" s="1"/>
  <c r="D100" i="29"/>
  <c r="E85" i="29"/>
  <c r="H84" i="29" s="1"/>
  <c r="I84" i="29" s="1"/>
  <c r="J84" i="29" s="1"/>
  <c r="D116" i="4"/>
  <c r="E101" i="4"/>
  <c r="H100" i="4" s="1"/>
  <c r="I100" i="4" s="1"/>
  <c r="J100" i="4" s="1"/>
  <c r="D142" i="18"/>
  <c r="E143" i="18" s="1"/>
  <c r="H142" i="18" s="1"/>
  <c r="I142" i="18" s="1"/>
  <c r="J142" i="18" s="1"/>
  <c r="E128" i="18"/>
  <c r="H127" i="18" s="1"/>
  <c r="I127" i="18" s="1"/>
  <c r="J127" i="18" s="1"/>
  <c r="E85" i="19"/>
  <c r="H84" i="19" s="1"/>
  <c r="I84" i="19" s="1"/>
  <c r="J84" i="19" s="1"/>
  <c r="D100" i="19"/>
  <c r="D111" i="13"/>
  <c r="E96" i="13"/>
  <c r="H95" i="13" s="1"/>
  <c r="I95" i="13" s="1"/>
  <c r="J95" i="13" s="1"/>
  <c r="O43" i="15"/>
  <c r="E101" i="9"/>
  <c r="H100" i="9" s="1"/>
  <c r="I100" i="9" s="1"/>
  <c r="J100" i="9" s="1"/>
  <c r="D116" i="9"/>
  <c r="D113" i="10"/>
  <c r="E98" i="10"/>
  <c r="H97" i="10" s="1"/>
  <c r="I97" i="10" s="1"/>
  <c r="J97" i="10" s="1"/>
  <c r="D132" i="28"/>
  <c r="E117" i="28"/>
  <c r="H116" i="28" s="1"/>
  <c r="I116" i="28" s="1"/>
  <c r="J116" i="28" s="1"/>
  <c r="O90" i="33"/>
  <c r="D107" i="5"/>
  <c r="E92" i="5"/>
  <c r="H91" i="5" s="1"/>
  <c r="I91" i="5" s="1"/>
  <c r="J91" i="5" s="1"/>
  <c r="E101" i="20"/>
  <c r="H100" i="20" s="1"/>
  <c r="I100" i="20" s="1"/>
  <c r="J100" i="20" s="1"/>
  <c r="D116" i="20"/>
  <c r="P43" i="24"/>
  <c r="Q43" i="24" s="1"/>
  <c r="S43" i="24" s="1"/>
  <c r="U43" i="24" s="1"/>
  <c r="AQ43" i="24" s="1"/>
  <c r="AU43" i="24" s="1"/>
  <c r="O44" i="24"/>
  <c r="E84" i="26"/>
  <c r="H83" i="26" s="1"/>
  <c r="I83" i="26" s="1"/>
  <c r="J83" i="26" s="1"/>
  <c r="D99" i="26"/>
  <c r="S60" i="24"/>
  <c r="U60" i="24" s="1"/>
  <c r="AQ60" i="24" s="1"/>
  <c r="AU60" i="24" s="1"/>
  <c r="S42" i="9"/>
  <c r="U42" i="9" s="1"/>
  <c r="AQ42" i="9" s="1"/>
  <c r="AU42" i="9" s="1"/>
  <c r="D110" i="21"/>
  <c r="E95" i="21"/>
  <c r="H94" i="21" s="1"/>
  <c r="I94" i="21" s="1"/>
  <c r="J94" i="21" s="1"/>
  <c r="S27" i="22"/>
  <c r="U27" i="22" s="1"/>
  <c r="AQ27" i="22" s="1"/>
  <c r="AU27" i="22" s="1"/>
  <c r="O27" i="3"/>
  <c r="O27" i="20"/>
  <c r="D115" i="21"/>
  <c r="E100" i="21"/>
  <c r="H99" i="21" s="1"/>
  <c r="I99" i="21" s="1"/>
  <c r="J99" i="21" s="1"/>
  <c r="D146" i="34" l="1"/>
  <c r="E147" i="34" s="1"/>
  <c r="H146" i="34" s="1"/>
  <c r="I146" i="34" s="1"/>
  <c r="J146" i="34" s="1"/>
  <c r="E132" i="34"/>
  <c r="H131" i="34" s="1"/>
  <c r="I131" i="34" s="1"/>
  <c r="J131" i="34" s="1"/>
  <c r="Q136" i="34"/>
  <c r="S136" i="34" s="1"/>
  <c r="U136" i="34" s="1"/>
  <c r="AT136" i="34" s="1"/>
  <c r="AX136" i="34" s="1"/>
  <c r="O137" i="34"/>
  <c r="O59" i="34"/>
  <c r="P27" i="34"/>
  <c r="Q27" i="34" s="1"/>
  <c r="S27" i="34" s="1"/>
  <c r="U27" i="34" s="1"/>
  <c r="AQ27" i="34" s="1"/>
  <c r="AU27" i="34" s="1"/>
  <c r="O28" i="34"/>
  <c r="P74" i="34"/>
  <c r="Q74" i="34" s="1"/>
  <c r="S74" i="34" s="1"/>
  <c r="U74" i="34" s="1"/>
  <c r="AQ74" i="34" s="1"/>
  <c r="AU74" i="34" s="1"/>
  <c r="O75" i="34"/>
  <c r="E129" i="34"/>
  <c r="H128" i="34" s="1"/>
  <c r="I128" i="34" s="1"/>
  <c r="J128" i="34" s="1"/>
  <c r="D143" i="34"/>
  <c r="E144" i="34" s="1"/>
  <c r="H143" i="34" s="1"/>
  <c r="I143" i="34" s="1"/>
  <c r="J143" i="34" s="1"/>
  <c r="O91" i="34"/>
  <c r="O107" i="34"/>
  <c r="P45" i="34"/>
  <c r="Q45" i="34" s="1"/>
  <c r="S45" i="34" s="1"/>
  <c r="U45" i="34" s="1"/>
  <c r="AQ45" i="34" s="1"/>
  <c r="AU45" i="34" s="1"/>
  <c r="P122" i="34"/>
  <c r="Q122" i="34" s="1"/>
  <c r="S122" i="34" s="1"/>
  <c r="U122" i="34" s="1"/>
  <c r="AT122" i="34" s="1"/>
  <c r="O123" i="34"/>
  <c r="Q75" i="4"/>
  <c r="S75" i="4" s="1"/>
  <c r="U75" i="4" s="1"/>
  <c r="AQ75" i="4" s="1"/>
  <c r="AU75" i="4" s="1"/>
  <c r="O76" i="4"/>
  <c r="Q89" i="27"/>
  <c r="S89" i="27" s="1"/>
  <c r="U89" i="27" s="1"/>
  <c r="AJ89" i="27" s="1"/>
  <c r="AN89" i="27" s="1"/>
  <c r="O90" i="27"/>
  <c r="Q105" i="2"/>
  <c r="S105" i="2" s="1"/>
  <c r="U105" i="2" s="1"/>
  <c r="AT105" i="2" s="1"/>
  <c r="AX105" i="2" s="1"/>
  <c r="O106" i="2"/>
  <c r="Q91" i="6"/>
  <c r="S91" i="6" s="1"/>
  <c r="U91" i="6" s="1"/>
  <c r="AJ91" i="6" s="1"/>
  <c r="AN91" i="6" s="1"/>
  <c r="O92" i="6"/>
  <c r="Q89" i="15"/>
  <c r="S89" i="15" s="1"/>
  <c r="U89" i="15" s="1"/>
  <c r="AJ89" i="15" s="1"/>
  <c r="AN89" i="15" s="1"/>
  <c r="O90" i="15"/>
  <c r="Q73" i="7"/>
  <c r="S73" i="7" s="1"/>
  <c r="U73" i="7" s="1"/>
  <c r="AQ73" i="7" s="1"/>
  <c r="AU73" i="7" s="1"/>
  <c r="O74" i="7"/>
  <c r="Q73" i="26"/>
  <c r="S73" i="26" s="1"/>
  <c r="U73" i="26" s="1"/>
  <c r="AQ73" i="26" s="1"/>
  <c r="AU73" i="26" s="1"/>
  <c r="O74" i="26"/>
  <c r="Q73" i="10"/>
  <c r="S73" i="10" s="1"/>
  <c r="U73" i="10" s="1"/>
  <c r="AQ73" i="10" s="1"/>
  <c r="AU73" i="10" s="1"/>
  <c r="O74" i="10"/>
  <c r="Q121" i="6"/>
  <c r="S121" i="6" s="1"/>
  <c r="U121" i="6" s="1"/>
  <c r="AT121" i="6" s="1"/>
  <c r="O122" i="6"/>
  <c r="Q73" i="11"/>
  <c r="S73" i="11" s="1"/>
  <c r="U73" i="11" s="1"/>
  <c r="AQ73" i="11" s="1"/>
  <c r="AU73" i="11" s="1"/>
  <c r="O74" i="11"/>
  <c r="Q89" i="19"/>
  <c r="S89" i="19" s="1"/>
  <c r="U89" i="19" s="1"/>
  <c r="AJ89" i="19" s="1"/>
  <c r="AN89" i="19" s="1"/>
  <c r="O90" i="19"/>
  <c r="Q89" i="3"/>
  <c r="S89" i="3" s="1"/>
  <c r="U89" i="3" s="1"/>
  <c r="AJ89" i="3" s="1"/>
  <c r="AN89" i="3" s="1"/>
  <c r="O90" i="3"/>
  <c r="Q89" i="12"/>
  <c r="S89" i="12" s="1"/>
  <c r="U89" i="12" s="1"/>
  <c r="AJ89" i="12" s="1"/>
  <c r="AN89" i="12" s="1"/>
  <c r="O90" i="12"/>
  <c r="D106" i="5"/>
  <c r="E91" i="5"/>
  <c r="H90" i="5" s="1"/>
  <c r="I90" i="5" s="1"/>
  <c r="J90" i="5" s="1"/>
  <c r="P60" i="2"/>
  <c r="Q60" i="2" s="1"/>
  <c r="S60" i="2" s="1"/>
  <c r="U60" i="2" s="1"/>
  <c r="AQ60" i="2" s="1"/>
  <c r="AU60" i="2" s="1"/>
  <c r="D114" i="17"/>
  <c r="E99" i="17"/>
  <c r="H98" i="17" s="1"/>
  <c r="I98" i="17" s="1"/>
  <c r="J98" i="17" s="1"/>
  <c r="D115" i="24"/>
  <c r="E100" i="24"/>
  <c r="H99" i="24" s="1"/>
  <c r="I99" i="24" s="1"/>
  <c r="J99" i="24" s="1"/>
  <c r="D122" i="12"/>
  <c r="E107" i="12"/>
  <c r="H106" i="12" s="1"/>
  <c r="I106" i="12" s="1"/>
  <c r="J106" i="12" s="1"/>
  <c r="P44" i="13"/>
  <c r="Q44" i="13" s="1"/>
  <c r="S44" i="13" s="1"/>
  <c r="U44" i="13" s="1"/>
  <c r="AQ44" i="13" s="1"/>
  <c r="AU44" i="13" s="1"/>
  <c r="O45" i="13"/>
  <c r="E114" i="24"/>
  <c r="H113" i="24" s="1"/>
  <c r="I113" i="24" s="1"/>
  <c r="J113" i="24" s="1"/>
  <c r="D129" i="24"/>
  <c r="Q58" i="23"/>
  <c r="S58" i="23" s="1"/>
  <c r="U58" i="23" s="1"/>
  <c r="AQ58" i="23" s="1"/>
  <c r="AU58" i="23" s="1"/>
  <c r="O59" i="23"/>
  <c r="O43" i="28"/>
  <c r="D124" i="12"/>
  <c r="E109" i="12"/>
  <c r="H108" i="12" s="1"/>
  <c r="I108" i="12" s="1"/>
  <c r="J108" i="12" s="1"/>
  <c r="D123" i="30"/>
  <c r="E108" i="30"/>
  <c r="H107" i="30" s="1"/>
  <c r="I107" i="30" s="1"/>
  <c r="J107" i="30" s="1"/>
  <c r="E93" i="14"/>
  <c r="H92" i="14" s="1"/>
  <c r="I92" i="14" s="1"/>
  <c r="J92" i="14" s="1"/>
  <c r="D108" i="14"/>
  <c r="O74" i="25"/>
  <c r="E114" i="19"/>
  <c r="H113" i="19" s="1"/>
  <c r="I113" i="19" s="1"/>
  <c r="J113" i="19" s="1"/>
  <c r="D129" i="19"/>
  <c r="D108" i="18"/>
  <c r="E93" i="18"/>
  <c r="H92" i="18" s="1"/>
  <c r="I92" i="18" s="1"/>
  <c r="J92" i="18" s="1"/>
  <c r="E125" i="6"/>
  <c r="H124" i="6" s="1"/>
  <c r="I124" i="6" s="1"/>
  <c r="J124" i="6" s="1"/>
  <c r="D139" i="6"/>
  <c r="E140" i="6" s="1"/>
  <c r="H139" i="6" s="1"/>
  <c r="I139" i="6" s="1"/>
  <c r="J139" i="6" s="1"/>
  <c r="D126" i="14"/>
  <c r="E111" i="14"/>
  <c r="H110" i="14" s="1"/>
  <c r="I110" i="14" s="1"/>
  <c r="J110" i="14" s="1"/>
  <c r="E92" i="33"/>
  <c r="H91" i="33" s="1"/>
  <c r="I91" i="33" s="1"/>
  <c r="J91" i="33" s="1"/>
  <c r="D107" i="33"/>
  <c r="D124" i="21"/>
  <c r="E109" i="21"/>
  <c r="H108" i="21" s="1"/>
  <c r="I108" i="21" s="1"/>
  <c r="J108" i="21" s="1"/>
  <c r="O75" i="2"/>
  <c r="D131" i="15"/>
  <c r="E116" i="15"/>
  <c r="H115" i="15" s="1"/>
  <c r="I115" i="15" s="1"/>
  <c r="J115" i="15" s="1"/>
  <c r="O27" i="8"/>
  <c r="E108" i="10"/>
  <c r="H107" i="10" s="1"/>
  <c r="I107" i="10" s="1"/>
  <c r="J107" i="10" s="1"/>
  <c r="D123" i="10"/>
  <c r="Q73" i="12"/>
  <c r="S73" i="12" s="1"/>
  <c r="U73" i="12" s="1"/>
  <c r="AQ73" i="12" s="1"/>
  <c r="AU73" i="12" s="1"/>
  <c r="O74" i="12"/>
  <c r="E126" i="17"/>
  <c r="H125" i="17" s="1"/>
  <c r="I125" i="17" s="1"/>
  <c r="J125" i="17" s="1"/>
  <c r="D140" i="17"/>
  <c r="E141" i="17" s="1"/>
  <c r="H140" i="17" s="1"/>
  <c r="I140" i="17" s="1"/>
  <c r="J140" i="17" s="1"/>
  <c r="E117" i="18"/>
  <c r="H116" i="18" s="1"/>
  <c r="I116" i="18" s="1"/>
  <c r="J116" i="18" s="1"/>
  <c r="D132" i="18"/>
  <c r="O59" i="22"/>
  <c r="P137" i="25"/>
  <c r="Q137" i="25" s="1"/>
  <c r="S137" i="25" s="1"/>
  <c r="U137" i="25" s="1"/>
  <c r="AT137" i="25" s="1"/>
  <c r="AX137" i="25" s="1"/>
  <c r="O138" i="25"/>
  <c r="D121" i="17"/>
  <c r="E106" i="17"/>
  <c r="H105" i="17" s="1"/>
  <c r="I105" i="17" s="1"/>
  <c r="J105" i="17" s="1"/>
  <c r="P105" i="17" s="1"/>
  <c r="E115" i="9"/>
  <c r="H114" i="9" s="1"/>
  <c r="I114" i="9" s="1"/>
  <c r="J114" i="9" s="1"/>
  <c r="D130" i="9"/>
  <c r="P44" i="23"/>
  <c r="Q44" i="23" s="1"/>
  <c r="S44" i="23" s="1"/>
  <c r="U44" i="23" s="1"/>
  <c r="AQ44" i="23" s="1"/>
  <c r="AU44" i="23" s="1"/>
  <c r="P29" i="1"/>
  <c r="Q29" i="1" s="1"/>
  <c r="S29" i="1" s="1"/>
  <c r="U29" i="1" s="1"/>
  <c r="AQ29" i="1" s="1"/>
  <c r="AU29" i="1" s="1"/>
  <c r="E106" i="3"/>
  <c r="H105" i="3" s="1"/>
  <c r="I105" i="3" s="1"/>
  <c r="J105" i="3" s="1"/>
  <c r="P105" i="3" s="1"/>
  <c r="D121" i="3"/>
  <c r="D123" i="7"/>
  <c r="E108" i="7"/>
  <c r="H107" i="7" s="1"/>
  <c r="I107" i="7" s="1"/>
  <c r="J107" i="7" s="1"/>
  <c r="E114" i="9"/>
  <c r="H113" i="9" s="1"/>
  <c r="I113" i="9" s="1"/>
  <c r="J113" i="9" s="1"/>
  <c r="D129" i="9"/>
  <c r="E127" i="2"/>
  <c r="H126" i="2" s="1"/>
  <c r="I126" i="2" s="1"/>
  <c r="J126" i="2" s="1"/>
  <c r="D141" i="2"/>
  <c r="E142" i="2" s="1"/>
  <c r="H141" i="2" s="1"/>
  <c r="I141" i="2" s="1"/>
  <c r="J141" i="2" s="1"/>
  <c r="P43" i="4"/>
  <c r="Q43" i="4" s="1"/>
  <c r="S43" i="4" s="1"/>
  <c r="U43" i="4" s="1"/>
  <c r="AQ43" i="4" s="1"/>
  <c r="AU43" i="4" s="1"/>
  <c r="E115" i="7"/>
  <c r="H114" i="7" s="1"/>
  <c r="I114" i="7" s="1"/>
  <c r="J114" i="7" s="1"/>
  <c r="D130" i="7"/>
  <c r="D131" i="21"/>
  <c r="E116" i="21"/>
  <c r="H115" i="21" s="1"/>
  <c r="I115" i="21" s="1"/>
  <c r="J115" i="21" s="1"/>
  <c r="D123" i="5"/>
  <c r="E108" i="5"/>
  <c r="H107" i="5" s="1"/>
  <c r="I107" i="5" s="1"/>
  <c r="J107" i="5" s="1"/>
  <c r="D124" i="30"/>
  <c r="E109" i="30"/>
  <c r="H108" i="30" s="1"/>
  <c r="I108" i="30" s="1"/>
  <c r="J108" i="30" s="1"/>
  <c r="D130" i="13"/>
  <c r="E115" i="13"/>
  <c r="H114" i="13" s="1"/>
  <c r="I114" i="13" s="1"/>
  <c r="J114" i="13" s="1"/>
  <c r="E110" i="8"/>
  <c r="H109" i="8" s="1"/>
  <c r="I109" i="8" s="1"/>
  <c r="J109" i="8" s="1"/>
  <c r="D125" i="8"/>
  <c r="O107" i="25"/>
  <c r="E133" i="22"/>
  <c r="H132" i="22" s="1"/>
  <c r="I132" i="22" s="1"/>
  <c r="J132" i="22" s="1"/>
  <c r="D147" i="22"/>
  <c r="E148" i="22" s="1"/>
  <c r="H147" i="22" s="1"/>
  <c r="I147" i="22" s="1"/>
  <c r="J147" i="22" s="1"/>
  <c r="D136" i="2"/>
  <c r="E137" i="2" s="1"/>
  <c r="H136" i="2" s="1"/>
  <c r="I136" i="2" s="1"/>
  <c r="J136" i="2" s="1"/>
  <c r="P136" i="2" s="1"/>
  <c r="E122" i="2"/>
  <c r="H121" i="2" s="1"/>
  <c r="I121" i="2" s="1"/>
  <c r="J121" i="2" s="1"/>
  <c r="P121" i="2" s="1"/>
  <c r="P74" i="31"/>
  <c r="Q74" i="31" s="1"/>
  <c r="S74" i="31" s="1"/>
  <c r="U74" i="31" s="1"/>
  <c r="AQ74" i="31" s="1"/>
  <c r="AU74" i="31" s="1"/>
  <c r="O75" i="31"/>
  <c r="E127" i="13"/>
  <c r="H126" i="13" s="1"/>
  <c r="I126" i="13" s="1"/>
  <c r="J126" i="13" s="1"/>
  <c r="D141" i="13"/>
  <c r="E142" i="13" s="1"/>
  <c r="H141" i="13" s="1"/>
  <c r="I141" i="13" s="1"/>
  <c r="J141" i="13" s="1"/>
  <c r="D130" i="26"/>
  <c r="E115" i="26"/>
  <c r="H114" i="26" s="1"/>
  <c r="I114" i="26" s="1"/>
  <c r="J114" i="26" s="1"/>
  <c r="Q58" i="10"/>
  <c r="S58" i="10" s="1"/>
  <c r="U58" i="10" s="1"/>
  <c r="AQ58" i="10" s="1"/>
  <c r="AU58" i="10" s="1"/>
  <c r="O59" i="10"/>
  <c r="E111" i="15"/>
  <c r="H110" i="15" s="1"/>
  <c r="I110" i="15" s="1"/>
  <c r="J110" i="15" s="1"/>
  <c r="D126" i="15"/>
  <c r="E107" i="29"/>
  <c r="H106" i="29" s="1"/>
  <c r="I106" i="29" s="1"/>
  <c r="J106" i="29" s="1"/>
  <c r="D122" i="29"/>
  <c r="D142" i="10"/>
  <c r="E143" i="10" s="1"/>
  <c r="H142" i="10" s="1"/>
  <c r="I142" i="10" s="1"/>
  <c r="J142" i="10" s="1"/>
  <c r="E128" i="10"/>
  <c r="H127" i="10" s="1"/>
  <c r="I127" i="10" s="1"/>
  <c r="J127" i="10" s="1"/>
  <c r="D122" i="2"/>
  <c r="E107" i="2"/>
  <c r="H106" i="2" s="1"/>
  <c r="I106" i="2" s="1"/>
  <c r="J106" i="2" s="1"/>
  <c r="D115" i="5"/>
  <c r="E100" i="5"/>
  <c r="H99" i="5" s="1"/>
  <c r="I99" i="5" s="1"/>
  <c r="J99" i="5" s="1"/>
  <c r="D132" i="30"/>
  <c r="E117" i="30"/>
  <c r="H116" i="30" s="1"/>
  <c r="I116" i="30" s="1"/>
  <c r="J116" i="30" s="1"/>
  <c r="E114" i="18"/>
  <c r="H113" i="18" s="1"/>
  <c r="I113" i="18" s="1"/>
  <c r="J113" i="18" s="1"/>
  <c r="D129" i="18"/>
  <c r="E113" i="27"/>
  <c r="H112" i="27" s="1"/>
  <c r="I112" i="27" s="1"/>
  <c r="J112" i="27" s="1"/>
  <c r="D128" i="27"/>
  <c r="D146" i="28"/>
  <c r="E147" i="28" s="1"/>
  <c r="H146" i="28" s="1"/>
  <c r="I146" i="28" s="1"/>
  <c r="J146" i="28" s="1"/>
  <c r="E132" i="28"/>
  <c r="H131" i="28" s="1"/>
  <c r="I131" i="28" s="1"/>
  <c r="J131" i="28" s="1"/>
  <c r="D132" i="7"/>
  <c r="E117" i="7"/>
  <c r="H116" i="7" s="1"/>
  <c r="I116" i="7" s="1"/>
  <c r="J116" i="7" s="1"/>
  <c r="E122" i="4"/>
  <c r="H121" i="4" s="1"/>
  <c r="I121" i="4" s="1"/>
  <c r="J121" i="4" s="1"/>
  <c r="P121" i="4" s="1"/>
  <c r="D136" i="4"/>
  <c r="E137" i="4" s="1"/>
  <c r="H136" i="4" s="1"/>
  <c r="I136" i="4" s="1"/>
  <c r="J136" i="4" s="1"/>
  <c r="P136" i="4" s="1"/>
  <c r="P27" i="25"/>
  <c r="Q27" i="25" s="1"/>
  <c r="S27" i="25" s="1"/>
  <c r="U27" i="25" s="1"/>
  <c r="AQ27" i="25" s="1"/>
  <c r="AU27" i="25" s="1"/>
  <c r="O28" i="25"/>
  <c r="D127" i="33"/>
  <c r="E112" i="33"/>
  <c r="H111" i="33" s="1"/>
  <c r="I111" i="33" s="1"/>
  <c r="J111" i="33" s="1"/>
  <c r="D138" i="8"/>
  <c r="E139" i="8" s="1"/>
  <c r="H138" i="8" s="1"/>
  <c r="I138" i="8" s="1"/>
  <c r="J138" i="8" s="1"/>
  <c r="E124" i="8"/>
  <c r="H123" i="8" s="1"/>
  <c r="I123" i="8" s="1"/>
  <c r="J123" i="8" s="1"/>
  <c r="Q58" i="25"/>
  <c r="S58" i="25" s="1"/>
  <c r="U58" i="25" s="1"/>
  <c r="AQ58" i="25" s="1"/>
  <c r="AU58" i="25" s="1"/>
  <c r="O59" i="25"/>
  <c r="P106" i="6"/>
  <c r="Q106" i="6" s="1"/>
  <c r="S106" i="6" s="1"/>
  <c r="U106" i="6" s="1"/>
  <c r="AT106" i="6" s="1"/>
  <c r="AX106" i="6" s="1"/>
  <c r="E94" i="9"/>
  <c r="H93" i="9" s="1"/>
  <c r="I93" i="9" s="1"/>
  <c r="J93" i="9" s="1"/>
  <c r="D109" i="9"/>
  <c r="D109" i="13"/>
  <c r="E94" i="13"/>
  <c r="H93" i="13" s="1"/>
  <c r="I93" i="13" s="1"/>
  <c r="J93" i="13" s="1"/>
  <c r="E108" i="20"/>
  <c r="H107" i="20" s="1"/>
  <c r="I107" i="20" s="1"/>
  <c r="J107" i="20" s="1"/>
  <c r="D123" i="20"/>
  <c r="D115" i="11"/>
  <c r="E100" i="11"/>
  <c r="H99" i="11" s="1"/>
  <c r="I99" i="11" s="1"/>
  <c r="J99" i="11" s="1"/>
  <c r="E100" i="29"/>
  <c r="H99" i="29" s="1"/>
  <c r="I99" i="29" s="1"/>
  <c r="J99" i="29" s="1"/>
  <c r="D115" i="29"/>
  <c r="N62" i="18"/>
  <c r="P61" i="18"/>
  <c r="Q61" i="18" s="1"/>
  <c r="S61" i="18" s="1"/>
  <c r="U61" i="18" s="1"/>
  <c r="AQ61" i="18" s="1"/>
  <c r="AU61" i="18" s="1"/>
  <c r="E93" i="23"/>
  <c r="H92" i="23" s="1"/>
  <c r="I92" i="23" s="1"/>
  <c r="J92" i="23" s="1"/>
  <c r="D108" i="23"/>
  <c r="E107" i="20"/>
  <c r="H106" i="20" s="1"/>
  <c r="I106" i="20" s="1"/>
  <c r="J106" i="20" s="1"/>
  <c r="D122" i="20"/>
  <c r="D112" i="7"/>
  <c r="E97" i="7"/>
  <c r="H96" i="7" s="1"/>
  <c r="I96" i="7" s="1"/>
  <c r="J96" i="7" s="1"/>
  <c r="E128" i="5"/>
  <c r="H127" i="5" s="1"/>
  <c r="I127" i="5" s="1"/>
  <c r="J127" i="5" s="1"/>
  <c r="D142" i="5"/>
  <c r="E143" i="5" s="1"/>
  <c r="H142" i="5" s="1"/>
  <c r="I142" i="5" s="1"/>
  <c r="J142" i="5" s="1"/>
  <c r="E97" i="15"/>
  <c r="H96" i="15" s="1"/>
  <c r="I96" i="15" s="1"/>
  <c r="J96" i="15" s="1"/>
  <c r="D112" i="15"/>
  <c r="E108" i="14"/>
  <c r="H107" i="14" s="1"/>
  <c r="I107" i="14" s="1"/>
  <c r="J107" i="14" s="1"/>
  <c r="D123" i="14"/>
  <c r="E117" i="24"/>
  <c r="H116" i="24" s="1"/>
  <c r="I116" i="24" s="1"/>
  <c r="J116" i="24" s="1"/>
  <c r="D132" i="24"/>
  <c r="P90" i="33"/>
  <c r="Q90" i="33" s="1"/>
  <c r="S90" i="33" s="1"/>
  <c r="U90" i="33" s="1"/>
  <c r="AJ90" i="33" s="1"/>
  <c r="AN90" i="33" s="1"/>
  <c r="D132" i="4"/>
  <c r="E117" i="4"/>
  <c r="H116" i="4" s="1"/>
  <c r="I116" i="4" s="1"/>
  <c r="J116" i="4" s="1"/>
  <c r="D110" i="8"/>
  <c r="E95" i="8"/>
  <c r="H94" i="8" s="1"/>
  <c r="I94" i="8" s="1"/>
  <c r="J94" i="8" s="1"/>
  <c r="E107" i="10"/>
  <c r="H106" i="10" s="1"/>
  <c r="I106" i="10" s="1"/>
  <c r="J106" i="10" s="1"/>
  <c r="D122" i="10"/>
  <c r="E107" i="33"/>
  <c r="H106" i="33" s="1"/>
  <c r="I106" i="33" s="1"/>
  <c r="J106" i="33" s="1"/>
  <c r="D122" i="33"/>
  <c r="D130" i="33"/>
  <c r="E115" i="33"/>
  <c r="H114" i="33" s="1"/>
  <c r="I114" i="33" s="1"/>
  <c r="J114" i="33" s="1"/>
  <c r="D124" i="24"/>
  <c r="E109" i="24"/>
  <c r="H108" i="24" s="1"/>
  <c r="I108" i="24" s="1"/>
  <c r="J108" i="24" s="1"/>
  <c r="O61" i="33"/>
  <c r="E112" i="9"/>
  <c r="H111" i="9" s="1"/>
  <c r="I111" i="9" s="1"/>
  <c r="J111" i="9" s="1"/>
  <c r="D127" i="9"/>
  <c r="P75" i="14"/>
  <c r="Q75" i="14" s="1"/>
  <c r="S75" i="14" s="1"/>
  <c r="U75" i="14" s="1"/>
  <c r="AQ75" i="14" s="1"/>
  <c r="AU75" i="14" s="1"/>
  <c r="E101" i="26"/>
  <c r="H100" i="26" s="1"/>
  <c r="I100" i="26" s="1"/>
  <c r="J100" i="26" s="1"/>
  <c r="D116" i="26"/>
  <c r="D145" i="10"/>
  <c r="E146" i="10" s="1"/>
  <c r="H145" i="10" s="1"/>
  <c r="I145" i="10" s="1"/>
  <c r="J145" i="10" s="1"/>
  <c r="E131" i="10"/>
  <c r="H130" i="10" s="1"/>
  <c r="I130" i="10" s="1"/>
  <c r="J130" i="10" s="1"/>
  <c r="E94" i="27"/>
  <c r="H93" i="27" s="1"/>
  <c r="I93" i="27" s="1"/>
  <c r="J93" i="27" s="1"/>
  <c r="D109" i="27"/>
  <c r="D136" i="5"/>
  <c r="E137" i="5" s="1"/>
  <c r="H136" i="5" s="1"/>
  <c r="I136" i="5" s="1"/>
  <c r="J136" i="5" s="1"/>
  <c r="P136" i="5" s="1"/>
  <c r="E122" i="5"/>
  <c r="H121" i="5" s="1"/>
  <c r="I121" i="5" s="1"/>
  <c r="J121" i="5" s="1"/>
  <c r="P121" i="5" s="1"/>
  <c r="E110" i="29"/>
  <c r="H109" i="29" s="1"/>
  <c r="I109" i="29" s="1"/>
  <c r="J109" i="29" s="1"/>
  <c r="D125" i="29"/>
  <c r="E110" i="26"/>
  <c r="H109" i="26" s="1"/>
  <c r="I109" i="26" s="1"/>
  <c r="J109" i="26" s="1"/>
  <c r="D125" i="26"/>
  <c r="E106" i="29"/>
  <c r="H105" i="29" s="1"/>
  <c r="I105" i="29" s="1"/>
  <c r="J105" i="29" s="1"/>
  <c r="P105" i="29" s="1"/>
  <c r="D121" i="29"/>
  <c r="Q89" i="18"/>
  <c r="S89" i="18" s="1"/>
  <c r="U89" i="18" s="1"/>
  <c r="AJ89" i="18" s="1"/>
  <c r="AN89" i="18" s="1"/>
  <c r="O90" i="18"/>
  <c r="P74" i="15"/>
  <c r="Q74" i="15" s="1"/>
  <c r="S74" i="15" s="1"/>
  <c r="U74" i="15" s="1"/>
  <c r="AQ74" i="15" s="1"/>
  <c r="AU74" i="15" s="1"/>
  <c r="Q73" i="19"/>
  <c r="S73" i="19" s="1"/>
  <c r="U73" i="19" s="1"/>
  <c r="AQ73" i="19" s="1"/>
  <c r="AU73" i="19" s="1"/>
  <c r="O74" i="19"/>
  <c r="D124" i="22"/>
  <c r="E109" i="22"/>
  <c r="H108" i="22" s="1"/>
  <c r="I108" i="22" s="1"/>
  <c r="J108" i="22" s="1"/>
  <c r="D123" i="3"/>
  <c r="E108" i="3"/>
  <c r="H107" i="3" s="1"/>
  <c r="I107" i="3" s="1"/>
  <c r="J107" i="3" s="1"/>
  <c r="P60" i="12"/>
  <c r="Q60" i="12" s="1"/>
  <c r="S60" i="12" s="1"/>
  <c r="U60" i="12" s="1"/>
  <c r="AQ60" i="12" s="1"/>
  <c r="AU60" i="12" s="1"/>
  <c r="E115" i="11"/>
  <c r="H114" i="11" s="1"/>
  <c r="I114" i="11" s="1"/>
  <c r="J114" i="11" s="1"/>
  <c r="D130" i="11"/>
  <c r="E114" i="33"/>
  <c r="H113" i="33" s="1"/>
  <c r="I113" i="33" s="1"/>
  <c r="J113" i="33" s="1"/>
  <c r="D129" i="33"/>
  <c r="E127" i="9"/>
  <c r="H126" i="9" s="1"/>
  <c r="I126" i="9" s="1"/>
  <c r="J126" i="9" s="1"/>
  <c r="D141" i="9"/>
  <c r="E142" i="9" s="1"/>
  <c r="H141" i="9" s="1"/>
  <c r="I141" i="9" s="1"/>
  <c r="J141" i="9" s="1"/>
  <c r="P27" i="5"/>
  <c r="Q27" i="5" s="1"/>
  <c r="S27" i="5" s="1"/>
  <c r="U27" i="5" s="1"/>
  <c r="AQ27" i="5" s="1"/>
  <c r="AU27" i="5" s="1"/>
  <c r="O28" i="5"/>
  <c r="P27" i="20"/>
  <c r="Q27" i="20" s="1"/>
  <c r="S27" i="20" s="1"/>
  <c r="U27" i="20" s="1"/>
  <c r="AQ27" i="20" s="1"/>
  <c r="AU27" i="20" s="1"/>
  <c r="E113" i="20"/>
  <c r="H112" i="20" s="1"/>
  <c r="I112" i="20" s="1"/>
  <c r="J112" i="20" s="1"/>
  <c r="D128" i="20"/>
  <c r="E113" i="28"/>
  <c r="H112" i="28" s="1"/>
  <c r="I112" i="28" s="1"/>
  <c r="J112" i="28" s="1"/>
  <c r="D128" i="28"/>
  <c r="P108" i="1"/>
  <c r="Q108" i="1" s="1"/>
  <c r="S108" i="1" s="1"/>
  <c r="U108" i="1" s="1"/>
  <c r="AT108" i="1" s="1"/>
  <c r="AX108" i="1" s="1"/>
  <c r="E132" i="13"/>
  <c r="H131" i="13" s="1"/>
  <c r="I131" i="13" s="1"/>
  <c r="J131" i="13" s="1"/>
  <c r="D146" i="13"/>
  <c r="E147" i="13" s="1"/>
  <c r="H146" i="13" s="1"/>
  <c r="I146" i="13" s="1"/>
  <c r="J146" i="13" s="1"/>
  <c r="E113" i="6"/>
  <c r="H112" i="6" s="1"/>
  <c r="I112" i="6" s="1"/>
  <c r="J112" i="6" s="1"/>
  <c r="D128" i="6"/>
  <c r="E94" i="15"/>
  <c r="H93" i="15" s="1"/>
  <c r="I93" i="15" s="1"/>
  <c r="J93" i="15" s="1"/>
  <c r="D109" i="15"/>
  <c r="Q136" i="6"/>
  <c r="S136" i="6" s="1"/>
  <c r="U136" i="6" s="1"/>
  <c r="AT136" i="6" s="1"/>
  <c r="AX136" i="6" s="1"/>
  <c r="O137" i="6"/>
  <c r="E106" i="30"/>
  <c r="H105" i="30" s="1"/>
  <c r="I105" i="30" s="1"/>
  <c r="J105" i="30" s="1"/>
  <c r="P105" i="30" s="1"/>
  <c r="D121" i="30"/>
  <c r="P27" i="7"/>
  <c r="Q27" i="7" s="1"/>
  <c r="S27" i="7" s="1"/>
  <c r="U27" i="7" s="1"/>
  <c r="AQ27" i="7" s="1"/>
  <c r="AU27" i="7" s="1"/>
  <c r="O28" i="7"/>
  <c r="P27" i="16"/>
  <c r="Q27" i="16" s="1"/>
  <c r="S27" i="16" s="1"/>
  <c r="U27" i="16" s="1"/>
  <c r="AQ27" i="16" s="1"/>
  <c r="AU27" i="16" s="1"/>
  <c r="O28" i="16"/>
  <c r="E114" i="31"/>
  <c r="H113" i="31" s="1"/>
  <c r="I113" i="31" s="1"/>
  <c r="J113" i="31" s="1"/>
  <c r="D129" i="31"/>
  <c r="D124" i="29"/>
  <c r="E109" i="29"/>
  <c r="H108" i="29" s="1"/>
  <c r="I108" i="29" s="1"/>
  <c r="J108" i="29" s="1"/>
  <c r="E112" i="7"/>
  <c r="H111" i="7" s="1"/>
  <c r="I111" i="7" s="1"/>
  <c r="J111" i="7" s="1"/>
  <c r="D127" i="7"/>
  <c r="O44" i="2"/>
  <c r="E112" i="26"/>
  <c r="H111" i="26" s="1"/>
  <c r="I111" i="26" s="1"/>
  <c r="J111" i="26" s="1"/>
  <c r="D127" i="26"/>
  <c r="Q105" i="5"/>
  <c r="S105" i="5" s="1"/>
  <c r="U105" i="5" s="1"/>
  <c r="AT105" i="5" s="1"/>
  <c r="AX105" i="5" s="1"/>
  <c r="O106" i="5"/>
  <c r="E129" i="14"/>
  <c r="H128" i="14" s="1"/>
  <c r="I128" i="14" s="1"/>
  <c r="J128" i="14" s="1"/>
  <c r="D143" i="14"/>
  <c r="E144" i="14" s="1"/>
  <c r="H143" i="14" s="1"/>
  <c r="I143" i="14" s="1"/>
  <c r="J143" i="14" s="1"/>
  <c r="P74" i="3"/>
  <c r="Q74" i="3" s="1"/>
  <c r="S74" i="3" s="1"/>
  <c r="U74" i="3" s="1"/>
  <c r="AQ74" i="3" s="1"/>
  <c r="AU74" i="3" s="1"/>
  <c r="O75" i="3"/>
  <c r="E117" i="23"/>
  <c r="H116" i="23" s="1"/>
  <c r="I116" i="23" s="1"/>
  <c r="J116" i="23" s="1"/>
  <c r="D132" i="23"/>
  <c r="E113" i="8"/>
  <c r="H112" i="8" s="1"/>
  <c r="I112" i="8" s="1"/>
  <c r="J112" i="8" s="1"/>
  <c r="D128" i="8"/>
  <c r="D129" i="29"/>
  <c r="E114" i="29"/>
  <c r="H113" i="29" s="1"/>
  <c r="I113" i="29" s="1"/>
  <c r="J113" i="29" s="1"/>
  <c r="E106" i="18"/>
  <c r="H105" i="18" s="1"/>
  <c r="I105" i="18" s="1"/>
  <c r="J105" i="18" s="1"/>
  <c r="P105" i="18" s="1"/>
  <c r="D121" i="18"/>
  <c r="D111" i="15"/>
  <c r="E96" i="15"/>
  <c r="H95" i="15" s="1"/>
  <c r="I95" i="15" s="1"/>
  <c r="J95" i="15" s="1"/>
  <c r="E107" i="13"/>
  <c r="H106" i="13" s="1"/>
  <c r="I106" i="13" s="1"/>
  <c r="J106" i="13" s="1"/>
  <c r="D122" i="13"/>
  <c r="D115" i="3"/>
  <c r="E100" i="3"/>
  <c r="H99" i="3" s="1"/>
  <c r="I99" i="3" s="1"/>
  <c r="J99" i="3" s="1"/>
  <c r="D128" i="22"/>
  <c r="E113" i="22"/>
  <c r="H112" i="22" s="1"/>
  <c r="I112" i="22" s="1"/>
  <c r="J112" i="22" s="1"/>
  <c r="D126" i="29"/>
  <c r="E111" i="29"/>
  <c r="H110" i="29" s="1"/>
  <c r="I110" i="29" s="1"/>
  <c r="J110" i="29" s="1"/>
  <c r="E90" i="23"/>
  <c r="H89" i="23" s="1"/>
  <c r="I89" i="23" s="1"/>
  <c r="J89" i="23" s="1"/>
  <c r="P89" i="23" s="1"/>
  <c r="D105" i="23"/>
  <c r="D137" i="21"/>
  <c r="E138" i="21" s="1"/>
  <c r="H137" i="21" s="1"/>
  <c r="I137" i="21" s="1"/>
  <c r="J137" i="21" s="1"/>
  <c r="E123" i="21"/>
  <c r="H122" i="21" s="1"/>
  <c r="I122" i="21" s="1"/>
  <c r="J122" i="21" s="1"/>
  <c r="O59" i="13"/>
  <c r="E106" i="9"/>
  <c r="H105" i="9" s="1"/>
  <c r="I105" i="9" s="1"/>
  <c r="J105" i="9" s="1"/>
  <c r="P105" i="9" s="1"/>
  <c r="D121" i="9"/>
  <c r="E111" i="6"/>
  <c r="H110" i="6" s="1"/>
  <c r="I110" i="6" s="1"/>
  <c r="J110" i="6" s="1"/>
  <c r="D126" i="6"/>
  <c r="D125" i="16"/>
  <c r="E110" i="16"/>
  <c r="H109" i="16" s="1"/>
  <c r="I109" i="16" s="1"/>
  <c r="J109" i="16" s="1"/>
  <c r="P27" i="3"/>
  <c r="Q27" i="3" s="1"/>
  <c r="S27" i="3" s="1"/>
  <c r="U27" i="3" s="1"/>
  <c r="AQ27" i="3" s="1"/>
  <c r="AU27" i="3" s="1"/>
  <c r="E133" i="28"/>
  <c r="H132" i="28" s="1"/>
  <c r="I132" i="28" s="1"/>
  <c r="J132" i="28" s="1"/>
  <c r="D147" i="28"/>
  <c r="E148" i="28" s="1"/>
  <c r="H147" i="28" s="1"/>
  <c r="I147" i="28" s="1"/>
  <c r="J147" i="28" s="1"/>
  <c r="E101" i="29"/>
  <c r="H100" i="29" s="1"/>
  <c r="I100" i="29" s="1"/>
  <c r="J100" i="29" s="1"/>
  <c r="D116" i="29"/>
  <c r="P44" i="8"/>
  <c r="Q44" i="8" s="1"/>
  <c r="S44" i="8" s="1"/>
  <c r="U44" i="8" s="1"/>
  <c r="AQ44" i="8" s="1"/>
  <c r="AU44" i="8" s="1"/>
  <c r="O45" i="8"/>
  <c r="P90" i="2"/>
  <c r="Q90" i="2" s="1"/>
  <c r="S90" i="2" s="1"/>
  <c r="U90" i="2" s="1"/>
  <c r="AJ90" i="2" s="1"/>
  <c r="AN90" i="2" s="1"/>
  <c r="O91" i="2"/>
  <c r="D145" i="22"/>
  <c r="E146" i="22" s="1"/>
  <c r="H145" i="22" s="1"/>
  <c r="I145" i="22" s="1"/>
  <c r="J145" i="22" s="1"/>
  <c r="E131" i="22"/>
  <c r="H130" i="22" s="1"/>
  <c r="I130" i="22" s="1"/>
  <c r="J130" i="22" s="1"/>
  <c r="O43" i="7"/>
  <c r="P28" i="26"/>
  <c r="Q28" i="26" s="1"/>
  <c r="S28" i="26" s="1"/>
  <c r="U28" i="26" s="1"/>
  <c r="AQ28" i="26" s="1"/>
  <c r="AU28" i="26" s="1"/>
  <c r="O29" i="26"/>
  <c r="D106" i="11"/>
  <c r="E91" i="11"/>
  <c r="H90" i="11" s="1"/>
  <c r="I90" i="11" s="1"/>
  <c r="J90" i="11" s="1"/>
  <c r="E112" i="14"/>
  <c r="H111" i="14" s="1"/>
  <c r="I111" i="14" s="1"/>
  <c r="J111" i="14" s="1"/>
  <c r="D127" i="14"/>
  <c r="Q89" i="30"/>
  <c r="S89" i="30" s="1"/>
  <c r="U89" i="30" s="1"/>
  <c r="AJ89" i="30" s="1"/>
  <c r="AN89" i="30" s="1"/>
  <c r="O90" i="30"/>
  <c r="E94" i="28"/>
  <c r="H93" i="28" s="1"/>
  <c r="I93" i="28" s="1"/>
  <c r="J93" i="28" s="1"/>
  <c r="D109" i="28"/>
  <c r="P28" i="11"/>
  <c r="Q28" i="11" s="1"/>
  <c r="S28" i="11" s="1"/>
  <c r="U28" i="11" s="1"/>
  <c r="AQ28" i="11" s="1"/>
  <c r="AU28" i="11" s="1"/>
  <c r="O29" i="11"/>
  <c r="D116" i="14"/>
  <c r="E101" i="14"/>
  <c r="H100" i="14" s="1"/>
  <c r="I100" i="14" s="1"/>
  <c r="J100" i="14" s="1"/>
  <c r="D115" i="7"/>
  <c r="E100" i="7"/>
  <c r="H99" i="7" s="1"/>
  <c r="I99" i="7" s="1"/>
  <c r="J99" i="7" s="1"/>
  <c r="E111" i="20"/>
  <c r="H110" i="20" s="1"/>
  <c r="I110" i="20" s="1"/>
  <c r="J110" i="20" s="1"/>
  <c r="D126" i="20"/>
  <c r="D142" i="2"/>
  <c r="E143" i="2" s="1"/>
  <c r="H142" i="2" s="1"/>
  <c r="I142" i="2" s="1"/>
  <c r="J142" i="2" s="1"/>
  <c r="E128" i="2"/>
  <c r="H127" i="2" s="1"/>
  <c r="I127" i="2" s="1"/>
  <c r="J127" i="2" s="1"/>
  <c r="E112" i="24"/>
  <c r="H111" i="24" s="1"/>
  <c r="I111" i="24" s="1"/>
  <c r="J111" i="24" s="1"/>
  <c r="D127" i="24"/>
  <c r="E106" i="21"/>
  <c r="H105" i="21" s="1"/>
  <c r="I105" i="21" s="1"/>
  <c r="J105" i="21" s="1"/>
  <c r="P105" i="21" s="1"/>
  <c r="D121" i="21"/>
  <c r="D129" i="17"/>
  <c r="E114" i="17"/>
  <c r="H113" i="17" s="1"/>
  <c r="I113" i="17" s="1"/>
  <c r="J113" i="17" s="1"/>
  <c r="Q73" i="17"/>
  <c r="S73" i="17" s="1"/>
  <c r="U73" i="17" s="1"/>
  <c r="AQ73" i="17" s="1"/>
  <c r="AU73" i="17" s="1"/>
  <c r="O74" i="17"/>
  <c r="D124" i="16"/>
  <c r="E109" i="16"/>
  <c r="H108" i="16" s="1"/>
  <c r="I108" i="16" s="1"/>
  <c r="J108" i="16" s="1"/>
  <c r="P28" i="22"/>
  <c r="Q28" i="22" s="1"/>
  <c r="S28" i="22" s="1"/>
  <c r="U28" i="22" s="1"/>
  <c r="AQ28" i="22" s="1"/>
  <c r="AU28" i="22" s="1"/>
  <c r="O29" i="22"/>
  <c r="E101" i="33"/>
  <c r="H100" i="33" s="1"/>
  <c r="I100" i="33" s="1"/>
  <c r="J100" i="33" s="1"/>
  <c r="D116" i="33"/>
  <c r="E92" i="15"/>
  <c r="H91" i="15" s="1"/>
  <c r="I91" i="15" s="1"/>
  <c r="J91" i="15" s="1"/>
  <c r="D107" i="15"/>
  <c r="P29" i="19"/>
  <c r="Q29" i="19" s="1"/>
  <c r="S29" i="19" s="1"/>
  <c r="U29" i="19" s="1"/>
  <c r="AQ29" i="19" s="1"/>
  <c r="AU29" i="19" s="1"/>
  <c r="E90" i="8"/>
  <c r="H89" i="8" s="1"/>
  <c r="I89" i="8" s="1"/>
  <c r="J89" i="8" s="1"/>
  <c r="P89" i="8" s="1"/>
  <c r="D105" i="8"/>
  <c r="E111" i="3"/>
  <c r="H110" i="3" s="1"/>
  <c r="I110" i="3" s="1"/>
  <c r="J110" i="3" s="1"/>
  <c r="D126" i="3"/>
  <c r="E112" i="21"/>
  <c r="H111" i="21" s="1"/>
  <c r="I111" i="21" s="1"/>
  <c r="J111" i="21" s="1"/>
  <c r="D127" i="21"/>
  <c r="D146" i="19"/>
  <c r="E147" i="19" s="1"/>
  <c r="H146" i="19" s="1"/>
  <c r="I146" i="19" s="1"/>
  <c r="J146" i="19" s="1"/>
  <c r="E132" i="19"/>
  <c r="H131" i="19" s="1"/>
  <c r="I131" i="19" s="1"/>
  <c r="J131" i="19" s="1"/>
  <c r="P59" i="3"/>
  <c r="Q59" i="3" s="1"/>
  <c r="S59" i="3" s="1"/>
  <c r="U59" i="3" s="1"/>
  <c r="AQ59" i="3" s="1"/>
  <c r="AU59" i="3" s="1"/>
  <c r="O60" i="3"/>
  <c r="Q89" i="13"/>
  <c r="S89" i="13" s="1"/>
  <c r="U89" i="13" s="1"/>
  <c r="AJ89" i="13" s="1"/>
  <c r="AN89" i="13" s="1"/>
  <c r="O90" i="13"/>
  <c r="D132" i="31"/>
  <c r="E117" i="31"/>
  <c r="H116" i="31" s="1"/>
  <c r="I116" i="31" s="1"/>
  <c r="J116" i="31" s="1"/>
  <c r="Q73" i="28"/>
  <c r="S73" i="28" s="1"/>
  <c r="U73" i="28" s="1"/>
  <c r="AQ73" i="28" s="1"/>
  <c r="AU73" i="28" s="1"/>
  <c r="O74" i="28"/>
  <c r="D128" i="23"/>
  <c r="E113" i="23"/>
  <c r="H112" i="23" s="1"/>
  <c r="I112" i="23" s="1"/>
  <c r="J112" i="23" s="1"/>
  <c r="P90" i="20"/>
  <c r="Q90" i="20" s="1"/>
  <c r="S90" i="20" s="1"/>
  <c r="U90" i="20" s="1"/>
  <c r="AJ90" i="20" s="1"/>
  <c r="AN90" i="20" s="1"/>
  <c r="O91" i="20"/>
  <c r="D111" i="17"/>
  <c r="E96" i="17"/>
  <c r="H95" i="17" s="1"/>
  <c r="I95" i="17" s="1"/>
  <c r="J95" i="17" s="1"/>
  <c r="D107" i="4"/>
  <c r="E92" i="4"/>
  <c r="H91" i="4" s="1"/>
  <c r="I91" i="4" s="1"/>
  <c r="J91" i="4" s="1"/>
  <c r="E132" i="2"/>
  <c r="H131" i="2" s="1"/>
  <c r="I131" i="2" s="1"/>
  <c r="J131" i="2" s="1"/>
  <c r="D146" i="2"/>
  <c r="E147" i="2" s="1"/>
  <c r="H146" i="2" s="1"/>
  <c r="I146" i="2" s="1"/>
  <c r="J146" i="2" s="1"/>
  <c r="P60" i="21"/>
  <c r="Q60" i="21" s="1"/>
  <c r="S60" i="21" s="1"/>
  <c r="U60" i="21" s="1"/>
  <c r="AQ60" i="21" s="1"/>
  <c r="AU60" i="21" s="1"/>
  <c r="O61" i="21"/>
  <c r="Q89" i="16"/>
  <c r="S89" i="16" s="1"/>
  <c r="U89" i="16" s="1"/>
  <c r="AJ89" i="16" s="1"/>
  <c r="AN89" i="16" s="1"/>
  <c r="O90" i="16"/>
  <c r="D124" i="19"/>
  <c r="E109" i="19"/>
  <c r="H108" i="19" s="1"/>
  <c r="I108" i="19" s="1"/>
  <c r="J108" i="19" s="1"/>
  <c r="D126" i="16"/>
  <c r="E111" i="16"/>
  <c r="H110" i="16" s="1"/>
  <c r="I110" i="16" s="1"/>
  <c r="J110" i="16" s="1"/>
  <c r="P76" i="1"/>
  <c r="Q76" i="1" s="1"/>
  <c r="S76" i="1" s="1"/>
  <c r="U76" i="1" s="1"/>
  <c r="AQ76" i="1" s="1"/>
  <c r="AU76" i="1" s="1"/>
  <c r="P28" i="6"/>
  <c r="Q28" i="6" s="1"/>
  <c r="S28" i="6" s="1"/>
  <c r="U28" i="6" s="1"/>
  <c r="AQ28" i="6" s="1"/>
  <c r="AU28" i="6" s="1"/>
  <c r="O29" i="6"/>
  <c r="D127" i="8"/>
  <c r="E112" i="8"/>
  <c r="H111" i="8" s="1"/>
  <c r="I111" i="8" s="1"/>
  <c r="J111" i="8" s="1"/>
  <c r="E114" i="22"/>
  <c r="H113" i="22" s="1"/>
  <c r="I113" i="22" s="1"/>
  <c r="J113" i="22" s="1"/>
  <c r="D129" i="22"/>
  <c r="D122" i="30"/>
  <c r="E107" i="30"/>
  <c r="H106" i="30" s="1"/>
  <c r="I106" i="30" s="1"/>
  <c r="J106" i="30" s="1"/>
  <c r="Q89" i="21"/>
  <c r="S89" i="21" s="1"/>
  <c r="U89" i="21" s="1"/>
  <c r="AJ89" i="21" s="1"/>
  <c r="AN89" i="21" s="1"/>
  <c r="O90" i="21"/>
  <c r="E110" i="23"/>
  <c r="H109" i="23" s="1"/>
  <c r="I109" i="23" s="1"/>
  <c r="J109" i="23" s="1"/>
  <c r="D125" i="23"/>
  <c r="E92" i="9"/>
  <c r="H91" i="9" s="1"/>
  <c r="I91" i="9" s="1"/>
  <c r="J91" i="9" s="1"/>
  <c r="D107" i="9"/>
  <c r="P43" i="17"/>
  <c r="Q43" i="17" s="1"/>
  <c r="S43" i="17" s="1"/>
  <c r="U43" i="17" s="1"/>
  <c r="AQ43" i="17" s="1"/>
  <c r="AU43" i="17" s="1"/>
  <c r="O44" i="17"/>
  <c r="P44" i="14"/>
  <c r="Q44" i="14" s="1"/>
  <c r="S44" i="14" s="1"/>
  <c r="U44" i="14" s="1"/>
  <c r="AQ44" i="14" s="1"/>
  <c r="AU44" i="14" s="1"/>
  <c r="O45" i="14"/>
  <c r="E91" i="18"/>
  <c r="H90" i="18" s="1"/>
  <c r="I90" i="18" s="1"/>
  <c r="J90" i="18" s="1"/>
  <c r="D106" i="18"/>
  <c r="D115" i="12"/>
  <c r="E100" i="12"/>
  <c r="H99" i="12" s="1"/>
  <c r="I99" i="12" s="1"/>
  <c r="J99" i="12" s="1"/>
  <c r="D124" i="13"/>
  <c r="E109" i="13"/>
  <c r="H108" i="13" s="1"/>
  <c r="I108" i="13" s="1"/>
  <c r="J108" i="13" s="1"/>
  <c r="D130" i="2"/>
  <c r="E115" i="2"/>
  <c r="H114" i="2" s="1"/>
  <c r="I114" i="2" s="1"/>
  <c r="J114" i="2" s="1"/>
  <c r="D105" i="10"/>
  <c r="E90" i="10"/>
  <c r="H89" i="10" s="1"/>
  <c r="I89" i="10" s="1"/>
  <c r="J89" i="10" s="1"/>
  <c r="P89" i="10" s="1"/>
  <c r="N30" i="18"/>
  <c r="P29" i="18"/>
  <c r="Q29" i="18" s="1"/>
  <c r="S29" i="18" s="1"/>
  <c r="U29" i="18" s="1"/>
  <c r="AQ29" i="18" s="1"/>
  <c r="AU29" i="18" s="1"/>
  <c r="D121" i="13"/>
  <c r="E106" i="13"/>
  <c r="H105" i="13" s="1"/>
  <c r="I105" i="13" s="1"/>
  <c r="J105" i="13" s="1"/>
  <c r="P105" i="13" s="1"/>
  <c r="E115" i="21"/>
  <c r="H114" i="21" s="1"/>
  <c r="I114" i="21" s="1"/>
  <c r="J114" i="21" s="1"/>
  <c r="D130" i="21"/>
  <c r="D105" i="28"/>
  <c r="E90" i="28"/>
  <c r="H89" i="28" s="1"/>
  <c r="I89" i="28" s="1"/>
  <c r="J89" i="28" s="1"/>
  <c r="P89" i="28" s="1"/>
  <c r="D132" i="20"/>
  <c r="E117" i="20"/>
  <c r="H116" i="20" s="1"/>
  <c r="I116" i="20" s="1"/>
  <c r="J116" i="20" s="1"/>
  <c r="D124" i="4"/>
  <c r="E109" i="4"/>
  <c r="H108" i="4" s="1"/>
  <c r="I108" i="4" s="1"/>
  <c r="J108" i="4" s="1"/>
  <c r="P43" i="6"/>
  <c r="Q43" i="6" s="1"/>
  <c r="S43" i="6" s="1"/>
  <c r="U43" i="6" s="1"/>
  <c r="AQ43" i="6" s="1"/>
  <c r="AU43" i="6" s="1"/>
  <c r="O44" i="6"/>
  <c r="E109" i="26"/>
  <c r="H108" i="26" s="1"/>
  <c r="I108" i="26" s="1"/>
  <c r="J108" i="26" s="1"/>
  <c r="D124" i="26"/>
  <c r="D131" i="20"/>
  <c r="E116" i="20"/>
  <c r="H115" i="20" s="1"/>
  <c r="I115" i="20" s="1"/>
  <c r="J115" i="20" s="1"/>
  <c r="D113" i="23"/>
  <c r="E98" i="23"/>
  <c r="H97" i="23" s="1"/>
  <c r="I97" i="23" s="1"/>
  <c r="J97" i="23" s="1"/>
  <c r="E114" i="10"/>
  <c r="H113" i="10" s="1"/>
  <c r="I113" i="10" s="1"/>
  <c r="J113" i="10" s="1"/>
  <c r="D129" i="10"/>
  <c r="D143" i="17"/>
  <c r="E144" i="17" s="1"/>
  <c r="H143" i="17" s="1"/>
  <c r="I143" i="17" s="1"/>
  <c r="J143" i="17" s="1"/>
  <c r="E129" i="17"/>
  <c r="H128" i="17" s="1"/>
  <c r="I128" i="17" s="1"/>
  <c r="J128" i="17" s="1"/>
  <c r="E101" i="5"/>
  <c r="H100" i="5" s="1"/>
  <c r="I100" i="5" s="1"/>
  <c r="J100" i="5" s="1"/>
  <c r="D116" i="5"/>
  <c r="E114" i="15"/>
  <c r="H113" i="15" s="1"/>
  <c r="I113" i="15" s="1"/>
  <c r="J113" i="15" s="1"/>
  <c r="D129" i="15"/>
  <c r="Q89" i="25"/>
  <c r="S89" i="25" s="1"/>
  <c r="U89" i="25" s="1"/>
  <c r="AJ89" i="25" s="1"/>
  <c r="AN89" i="25" s="1"/>
  <c r="O90" i="25"/>
  <c r="D131" i="27"/>
  <c r="E116" i="27"/>
  <c r="H115" i="27" s="1"/>
  <c r="I115" i="27" s="1"/>
  <c r="J115" i="27" s="1"/>
  <c r="Q73" i="8"/>
  <c r="S73" i="8" s="1"/>
  <c r="U73" i="8" s="1"/>
  <c r="AQ73" i="8" s="1"/>
  <c r="AU73" i="8" s="1"/>
  <c r="O74" i="8"/>
  <c r="E115" i="24"/>
  <c r="H114" i="24" s="1"/>
  <c r="I114" i="24" s="1"/>
  <c r="J114" i="24" s="1"/>
  <c r="D130" i="24"/>
  <c r="D121" i="15"/>
  <c r="E106" i="15"/>
  <c r="H105" i="15" s="1"/>
  <c r="I105" i="15" s="1"/>
  <c r="J105" i="15" s="1"/>
  <c r="P105" i="15" s="1"/>
  <c r="D105" i="7"/>
  <c r="E90" i="7"/>
  <c r="H89" i="7" s="1"/>
  <c r="I89" i="7" s="1"/>
  <c r="J89" i="7" s="1"/>
  <c r="P89" i="7" s="1"/>
  <c r="E125" i="20"/>
  <c r="H124" i="20" s="1"/>
  <c r="I124" i="20" s="1"/>
  <c r="J124" i="20" s="1"/>
  <c r="D139" i="20"/>
  <c r="E140" i="20" s="1"/>
  <c r="H139" i="20" s="1"/>
  <c r="I139" i="20" s="1"/>
  <c r="J139" i="20" s="1"/>
  <c r="E114" i="6"/>
  <c r="H113" i="6" s="1"/>
  <c r="I113" i="6" s="1"/>
  <c r="J113" i="6" s="1"/>
  <c r="D129" i="6"/>
  <c r="D105" i="11"/>
  <c r="E90" i="11"/>
  <c r="H89" i="11" s="1"/>
  <c r="I89" i="11" s="1"/>
  <c r="J89" i="11" s="1"/>
  <c r="P89" i="11" s="1"/>
  <c r="D132" i="21"/>
  <c r="E117" i="21"/>
  <c r="H116" i="21" s="1"/>
  <c r="I116" i="21" s="1"/>
  <c r="J116" i="21" s="1"/>
  <c r="P43" i="30"/>
  <c r="Q43" i="30" s="1"/>
  <c r="S43" i="30" s="1"/>
  <c r="U43" i="30" s="1"/>
  <c r="AQ43" i="30" s="1"/>
  <c r="AU43" i="30" s="1"/>
  <c r="O44" i="30"/>
  <c r="D114" i="28"/>
  <c r="E99" i="28"/>
  <c r="H98" i="28" s="1"/>
  <c r="I98" i="28" s="1"/>
  <c r="J98" i="28" s="1"/>
  <c r="E99" i="16"/>
  <c r="H98" i="16" s="1"/>
  <c r="I98" i="16" s="1"/>
  <c r="J98" i="16" s="1"/>
  <c r="D114" i="16"/>
  <c r="Q105" i="20"/>
  <c r="S105" i="20" s="1"/>
  <c r="U105" i="20" s="1"/>
  <c r="AT105" i="20" s="1"/>
  <c r="AX105" i="20" s="1"/>
  <c r="O106" i="20"/>
  <c r="P59" i="17"/>
  <c r="Q59" i="17" s="1"/>
  <c r="S59" i="17" s="1"/>
  <c r="U59" i="17" s="1"/>
  <c r="AQ59" i="17" s="1"/>
  <c r="AU59" i="17" s="1"/>
  <c r="E109" i="11"/>
  <c r="H108" i="11" s="1"/>
  <c r="I108" i="11" s="1"/>
  <c r="J108" i="11" s="1"/>
  <c r="D124" i="11"/>
  <c r="D125" i="24"/>
  <c r="E110" i="24"/>
  <c r="H109" i="24" s="1"/>
  <c r="I109" i="24" s="1"/>
  <c r="J109" i="24" s="1"/>
  <c r="D143" i="26"/>
  <c r="E144" i="26" s="1"/>
  <c r="H143" i="26" s="1"/>
  <c r="I143" i="26" s="1"/>
  <c r="J143" i="26" s="1"/>
  <c r="E129" i="26"/>
  <c r="H128" i="26" s="1"/>
  <c r="I128" i="26" s="1"/>
  <c r="J128" i="26" s="1"/>
  <c r="O30" i="29"/>
  <c r="O28" i="31"/>
  <c r="D110" i="10"/>
  <c r="E95" i="10"/>
  <c r="H94" i="10" s="1"/>
  <c r="I94" i="10" s="1"/>
  <c r="J94" i="10" s="1"/>
  <c r="O43" i="20"/>
  <c r="P90" i="14"/>
  <c r="Q90" i="14" s="1"/>
  <c r="S90" i="14" s="1"/>
  <c r="U90" i="14" s="1"/>
  <c r="AJ90" i="14" s="1"/>
  <c r="AN90" i="14" s="1"/>
  <c r="O91" i="14"/>
  <c r="O60" i="27"/>
  <c r="E106" i="24"/>
  <c r="H105" i="24" s="1"/>
  <c r="I105" i="24" s="1"/>
  <c r="J105" i="24" s="1"/>
  <c r="P105" i="24" s="1"/>
  <c r="D121" i="24"/>
  <c r="D123" i="28"/>
  <c r="E108" i="28"/>
  <c r="H107" i="28" s="1"/>
  <c r="I107" i="28" s="1"/>
  <c r="J107" i="28" s="1"/>
  <c r="D127" i="22"/>
  <c r="E112" i="22"/>
  <c r="H111" i="22" s="1"/>
  <c r="I111" i="22" s="1"/>
  <c r="J111" i="22" s="1"/>
  <c r="D143" i="2"/>
  <c r="E144" i="2" s="1"/>
  <c r="H143" i="2" s="1"/>
  <c r="I143" i="2" s="1"/>
  <c r="J143" i="2" s="1"/>
  <c r="E129" i="2"/>
  <c r="H128" i="2" s="1"/>
  <c r="I128" i="2" s="1"/>
  <c r="J128" i="2" s="1"/>
  <c r="O46" i="9"/>
  <c r="O140" i="1"/>
  <c r="D124" i="8"/>
  <c r="E109" i="8"/>
  <c r="H108" i="8" s="1"/>
  <c r="I108" i="8" s="1"/>
  <c r="J108" i="8" s="1"/>
  <c r="Q89" i="17"/>
  <c r="S89" i="17" s="1"/>
  <c r="U89" i="17" s="1"/>
  <c r="AJ89" i="17" s="1"/>
  <c r="AN89" i="17" s="1"/>
  <c r="O90" i="17"/>
  <c r="N46" i="16"/>
  <c r="O46" i="16" s="1"/>
  <c r="P45" i="16"/>
  <c r="Q45" i="16" s="1"/>
  <c r="S45" i="16" s="1"/>
  <c r="U45" i="16" s="1"/>
  <c r="AQ45" i="16" s="1"/>
  <c r="AU45" i="16" s="1"/>
  <c r="P123" i="25"/>
  <c r="Q123" i="25" s="1"/>
  <c r="S123" i="25" s="1"/>
  <c r="U123" i="25" s="1"/>
  <c r="AT123" i="25" s="1"/>
  <c r="O124" i="25"/>
  <c r="E115" i="30"/>
  <c r="H114" i="30" s="1"/>
  <c r="I114" i="30" s="1"/>
  <c r="J114" i="30" s="1"/>
  <c r="D130" i="30"/>
  <c r="D123" i="24"/>
  <c r="E108" i="24"/>
  <c r="H107" i="24" s="1"/>
  <c r="I107" i="24" s="1"/>
  <c r="J107" i="24" s="1"/>
  <c r="E111" i="18"/>
  <c r="H110" i="18" s="1"/>
  <c r="I110" i="18" s="1"/>
  <c r="J110" i="18" s="1"/>
  <c r="D126" i="18"/>
  <c r="D124" i="17"/>
  <c r="E109" i="17"/>
  <c r="H108" i="17" s="1"/>
  <c r="I108" i="17" s="1"/>
  <c r="J108" i="17" s="1"/>
  <c r="D126" i="21"/>
  <c r="E111" i="21"/>
  <c r="H110" i="21" s="1"/>
  <c r="I110" i="21" s="1"/>
  <c r="J110" i="21" s="1"/>
  <c r="D132" i="9"/>
  <c r="E117" i="9"/>
  <c r="H116" i="9" s="1"/>
  <c r="I116" i="9" s="1"/>
  <c r="J116" i="9" s="1"/>
  <c r="D111" i="11"/>
  <c r="E96" i="11"/>
  <c r="H95" i="11" s="1"/>
  <c r="I95" i="11" s="1"/>
  <c r="J95" i="11" s="1"/>
  <c r="P27" i="15"/>
  <c r="Q27" i="15" s="1"/>
  <c r="S27" i="15" s="1"/>
  <c r="U27" i="15" s="1"/>
  <c r="AQ27" i="15" s="1"/>
  <c r="AU27" i="15" s="1"/>
  <c r="O28" i="15"/>
  <c r="E111" i="12"/>
  <c r="H110" i="12" s="1"/>
  <c r="I110" i="12" s="1"/>
  <c r="J110" i="12" s="1"/>
  <c r="D126" i="12"/>
  <c r="D138" i="2"/>
  <c r="E139" i="2" s="1"/>
  <c r="H138" i="2" s="1"/>
  <c r="I138" i="2" s="1"/>
  <c r="J138" i="2" s="1"/>
  <c r="E124" i="2"/>
  <c r="H123" i="2" s="1"/>
  <c r="I123" i="2" s="1"/>
  <c r="J123" i="2" s="1"/>
  <c r="P43" i="1"/>
  <c r="Q43" i="1" s="1"/>
  <c r="S43" i="1" s="1"/>
  <c r="U43" i="1" s="1"/>
  <c r="AQ43" i="1" s="1"/>
  <c r="AU43" i="1" s="1"/>
  <c r="E107" i="27"/>
  <c r="H106" i="27" s="1"/>
  <c r="I106" i="27" s="1"/>
  <c r="J106" i="27" s="1"/>
  <c r="D122" i="27"/>
  <c r="E91" i="28"/>
  <c r="H90" i="28" s="1"/>
  <c r="I90" i="28" s="1"/>
  <c r="J90" i="28" s="1"/>
  <c r="D106" i="28"/>
  <c r="D125" i="22"/>
  <c r="E110" i="22"/>
  <c r="H109" i="22" s="1"/>
  <c r="I109" i="22" s="1"/>
  <c r="J109" i="22" s="1"/>
  <c r="Q58" i="7"/>
  <c r="S58" i="7" s="1"/>
  <c r="U58" i="7" s="1"/>
  <c r="AQ58" i="7" s="1"/>
  <c r="AU58" i="7" s="1"/>
  <c r="O59" i="7"/>
  <c r="D106" i="17"/>
  <c r="E91" i="17"/>
  <c r="H90" i="17" s="1"/>
  <c r="I90" i="17" s="1"/>
  <c r="J90" i="17" s="1"/>
  <c r="E107" i="4"/>
  <c r="H106" i="4" s="1"/>
  <c r="I106" i="4" s="1"/>
  <c r="J106" i="4" s="1"/>
  <c r="P106" i="4" s="1"/>
  <c r="D122" i="4"/>
  <c r="P90" i="4"/>
  <c r="Q90" i="4" s="1"/>
  <c r="S90" i="4" s="1"/>
  <c r="U90" i="4" s="1"/>
  <c r="AJ90" i="4" s="1"/>
  <c r="AN90" i="4" s="1"/>
  <c r="P28" i="14"/>
  <c r="Q28" i="14" s="1"/>
  <c r="S28" i="14" s="1"/>
  <c r="U28" i="14" s="1"/>
  <c r="AQ28" i="14" s="1"/>
  <c r="AU28" i="14" s="1"/>
  <c r="D136" i="20"/>
  <c r="E137" i="20" s="1"/>
  <c r="H136" i="20" s="1"/>
  <c r="I136" i="20" s="1"/>
  <c r="J136" i="20" s="1"/>
  <c r="P136" i="20" s="1"/>
  <c r="E122" i="20"/>
  <c r="H121" i="20" s="1"/>
  <c r="I121" i="20" s="1"/>
  <c r="J121" i="20" s="1"/>
  <c r="P121" i="20" s="1"/>
  <c r="P28" i="21"/>
  <c r="Q28" i="21" s="1"/>
  <c r="S28" i="21" s="1"/>
  <c r="U28" i="21" s="1"/>
  <c r="AQ28" i="21" s="1"/>
  <c r="AU28" i="21" s="1"/>
  <c r="O29" i="21"/>
  <c r="E111" i="28"/>
  <c r="H110" i="28" s="1"/>
  <c r="I110" i="28" s="1"/>
  <c r="J110" i="28" s="1"/>
  <c r="D126" i="28"/>
  <c r="E107" i="15"/>
  <c r="H106" i="15" s="1"/>
  <c r="I106" i="15" s="1"/>
  <c r="J106" i="15" s="1"/>
  <c r="D122" i="15"/>
  <c r="D125" i="10"/>
  <c r="E110" i="10"/>
  <c r="H109" i="10" s="1"/>
  <c r="I109" i="10" s="1"/>
  <c r="J109" i="10" s="1"/>
  <c r="P27" i="24"/>
  <c r="Q27" i="24" s="1"/>
  <c r="S27" i="24" s="1"/>
  <c r="U27" i="24" s="1"/>
  <c r="AQ27" i="24" s="1"/>
  <c r="AU27" i="24" s="1"/>
  <c r="O28" i="24"/>
  <c r="P45" i="11"/>
  <c r="Q45" i="11" s="1"/>
  <c r="S45" i="11" s="1"/>
  <c r="U45" i="11" s="1"/>
  <c r="AQ45" i="11" s="1"/>
  <c r="AU45" i="11" s="1"/>
  <c r="D125" i="2"/>
  <c r="E110" i="2"/>
  <c r="H109" i="2" s="1"/>
  <c r="I109" i="2" s="1"/>
  <c r="J109" i="2" s="1"/>
  <c r="D132" i="27"/>
  <c r="E117" i="27"/>
  <c r="H116" i="27" s="1"/>
  <c r="I116" i="27" s="1"/>
  <c r="J116" i="27" s="1"/>
  <c r="P90" i="5"/>
  <c r="Q90" i="5" s="1"/>
  <c r="S90" i="5" s="1"/>
  <c r="U90" i="5" s="1"/>
  <c r="AJ90" i="5" s="1"/>
  <c r="AN90" i="5" s="1"/>
  <c r="D137" i="3"/>
  <c r="E138" i="3" s="1"/>
  <c r="H137" i="3" s="1"/>
  <c r="I137" i="3" s="1"/>
  <c r="J137" i="3" s="1"/>
  <c r="E123" i="3"/>
  <c r="H122" i="3" s="1"/>
  <c r="I122" i="3" s="1"/>
  <c r="J122" i="3" s="1"/>
  <c r="D129" i="12"/>
  <c r="E114" i="12"/>
  <c r="H113" i="12" s="1"/>
  <c r="I113" i="12" s="1"/>
  <c r="J113" i="12" s="1"/>
  <c r="P74" i="24"/>
  <c r="Q74" i="24" s="1"/>
  <c r="S74" i="24" s="1"/>
  <c r="U74" i="24" s="1"/>
  <c r="AQ74" i="24" s="1"/>
  <c r="AU74" i="24" s="1"/>
  <c r="Q89" i="24"/>
  <c r="S89" i="24" s="1"/>
  <c r="U89" i="24" s="1"/>
  <c r="AJ89" i="24" s="1"/>
  <c r="AN89" i="24" s="1"/>
  <c r="O90" i="24"/>
  <c r="D139" i="2"/>
  <c r="E140" i="2" s="1"/>
  <c r="H139" i="2" s="1"/>
  <c r="I139" i="2" s="1"/>
  <c r="J139" i="2" s="1"/>
  <c r="E125" i="2"/>
  <c r="H124" i="2" s="1"/>
  <c r="I124" i="2" s="1"/>
  <c r="J124" i="2" s="1"/>
  <c r="Q73" i="9"/>
  <c r="S73" i="9" s="1"/>
  <c r="U73" i="9" s="1"/>
  <c r="AQ73" i="9" s="1"/>
  <c r="AU73" i="9" s="1"/>
  <c r="O74" i="9"/>
  <c r="E109" i="9"/>
  <c r="H108" i="9" s="1"/>
  <c r="I108" i="9" s="1"/>
  <c r="J108" i="9" s="1"/>
  <c r="D124" i="9"/>
  <c r="P44" i="22"/>
  <c r="Q44" i="22" s="1"/>
  <c r="S44" i="22" s="1"/>
  <c r="U44" i="22" s="1"/>
  <c r="AQ44" i="22" s="1"/>
  <c r="AU44" i="22" s="1"/>
  <c r="O45" i="22"/>
  <c r="P43" i="12"/>
  <c r="Q43" i="12" s="1"/>
  <c r="S43" i="12" s="1"/>
  <c r="U43" i="12" s="1"/>
  <c r="AQ43" i="12" s="1"/>
  <c r="AU43" i="12" s="1"/>
  <c r="P90" i="1"/>
  <c r="Q90" i="1" s="1"/>
  <c r="S90" i="1" s="1"/>
  <c r="U90" i="1" s="1"/>
  <c r="AJ90" i="1" s="1"/>
  <c r="AN90" i="1" s="1"/>
  <c r="E97" i="31"/>
  <c r="H96" i="31" s="1"/>
  <c r="I96" i="31" s="1"/>
  <c r="J96" i="31" s="1"/>
  <c r="D112" i="31"/>
  <c r="D123" i="21"/>
  <c r="E108" i="21"/>
  <c r="H107" i="21" s="1"/>
  <c r="I107" i="21" s="1"/>
  <c r="J107" i="21" s="1"/>
  <c r="E113" i="33"/>
  <c r="H112" i="33" s="1"/>
  <c r="I112" i="33" s="1"/>
  <c r="J112" i="33" s="1"/>
  <c r="D128" i="33"/>
  <c r="D129" i="16"/>
  <c r="E114" i="16"/>
  <c r="H113" i="16" s="1"/>
  <c r="I113" i="16" s="1"/>
  <c r="J113" i="16" s="1"/>
  <c r="E109" i="7"/>
  <c r="H108" i="7" s="1"/>
  <c r="I108" i="7" s="1"/>
  <c r="J108" i="7" s="1"/>
  <c r="D124" i="7"/>
  <c r="P43" i="29"/>
  <c r="Q43" i="29" s="1"/>
  <c r="S43" i="29" s="1"/>
  <c r="U43" i="29" s="1"/>
  <c r="AQ43" i="29" s="1"/>
  <c r="AU43" i="29" s="1"/>
  <c r="D107" i="12"/>
  <c r="E92" i="12"/>
  <c r="H91" i="12" s="1"/>
  <c r="I91" i="12" s="1"/>
  <c r="J91" i="12" s="1"/>
  <c r="P28" i="9"/>
  <c r="Q28" i="9" s="1"/>
  <c r="S28" i="9" s="1"/>
  <c r="U28" i="9" s="1"/>
  <c r="AQ28" i="9" s="1"/>
  <c r="AU28" i="9" s="1"/>
  <c r="D131" i="22"/>
  <c r="E116" i="22"/>
  <c r="H115" i="22" s="1"/>
  <c r="I115" i="22" s="1"/>
  <c r="J115" i="22" s="1"/>
  <c r="Q59" i="5"/>
  <c r="S59" i="5" s="1"/>
  <c r="U59" i="5" s="1"/>
  <c r="AQ59" i="5" s="1"/>
  <c r="AU59" i="5" s="1"/>
  <c r="O60" i="5"/>
  <c r="E95" i="22"/>
  <c r="H94" i="22" s="1"/>
  <c r="I94" i="22" s="1"/>
  <c r="J94" i="22" s="1"/>
  <c r="D110" i="22"/>
  <c r="E117" i="6"/>
  <c r="H116" i="6" s="1"/>
  <c r="I116" i="6" s="1"/>
  <c r="J116" i="6" s="1"/>
  <c r="D132" i="6"/>
  <c r="P28" i="23"/>
  <c r="Q28" i="23" s="1"/>
  <c r="S28" i="23" s="1"/>
  <c r="U28" i="23" s="1"/>
  <c r="AQ28" i="23" s="1"/>
  <c r="AU28" i="23" s="1"/>
  <c r="O29" i="23"/>
  <c r="D130" i="27"/>
  <c r="E115" i="27"/>
  <c r="H114" i="27" s="1"/>
  <c r="I114" i="27" s="1"/>
  <c r="J114" i="27" s="1"/>
  <c r="D123" i="19"/>
  <c r="E108" i="19"/>
  <c r="H107" i="19" s="1"/>
  <c r="I107" i="19" s="1"/>
  <c r="J107" i="19" s="1"/>
  <c r="E98" i="26"/>
  <c r="H97" i="26" s="1"/>
  <c r="I97" i="26" s="1"/>
  <c r="J97" i="26" s="1"/>
  <c r="D113" i="26"/>
  <c r="P28" i="27"/>
  <c r="Q28" i="27" s="1"/>
  <c r="S28" i="27" s="1"/>
  <c r="U28" i="27" s="1"/>
  <c r="AQ28" i="27" s="1"/>
  <c r="AU28" i="27" s="1"/>
  <c r="O29" i="27"/>
  <c r="D131" i="18"/>
  <c r="E116" i="18"/>
  <c r="H115" i="18" s="1"/>
  <c r="I115" i="18" s="1"/>
  <c r="J115" i="18" s="1"/>
  <c r="E111" i="33"/>
  <c r="H110" i="33" s="1"/>
  <c r="I110" i="33" s="1"/>
  <c r="J110" i="33" s="1"/>
  <c r="D126" i="33"/>
  <c r="D132" i="16"/>
  <c r="E117" i="16"/>
  <c r="H116" i="16" s="1"/>
  <c r="I116" i="16" s="1"/>
  <c r="J116" i="16" s="1"/>
  <c r="N30" i="29"/>
  <c r="D139" i="27"/>
  <c r="E140" i="27" s="1"/>
  <c r="H139" i="27" s="1"/>
  <c r="I139" i="27" s="1"/>
  <c r="J139" i="27" s="1"/>
  <c r="E125" i="27"/>
  <c r="H124" i="27" s="1"/>
  <c r="I124" i="27" s="1"/>
  <c r="J124" i="27" s="1"/>
  <c r="P60" i="16"/>
  <c r="Q60" i="16" s="1"/>
  <c r="S60" i="16" s="1"/>
  <c r="U60" i="16" s="1"/>
  <c r="AQ60" i="16" s="1"/>
  <c r="AU60" i="16" s="1"/>
  <c r="O61" i="16"/>
  <c r="D127" i="19"/>
  <c r="E112" i="19"/>
  <c r="H111" i="19" s="1"/>
  <c r="I111" i="19" s="1"/>
  <c r="J111" i="19" s="1"/>
  <c r="D114" i="15"/>
  <c r="E99" i="15"/>
  <c r="H98" i="15" s="1"/>
  <c r="I98" i="15" s="1"/>
  <c r="J98" i="15" s="1"/>
  <c r="E130" i="11"/>
  <c r="H129" i="11" s="1"/>
  <c r="I129" i="11" s="1"/>
  <c r="J129" i="11" s="1"/>
  <c r="D144" i="11"/>
  <c r="E145" i="11" s="1"/>
  <c r="H144" i="11" s="1"/>
  <c r="I144" i="11" s="1"/>
  <c r="J144" i="11" s="1"/>
  <c r="Q73" i="33"/>
  <c r="S73" i="33" s="1"/>
  <c r="U73" i="33" s="1"/>
  <c r="AQ73" i="33" s="1"/>
  <c r="AU73" i="33" s="1"/>
  <c r="O74" i="33"/>
  <c r="E115" i="14"/>
  <c r="H114" i="14" s="1"/>
  <c r="I114" i="14" s="1"/>
  <c r="J114" i="14" s="1"/>
  <c r="D130" i="14"/>
  <c r="D143" i="24"/>
  <c r="E144" i="24" s="1"/>
  <c r="H143" i="24" s="1"/>
  <c r="I143" i="24" s="1"/>
  <c r="J143" i="24" s="1"/>
  <c r="E129" i="24"/>
  <c r="H128" i="24" s="1"/>
  <c r="I128" i="24" s="1"/>
  <c r="J128" i="24" s="1"/>
  <c r="P59" i="28"/>
  <c r="Q59" i="28" s="1"/>
  <c r="S59" i="28" s="1"/>
  <c r="U59" i="28" s="1"/>
  <c r="AQ59" i="28" s="1"/>
  <c r="AU59" i="28" s="1"/>
  <c r="P74" i="13"/>
  <c r="Q74" i="13" s="1"/>
  <c r="S74" i="13" s="1"/>
  <c r="U74" i="13" s="1"/>
  <c r="AQ74" i="13" s="1"/>
  <c r="AU74" i="13" s="1"/>
  <c r="P43" i="21"/>
  <c r="Q43" i="21" s="1"/>
  <c r="S43" i="21" s="1"/>
  <c r="U43" i="21" s="1"/>
  <c r="AQ43" i="21" s="1"/>
  <c r="AU43" i="21" s="1"/>
  <c r="D112" i="30"/>
  <c r="E97" i="30"/>
  <c r="H96" i="30" s="1"/>
  <c r="I96" i="30" s="1"/>
  <c r="J96" i="30" s="1"/>
  <c r="E93" i="28"/>
  <c r="H92" i="28" s="1"/>
  <c r="I92" i="28" s="1"/>
  <c r="J92" i="28" s="1"/>
  <c r="D108" i="28"/>
  <c r="E114" i="28"/>
  <c r="H113" i="28" s="1"/>
  <c r="I113" i="28" s="1"/>
  <c r="J113" i="28" s="1"/>
  <c r="D129" i="28"/>
  <c r="D125" i="6"/>
  <c r="E110" i="6"/>
  <c r="H109" i="6" s="1"/>
  <c r="I109" i="6" s="1"/>
  <c r="J109" i="6" s="1"/>
  <c r="E117" i="12"/>
  <c r="H116" i="12" s="1"/>
  <c r="I116" i="12" s="1"/>
  <c r="J116" i="12" s="1"/>
  <c r="D132" i="12"/>
  <c r="P44" i="19"/>
  <c r="Q44" i="19" s="1"/>
  <c r="S44" i="19" s="1"/>
  <c r="U44" i="19" s="1"/>
  <c r="AQ44" i="19" s="1"/>
  <c r="AU44" i="19" s="1"/>
  <c r="O45" i="19"/>
  <c r="E128" i="4"/>
  <c r="H127" i="4" s="1"/>
  <c r="I127" i="4" s="1"/>
  <c r="J127" i="4" s="1"/>
  <c r="D142" i="4"/>
  <c r="E143" i="4" s="1"/>
  <c r="H142" i="4" s="1"/>
  <c r="I142" i="4" s="1"/>
  <c r="J142" i="4" s="1"/>
  <c r="E129" i="19"/>
  <c r="H128" i="19" s="1"/>
  <c r="I128" i="19" s="1"/>
  <c r="J128" i="19" s="1"/>
  <c r="D143" i="19"/>
  <c r="E144" i="19" s="1"/>
  <c r="H143" i="19" s="1"/>
  <c r="I143" i="19" s="1"/>
  <c r="J143" i="19" s="1"/>
  <c r="D126" i="7"/>
  <c r="E111" i="7"/>
  <c r="H110" i="7" s="1"/>
  <c r="I110" i="7" s="1"/>
  <c r="J110" i="7" s="1"/>
  <c r="E115" i="4"/>
  <c r="H114" i="4" s="1"/>
  <c r="I114" i="4" s="1"/>
  <c r="J114" i="4" s="1"/>
  <c r="D130" i="4"/>
  <c r="O29" i="28"/>
  <c r="P44" i="27"/>
  <c r="Q44" i="27" s="1"/>
  <c r="S44" i="27" s="1"/>
  <c r="U44" i="27" s="1"/>
  <c r="AQ44" i="27" s="1"/>
  <c r="AU44" i="27" s="1"/>
  <c r="O45" i="27"/>
  <c r="E107" i="9"/>
  <c r="H106" i="9" s="1"/>
  <c r="I106" i="9" s="1"/>
  <c r="J106" i="9" s="1"/>
  <c r="D122" i="9"/>
  <c r="D131" i="9"/>
  <c r="E116" i="9"/>
  <c r="H115" i="9" s="1"/>
  <c r="I115" i="9" s="1"/>
  <c r="J115" i="9" s="1"/>
  <c r="D143" i="3"/>
  <c r="E144" i="3" s="1"/>
  <c r="H143" i="3" s="1"/>
  <c r="I143" i="3" s="1"/>
  <c r="J143" i="3" s="1"/>
  <c r="E129" i="3"/>
  <c r="H128" i="3" s="1"/>
  <c r="I128" i="3" s="1"/>
  <c r="J128" i="3" s="1"/>
  <c r="P74" i="27"/>
  <c r="Q74" i="27" s="1"/>
  <c r="S74" i="27" s="1"/>
  <c r="U74" i="27" s="1"/>
  <c r="AQ74" i="27" s="1"/>
  <c r="AU74" i="27" s="1"/>
  <c r="P43" i="33"/>
  <c r="Q43" i="33" s="1"/>
  <c r="S43" i="33" s="1"/>
  <c r="U43" i="33" s="1"/>
  <c r="AQ43" i="33" s="1"/>
  <c r="AU43" i="33" s="1"/>
  <c r="O44" i="33"/>
  <c r="D123" i="31"/>
  <c r="E108" i="31"/>
  <c r="H107" i="31" s="1"/>
  <c r="I107" i="31" s="1"/>
  <c r="J107" i="31" s="1"/>
  <c r="E123" i="14"/>
  <c r="H122" i="14" s="1"/>
  <c r="I122" i="14" s="1"/>
  <c r="J122" i="14" s="1"/>
  <c r="D137" i="14"/>
  <c r="E138" i="14" s="1"/>
  <c r="H137" i="14" s="1"/>
  <c r="I137" i="14" s="1"/>
  <c r="J137" i="14" s="1"/>
  <c r="E109" i="3"/>
  <c r="H108" i="3" s="1"/>
  <c r="I108" i="3" s="1"/>
  <c r="J108" i="3" s="1"/>
  <c r="D124" i="3"/>
  <c r="E133" i="2"/>
  <c r="H132" i="2" s="1"/>
  <c r="I132" i="2" s="1"/>
  <c r="J132" i="2" s="1"/>
  <c r="D147" i="2"/>
  <c r="E148" i="2" s="1"/>
  <c r="H147" i="2" s="1"/>
  <c r="I147" i="2" s="1"/>
  <c r="J147" i="2" s="1"/>
  <c r="E113" i="10"/>
  <c r="H112" i="10" s="1"/>
  <c r="I112" i="10" s="1"/>
  <c r="J112" i="10" s="1"/>
  <c r="D128" i="10"/>
  <c r="D126" i="23"/>
  <c r="E111" i="23"/>
  <c r="H110" i="23" s="1"/>
  <c r="I110" i="23" s="1"/>
  <c r="J110" i="23" s="1"/>
  <c r="P59" i="1"/>
  <c r="Q59" i="1" s="1"/>
  <c r="S59" i="1" s="1"/>
  <c r="U59" i="1" s="1"/>
  <c r="AQ59" i="1" s="1"/>
  <c r="AU59" i="1" s="1"/>
  <c r="P27" i="12"/>
  <c r="Q27" i="12" s="1"/>
  <c r="S27" i="12" s="1"/>
  <c r="U27" i="12" s="1"/>
  <c r="AQ27" i="12" s="1"/>
  <c r="AU27" i="12" s="1"/>
  <c r="O28" i="12"/>
  <c r="D124" i="33"/>
  <c r="E109" i="33"/>
  <c r="H108" i="33" s="1"/>
  <c r="I108" i="33" s="1"/>
  <c r="J108" i="33" s="1"/>
  <c r="D127" i="20"/>
  <c r="E112" i="20"/>
  <c r="H111" i="20" s="1"/>
  <c r="I111" i="20" s="1"/>
  <c r="J111" i="20" s="1"/>
  <c r="E98" i="20"/>
  <c r="H97" i="20" s="1"/>
  <c r="I97" i="20" s="1"/>
  <c r="J97" i="20" s="1"/>
  <c r="D113" i="20"/>
  <c r="D130" i="20"/>
  <c r="E115" i="20"/>
  <c r="H114" i="20" s="1"/>
  <c r="I114" i="20" s="1"/>
  <c r="J114" i="20" s="1"/>
  <c r="D114" i="19"/>
  <c r="E99" i="19"/>
  <c r="H98" i="19" s="1"/>
  <c r="I98" i="19" s="1"/>
  <c r="J98" i="19" s="1"/>
  <c r="D125" i="31"/>
  <c r="E110" i="31"/>
  <c r="H109" i="31" s="1"/>
  <c r="I109" i="31" s="1"/>
  <c r="J109" i="31" s="1"/>
  <c r="P28" i="33"/>
  <c r="Q28" i="33" s="1"/>
  <c r="S28" i="33" s="1"/>
  <c r="U28" i="33" s="1"/>
  <c r="AQ28" i="33" s="1"/>
  <c r="AU28" i="33" s="1"/>
  <c r="E114" i="7"/>
  <c r="H113" i="7" s="1"/>
  <c r="I113" i="7" s="1"/>
  <c r="J113" i="7" s="1"/>
  <c r="D129" i="7"/>
  <c r="P59" i="9"/>
  <c r="Q59" i="9" s="1"/>
  <c r="S59" i="9" s="1"/>
  <c r="U59" i="9" s="1"/>
  <c r="AQ59" i="9" s="1"/>
  <c r="AU59" i="9" s="1"/>
  <c r="O60" i="9"/>
  <c r="E112" i="23"/>
  <c r="H111" i="23" s="1"/>
  <c r="I111" i="23" s="1"/>
  <c r="J111" i="23" s="1"/>
  <c r="D127" i="23"/>
  <c r="D136" i="14"/>
  <c r="E137" i="14" s="1"/>
  <c r="H136" i="14" s="1"/>
  <c r="I136" i="14" s="1"/>
  <c r="J136" i="14" s="1"/>
  <c r="P136" i="14" s="1"/>
  <c r="E122" i="14"/>
  <c r="H121" i="14" s="1"/>
  <c r="I121" i="14" s="1"/>
  <c r="J121" i="14" s="1"/>
  <c r="P121" i="14" s="1"/>
  <c r="D113" i="30"/>
  <c r="E98" i="30"/>
  <c r="H97" i="30" s="1"/>
  <c r="I97" i="30" s="1"/>
  <c r="J97" i="30" s="1"/>
  <c r="E114" i="27"/>
  <c r="H113" i="27" s="1"/>
  <c r="I113" i="27" s="1"/>
  <c r="J113" i="27" s="1"/>
  <c r="D129" i="27"/>
  <c r="D115" i="26"/>
  <c r="E100" i="26"/>
  <c r="H99" i="26" s="1"/>
  <c r="I99" i="26" s="1"/>
  <c r="J99" i="26" s="1"/>
  <c r="P43" i="15"/>
  <c r="Q43" i="15" s="1"/>
  <c r="S43" i="15" s="1"/>
  <c r="U43" i="15" s="1"/>
  <c r="AQ43" i="15" s="1"/>
  <c r="AU43" i="15" s="1"/>
  <c r="O44" i="15"/>
  <c r="E94" i="5"/>
  <c r="H93" i="5" s="1"/>
  <c r="I93" i="5" s="1"/>
  <c r="J93" i="5" s="1"/>
  <c r="D109" i="5"/>
  <c r="N46" i="31"/>
  <c r="O46" i="31" s="1"/>
  <c r="E107" i="8"/>
  <c r="H106" i="8" s="1"/>
  <c r="I106" i="8" s="1"/>
  <c r="J106" i="8" s="1"/>
  <c r="D122" i="8"/>
  <c r="P74" i="5"/>
  <c r="Q74" i="5" s="1"/>
  <c r="S74" i="5" s="1"/>
  <c r="U74" i="5" s="1"/>
  <c r="AQ74" i="5" s="1"/>
  <c r="AU74" i="5" s="1"/>
  <c r="O43" i="3"/>
  <c r="D142" i="27"/>
  <c r="E143" i="27" s="1"/>
  <c r="H142" i="27" s="1"/>
  <c r="I142" i="27" s="1"/>
  <c r="J142" i="27" s="1"/>
  <c r="E128" i="27"/>
  <c r="H127" i="27" s="1"/>
  <c r="I127" i="27" s="1"/>
  <c r="J127" i="27" s="1"/>
  <c r="D114" i="18"/>
  <c r="E99" i="18"/>
  <c r="H98" i="18" s="1"/>
  <c r="I98" i="18" s="1"/>
  <c r="J98" i="18" s="1"/>
  <c r="E111" i="19"/>
  <c r="H110" i="19" s="1"/>
  <c r="I110" i="19" s="1"/>
  <c r="J110" i="19" s="1"/>
  <c r="D126" i="19"/>
  <c r="P59" i="15"/>
  <c r="Q59" i="15" s="1"/>
  <c r="S59" i="15" s="1"/>
  <c r="U59" i="15" s="1"/>
  <c r="AQ59" i="15" s="1"/>
  <c r="AU59" i="15" s="1"/>
  <c r="O60" i="15"/>
  <c r="D113" i="8"/>
  <c r="E98" i="8"/>
  <c r="H97" i="8" s="1"/>
  <c r="I97" i="8" s="1"/>
  <c r="J97" i="8" s="1"/>
  <c r="D126" i="17"/>
  <c r="E111" i="17"/>
  <c r="H110" i="17" s="1"/>
  <c r="I110" i="17" s="1"/>
  <c r="J110" i="17" s="1"/>
  <c r="P74" i="16"/>
  <c r="Q74" i="16" s="1"/>
  <c r="S74" i="16" s="1"/>
  <c r="U74" i="16" s="1"/>
  <c r="AQ74" i="16" s="1"/>
  <c r="AU74" i="16" s="1"/>
  <c r="D122" i="26"/>
  <c r="E107" i="26"/>
  <c r="H106" i="26" s="1"/>
  <c r="I106" i="26" s="1"/>
  <c r="J106" i="26" s="1"/>
  <c r="P29" i="4"/>
  <c r="Q29" i="4" s="1"/>
  <c r="S29" i="4" s="1"/>
  <c r="U29" i="4" s="1"/>
  <c r="AQ29" i="4" s="1"/>
  <c r="AU29" i="4" s="1"/>
  <c r="D110" i="31"/>
  <c r="E95" i="31"/>
  <c r="H94" i="31" s="1"/>
  <c r="I94" i="31" s="1"/>
  <c r="J94" i="31" s="1"/>
  <c r="P43" i="10"/>
  <c r="Q43" i="10" s="1"/>
  <c r="S43" i="10" s="1"/>
  <c r="U43" i="10" s="1"/>
  <c r="AQ43" i="10" s="1"/>
  <c r="AU43" i="10" s="1"/>
  <c r="O44" i="10"/>
  <c r="E113" i="29"/>
  <c r="H112" i="29" s="1"/>
  <c r="I112" i="29" s="1"/>
  <c r="J112" i="29" s="1"/>
  <c r="D128" i="29"/>
  <c r="D141" i="4"/>
  <c r="E142" i="4" s="1"/>
  <c r="H141" i="4" s="1"/>
  <c r="I141" i="4" s="1"/>
  <c r="J141" i="4" s="1"/>
  <c r="E127" i="4"/>
  <c r="H126" i="4" s="1"/>
  <c r="I126" i="4" s="1"/>
  <c r="J126" i="4" s="1"/>
  <c r="E112" i="3"/>
  <c r="H111" i="3" s="1"/>
  <c r="I111" i="3" s="1"/>
  <c r="J111" i="3" s="1"/>
  <c r="D127" i="3"/>
  <c r="E112" i="29"/>
  <c r="H111" i="29" s="1"/>
  <c r="I111" i="29" s="1"/>
  <c r="J111" i="29" s="1"/>
  <c r="D127" i="29"/>
  <c r="D146" i="14"/>
  <c r="E147" i="14" s="1"/>
  <c r="H146" i="14" s="1"/>
  <c r="I146" i="14" s="1"/>
  <c r="J146" i="14" s="1"/>
  <c r="E132" i="14"/>
  <c r="H131" i="14" s="1"/>
  <c r="I131" i="14" s="1"/>
  <c r="J131" i="14" s="1"/>
  <c r="D138" i="16"/>
  <c r="E139" i="16" s="1"/>
  <c r="H138" i="16" s="1"/>
  <c r="I138" i="16" s="1"/>
  <c r="J138" i="16" s="1"/>
  <c r="E124" i="16"/>
  <c r="H123" i="16" s="1"/>
  <c r="I123" i="16" s="1"/>
  <c r="J123" i="16" s="1"/>
  <c r="D131" i="17"/>
  <c r="E116" i="17"/>
  <c r="H115" i="17" s="1"/>
  <c r="I115" i="17" s="1"/>
  <c r="J115" i="17" s="1"/>
  <c r="D123" i="29"/>
  <c r="E108" i="29"/>
  <c r="H107" i="29" s="1"/>
  <c r="I107" i="29" s="1"/>
  <c r="J107" i="29" s="1"/>
  <c r="E114" i="13"/>
  <c r="H113" i="13" s="1"/>
  <c r="I113" i="13" s="1"/>
  <c r="J113" i="13" s="1"/>
  <c r="D129" i="13"/>
  <c r="E132" i="6"/>
  <c r="H131" i="6" s="1"/>
  <c r="I131" i="6" s="1"/>
  <c r="J131" i="6" s="1"/>
  <c r="D146" i="6"/>
  <c r="E147" i="6" s="1"/>
  <c r="H146" i="6" s="1"/>
  <c r="I146" i="6" s="1"/>
  <c r="J146" i="6" s="1"/>
  <c r="E106" i="33"/>
  <c r="H105" i="33" s="1"/>
  <c r="I105" i="33" s="1"/>
  <c r="J105" i="33" s="1"/>
  <c r="P105" i="33" s="1"/>
  <c r="D121" i="33"/>
  <c r="E94" i="7"/>
  <c r="H93" i="7" s="1"/>
  <c r="I93" i="7" s="1"/>
  <c r="J93" i="7" s="1"/>
  <c r="D109" i="7"/>
  <c r="P29" i="2"/>
  <c r="Q29" i="2" s="1"/>
  <c r="S29" i="2" s="1"/>
  <c r="U29" i="2" s="1"/>
  <c r="AQ29" i="2" s="1"/>
  <c r="AU29" i="2" s="1"/>
  <c r="O106" i="14"/>
  <c r="P59" i="8"/>
  <c r="Q59" i="8" s="1"/>
  <c r="S59" i="8" s="1"/>
  <c r="U59" i="8" s="1"/>
  <c r="AQ59" i="8" s="1"/>
  <c r="AU59" i="8" s="1"/>
  <c r="O60" i="8"/>
  <c r="P59" i="31"/>
  <c r="Q59" i="31" s="1"/>
  <c r="S59" i="31" s="1"/>
  <c r="U59" i="31" s="1"/>
  <c r="AQ59" i="31" s="1"/>
  <c r="AU59" i="31" s="1"/>
  <c r="O60" i="31"/>
  <c r="D132" i="3"/>
  <c r="E117" i="3"/>
  <c r="H116" i="3" s="1"/>
  <c r="I116" i="3" s="1"/>
  <c r="J116" i="3" s="1"/>
  <c r="E100" i="8"/>
  <c r="H99" i="8" s="1"/>
  <c r="I99" i="8" s="1"/>
  <c r="J99" i="8" s="1"/>
  <c r="D115" i="8"/>
  <c r="D132" i="17"/>
  <c r="E117" i="17"/>
  <c r="H116" i="17" s="1"/>
  <c r="I116" i="17" s="1"/>
  <c r="J116" i="17" s="1"/>
  <c r="P59" i="26"/>
  <c r="Q59" i="26" s="1"/>
  <c r="S59" i="26" s="1"/>
  <c r="U59" i="26" s="1"/>
  <c r="AQ59" i="26" s="1"/>
  <c r="AU59" i="26" s="1"/>
  <c r="E115" i="3"/>
  <c r="H114" i="3" s="1"/>
  <c r="I114" i="3" s="1"/>
  <c r="J114" i="3" s="1"/>
  <c r="D130" i="3"/>
  <c r="D145" i="6"/>
  <c r="E146" i="6" s="1"/>
  <c r="H145" i="6" s="1"/>
  <c r="I145" i="6" s="1"/>
  <c r="J145" i="6" s="1"/>
  <c r="E131" i="6"/>
  <c r="H130" i="6" s="1"/>
  <c r="I130" i="6" s="1"/>
  <c r="J130" i="6" s="1"/>
  <c r="E110" i="4"/>
  <c r="H109" i="4" s="1"/>
  <c r="I109" i="4" s="1"/>
  <c r="J109" i="4" s="1"/>
  <c r="D125" i="4"/>
  <c r="E107" i="23"/>
  <c r="H106" i="23" s="1"/>
  <c r="I106" i="23" s="1"/>
  <c r="J106" i="23" s="1"/>
  <c r="D122" i="23"/>
  <c r="D123" i="18"/>
  <c r="E108" i="18"/>
  <c r="H107" i="18" s="1"/>
  <c r="I107" i="18" s="1"/>
  <c r="J107" i="18" s="1"/>
  <c r="P59" i="19"/>
  <c r="Q59" i="19" s="1"/>
  <c r="S59" i="19" s="1"/>
  <c r="U59" i="19" s="1"/>
  <c r="AQ59" i="19" s="1"/>
  <c r="AU59" i="19" s="1"/>
  <c r="O60" i="19"/>
  <c r="E106" i="27"/>
  <c r="H105" i="27" s="1"/>
  <c r="I105" i="27" s="1"/>
  <c r="J105" i="27" s="1"/>
  <c r="P105" i="27" s="1"/>
  <c r="D121" i="27"/>
  <c r="D121" i="16"/>
  <c r="E106" i="16"/>
  <c r="H105" i="16" s="1"/>
  <c r="I105" i="16" s="1"/>
  <c r="J105" i="16" s="1"/>
  <c r="P105" i="16" s="1"/>
  <c r="P44" i="18"/>
  <c r="Q44" i="18" s="1"/>
  <c r="S44" i="18" s="1"/>
  <c r="U44" i="18" s="1"/>
  <c r="AQ44" i="18" s="1"/>
  <c r="AU44" i="18" s="1"/>
  <c r="O45" i="18"/>
  <c r="E124" i="11"/>
  <c r="H123" i="11" s="1"/>
  <c r="I123" i="11" s="1"/>
  <c r="J123" i="11" s="1"/>
  <c r="D138" i="11"/>
  <c r="E139" i="11" s="1"/>
  <c r="H138" i="11" s="1"/>
  <c r="I138" i="11" s="1"/>
  <c r="J138" i="11" s="1"/>
  <c r="D145" i="31"/>
  <c r="E146" i="31" s="1"/>
  <c r="H145" i="31" s="1"/>
  <c r="I145" i="31" s="1"/>
  <c r="J145" i="31" s="1"/>
  <c r="E131" i="31"/>
  <c r="H130" i="31" s="1"/>
  <c r="I130" i="31" s="1"/>
  <c r="J130" i="31" s="1"/>
  <c r="P60" i="30"/>
  <c r="Q60" i="30" s="1"/>
  <c r="S60" i="30" s="1"/>
  <c r="U60" i="30" s="1"/>
  <c r="AQ60" i="30" s="1"/>
  <c r="AU60" i="30" s="1"/>
  <c r="O61" i="30"/>
  <c r="D129" i="5"/>
  <c r="E114" i="5"/>
  <c r="H113" i="5" s="1"/>
  <c r="I113" i="5" s="1"/>
  <c r="J113" i="5" s="1"/>
  <c r="E107" i="7"/>
  <c r="H106" i="7" s="1"/>
  <c r="I106" i="7" s="1"/>
  <c r="J106" i="7" s="1"/>
  <c r="D122" i="7"/>
  <c r="P59" i="29"/>
  <c r="Q59" i="29" s="1"/>
  <c r="S59" i="29" s="1"/>
  <c r="U59" i="29" s="1"/>
  <c r="AQ59" i="29" s="1"/>
  <c r="AU59" i="29" s="1"/>
  <c r="O60" i="29"/>
  <c r="D126" i="24"/>
  <c r="E111" i="24"/>
  <c r="H110" i="24" s="1"/>
  <c r="I110" i="24" s="1"/>
  <c r="J110" i="24" s="1"/>
  <c r="E100" i="33"/>
  <c r="H99" i="33" s="1"/>
  <c r="I99" i="33" s="1"/>
  <c r="J99" i="33" s="1"/>
  <c r="D115" i="33"/>
  <c r="E107" i="31"/>
  <c r="H106" i="31" s="1"/>
  <c r="I106" i="31" s="1"/>
  <c r="J106" i="31" s="1"/>
  <c r="D122" i="31"/>
  <c r="P74" i="6"/>
  <c r="Q74" i="6" s="1"/>
  <c r="S74" i="6" s="1"/>
  <c r="U74" i="6" s="1"/>
  <c r="AQ74" i="6" s="1"/>
  <c r="AU74" i="6" s="1"/>
  <c r="O44" i="25"/>
  <c r="D123" i="26"/>
  <c r="E108" i="26"/>
  <c r="H107" i="26" s="1"/>
  <c r="I107" i="26" s="1"/>
  <c r="J107" i="26" s="1"/>
  <c r="E113" i="16"/>
  <c r="H112" i="16" s="1"/>
  <c r="I112" i="16" s="1"/>
  <c r="J112" i="16" s="1"/>
  <c r="D128" i="16"/>
  <c r="D112" i="5"/>
  <c r="E97" i="5"/>
  <c r="H96" i="5" s="1"/>
  <c r="I96" i="5" s="1"/>
  <c r="J96" i="5" s="1"/>
  <c r="D128" i="13"/>
  <c r="E113" i="13"/>
  <c r="H112" i="13" s="1"/>
  <c r="I112" i="13" s="1"/>
  <c r="J112" i="13" s="1"/>
  <c r="E130" i="3"/>
  <c r="H129" i="3" s="1"/>
  <c r="I129" i="3" s="1"/>
  <c r="J129" i="3" s="1"/>
  <c r="D144" i="3"/>
  <c r="E145" i="3" s="1"/>
  <c r="H144" i="3" s="1"/>
  <c r="I144" i="3" s="1"/>
  <c r="J144" i="3" s="1"/>
  <c r="D127" i="12"/>
  <c r="E112" i="12"/>
  <c r="H111" i="12" s="1"/>
  <c r="I111" i="12" s="1"/>
  <c r="J111" i="12" s="1"/>
  <c r="O60" i="4"/>
  <c r="P59" i="14"/>
  <c r="Q59" i="14" s="1"/>
  <c r="S59" i="14" s="1"/>
  <c r="U59" i="14" s="1"/>
  <c r="AQ59" i="14" s="1"/>
  <c r="AU59" i="14" s="1"/>
  <c r="D144" i="21"/>
  <c r="E145" i="21" s="1"/>
  <c r="H144" i="21" s="1"/>
  <c r="I144" i="21" s="1"/>
  <c r="J144" i="21" s="1"/>
  <c r="E130" i="21"/>
  <c r="H129" i="21" s="1"/>
  <c r="I129" i="21" s="1"/>
  <c r="J129" i="21" s="1"/>
  <c r="E114" i="4"/>
  <c r="H113" i="4" s="1"/>
  <c r="I113" i="4" s="1"/>
  <c r="J113" i="4" s="1"/>
  <c r="D129" i="4"/>
  <c r="N62" i="24"/>
  <c r="O62" i="24" s="1"/>
  <c r="D126" i="27"/>
  <c r="E111" i="27"/>
  <c r="H110" i="27" s="1"/>
  <c r="I110" i="27" s="1"/>
  <c r="J110" i="27" s="1"/>
  <c r="D110" i="11"/>
  <c r="E95" i="11"/>
  <c r="H94" i="11" s="1"/>
  <c r="I94" i="11" s="1"/>
  <c r="J94" i="11" s="1"/>
  <c r="E115" i="5"/>
  <c r="H114" i="5" s="1"/>
  <c r="I114" i="5" s="1"/>
  <c r="J114" i="5" s="1"/>
  <c r="D130" i="5"/>
  <c r="D123" i="27"/>
  <c r="E108" i="27"/>
  <c r="H107" i="27" s="1"/>
  <c r="I107" i="27" s="1"/>
  <c r="J107" i="27" s="1"/>
  <c r="E115" i="23"/>
  <c r="H114" i="23" s="1"/>
  <c r="I114" i="23" s="1"/>
  <c r="J114" i="23" s="1"/>
  <c r="D130" i="23"/>
  <c r="E92" i="13"/>
  <c r="H91" i="13" s="1"/>
  <c r="I91" i="13" s="1"/>
  <c r="J91" i="13" s="1"/>
  <c r="D107" i="13"/>
  <c r="D138" i="22"/>
  <c r="E139" i="22" s="1"/>
  <c r="H138" i="22" s="1"/>
  <c r="I138" i="22" s="1"/>
  <c r="J138" i="22" s="1"/>
  <c r="E124" i="22"/>
  <c r="H123" i="22" s="1"/>
  <c r="I123" i="22" s="1"/>
  <c r="J123" i="22" s="1"/>
  <c r="P43" i="26"/>
  <c r="Q43" i="26" s="1"/>
  <c r="S43" i="26" s="1"/>
  <c r="U43" i="26" s="1"/>
  <c r="AQ43" i="26" s="1"/>
  <c r="AU43" i="26" s="1"/>
  <c r="D131" i="10"/>
  <c r="E116" i="10"/>
  <c r="H115" i="10" s="1"/>
  <c r="I115" i="10" s="1"/>
  <c r="J115" i="10" s="1"/>
  <c r="P44" i="24"/>
  <c r="Q44" i="24" s="1"/>
  <c r="S44" i="24" s="1"/>
  <c r="U44" i="24" s="1"/>
  <c r="AQ44" i="24" s="1"/>
  <c r="AU44" i="24" s="1"/>
  <c r="D127" i="13"/>
  <c r="E112" i="13"/>
  <c r="H111" i="13" s="1"/>
  <c r="I111" i="13" s="1"/>
  <c r="J111" i="13" s="1"/>
  <c r="P59" i="20"/>
  <c r="Q59" i="20" s="1"/>
  <c r="S59" i="20" s="1"/>
  <c r="U59" i="20" s="1"/>
  <c r="AQ59" i="20" s="1"/>
  <c r="AU59" i="20" s="1"/>
  <c r="O60" i="20"/>
  <c r="E113" i="12"/>
  <c r="H112" i="12" s="1"/>
  <c r="I112" i="12" s="1"/>
  <c r="J112" i="12" s="1"/>
  <c r="D128" i="12"/>
  <c r="E108" i="17"/>
  <c r="H107" i="17" s="1"/>
  <c r="I107" i="17" s="1"/>
  <c r="J107" i="17" s="1"/>
  <c r="D123" i="17"/>
  <c r="E92" i="23"/>
  <c r="H91" i="23" s="1"/>
  <c r="I91" i="23" s="1"/>
  <c r="J91" i="23" s="1"/>
  <c r="D107" i="23"/>
  <c r="D144" i="14"/>
  <c r="E145" i="14" s="1"/>
  <c r="H144" i="14" s="1"/>
  <c r="I144" i="14" s="1"/>
  <c r="J144" i="14" s="1"/>
  <c r="E130" i="14"/>
  <c r="H129" i="14" s="1"/>
  <c r="I129" i="14" s="1"/>
  <c r="J129" i="14" s="1"/>
  <c r="D109" i="12"/>
  <c r="E94" i="12"/>
  <c r="H93" i="12" s="1"/>
  <c r="I93" i="12" s="1"/>
  <c r="J93" i="12" s="1"/>
  <c r="P74" i="21"/>
  <c r="Q74" i="21" s="1"/>
  <c r="S74" i="21" s="1"/>
  <c r="U74" i="21" s="1"/>
  <c r="AQ74" i="21" s="1"/>
  <c r="AU74" i="21" s="1"/>
  <c r="D125" i="33"/>
  <c r="E110" i="33"/>
  <c r="H109" i="33" s="1"/>
  <c r="I109" i="33" s="1"/>
  <c r="J109" i="33" s="1"/>
  <c r="E101" i="10"/>
  <c r="H100" i="10" s="1"/>
  <c r="I100" i="10" s="1"/>
  <c r="J100" i="10" s="1"/>
  <c r="D116" i="10"/>
  <c r="E90" i="22"/>
  <c r="H89" i="22" s="1"/>
  <c r="I89" i="22" s="1"/>
  <c r="J89" i="22" s="1"/>
  <c r="P89" i="22" s="1"/>
  <c r="D105" i="22"/>
  <c r="P122" i="1"/>
  <c r="Q122" i="1" s="1"/>
  <c r="S122" i="1" s="1"/>
  <c r="U122" i="1" s="1"/>
  <c r="AT122" i="1" s="1"/>
  <c r="E116" i="30"/>
  <c r="H115" i="30" s="1"/>
  <c r="I115" i="30" s="1"/>
  <c r="J115" i="30" s="1"/>
  <c r="D131" i="30"/>
  <c r="D132" i="15"/>
  <c r="E117" i="15"/>
  <c r="H116" i="15" s="1"/>
  <c r="I116" i="15" s="1"/>
  <c r="J116" i="15" s="1"/>
  <c r="E100" i="23"/>
  <c r="H99" i="23" s="1"/>
  <c r="I99" i="23" s="1"/>
  <c r="J99" i="23" s="1"/>
  <c r="D115" i="23"/>
  <c r="E90" i="26"/>
  <c r="H89" i="26" s="1"/>
  <c r="I89" i="26" s="1"/>
  <c r="J89" i="26" s="1"/>
  <c r="P89" i="26" s="1"/>
  <c r="D105" i="26"/>
  <c r="E107" i="19"/>
  <c r="H106" i="19" s="1"/>
  <c r="I106" i="19" s="1"/>
  <c r="J106" i="19" s="1"/>
  <c r="D122" i="19"/>
  <c r="P74" i="29"/>
  <c r="Q74" i="29" s="1"/>
  <c r="S74" i="29" s="1"/>
  <c r="U74" i="29" s="1"/>
  <c r="AQ74" i="29" s="1"/>
  <c r="AU74" i="29" s="1"/>
  <c r="O75" i="29"/>
  <c r="D125" i="19"/>
  <c r="E110" i="19"/>
  <c r="H109" i="19" s="1"/>
  <c r="I109" i="19" s="1"/>
  <c r="J109" i="19" s="1"/>
  <c r="E133" i="8"/>
  <c r="H132" i="8" s="1"/>
  <c r="I132" i="8" s="1"/>
  <c r="J132" i="8" s="1"/>
  <c r="D147" i="8"/>
  <c r="E148" i="8" s="1"/>
  <c r="H147" i="8" s="1"/>
  <c r="I147" i="8" s="1"/>
  <c r="J147" i="8" s="1"/>
  <c r="D109" i="18"/>
  <c r="E94" i="18"/>
  <c r="H93" i="18" s="1"/>
  <c r="I93" i="18" s="1"/>
  <c r="J93" i="18" s="1"/>
  <c r="D105" i="31"/>
  <c r="E90" i="31"/>
  <c r="H89" i="31" s="1"/>
  <c r="I89" i="31" s="1"/>
  <c r="J89" i="31" s="1"/>
  <c r="P89" i="31" s="1"/>
  <c r="D122" i="22"/>
  <c r="E107" i="22"/>
  <c r="H106" i="22" s="1"/>
  <c r="I106" i="22" s="1"/>
  <c r="J106" i="22" s="1"/>
  <c r="E101" i="19"/>
  <c r="H100" i="19" s="1"/>
  <c r="I100" i="19" s="1"/>
  <c r="J100" i="19" s="1"/>
  <c r="D116" i="19"/>
  <c r="O59" i="11"/>
  <c r="D125" i="20"/>
  <c r="E110" i="20"/>
  <c r="H109" i="20" s="1"/>
  <c r="I109" i="20" s="1"/>
  <c r="J109" i="20" s="1"/>
  <c r="Q89" i="9"/>
  <c r="S89" i="9" s="1"/>
  <c r="U89" i="9" s="1"/>
  <c r="AJ89" i="9" s="1"/>
  <c r="AN89" i="9" s="1"/>
  <c r="O90" i="9"/>
  <c r="D121" i="19"/>
  <c r="E106" i="19"/>
  <c r="H105" i="19" s="1"/>
  <c r="I105" i="19" s="1"/>
  <c r="J105" i="19" s="1"/>
  <c r="P105" i="19" s="1"/>
  <c r="D132" i="13"/>
  <c r="E117" i="13"/>
  <c r="H116" i="13" s="1"/>
  <c r="I116" i="13" s="1"/>
  <c r="J116" i="13" s="1"/>
  <c r="D128" i="21"/>
  <c r="E113" i="21"/>
  <c r="H112" i="21" s="1"/>
  <c r="I112" i="21" s="1"/>
  <c r="J112" i="21" s="1"/>
  <c r="Q73" i="23"/>
  <c r="S73" i="23" s="1"/>
  <c r="U73" i="23" s="1"/>
  <c r="AQ73" i="23" s="1"/>
  <c r="AU73" i="23" s="1"/>
  <c r="O74" i="23"/>
  <c r="D111" i="28"/>
  <c r="E96" i="28"/>
  <c r="H95" i="28" s="1"/>
  <c r="I95" i="28" s="1"/>
  <c r="J95" i="28" s="1"/>
  <c r="D125" i="3"/>
  <c r="E110" i="3"/>
  <c r="H109" i="3" s="1"/>
  <c r="I109" i="3" s="1"/>
  <c r="J109" i="3" s="1"/>
  <c r="P74" i="20"/>
  <c r="Q74" i="20" s="1"/>
  <c r="S74" i="20" s="1"/>
  <c r="U74" i="20" s="1"/>
  <c r="AQ74" i="20" s="1"/>
  <c r="AU74" i="20" s="1"/>
  <c r="O75" i="20"/>
  <c r="P74" i="30"/>
  <c r="Q74" i="30" s="1"/>
  <c r="S74" i="30" s="1"/>
  <c r="U74" i="30" s="1"/>
  <c r="AQ74" i="30" s="1"/>
  <c r="AU74" i="30" s="1"/>
  <c r="P74" i="18"/>
  <c r="Q74" i="18" s="1"/>
  <c r="S74" i="18" s="1"/>
  <c r="U74" i="18" s="1"/>
  <c r="AQ74" i="18" s="1"/>
  <c r="AU74" i="18" s="1"/>
  <c r="O75" i="18"/>
  <c r="E110" i="14"/>
  <c r="H109" i="14" s="1"/>
  <c r="I109" i="14" s="1"/>
  <c r="J109" i="14" s="1"/>
  <c r="D125" i="14"/>
  <c r="E99" i="29"/>
  <c r="H98" i="29" s="1"/>
  <c r="I98" i="29" s="1"/>
  <c r="J98" i="29" s="1"/>
  <c r="D114" i="29"/>
  <c r="E93" i="5"/>
  <c r="H92" i="5" s="1"/>
  <c r="I92" i="5" s="1"/>
  <c r="J92" i="5" s="1"/>
  <c r="D108" i="5"/>
  <c r="D110" i="26"/>
  <c r="E95" i="26"/>
  <c r="H94" i="26" s="1"/>
  <c r="I94" i="26" s="1"/>
  <c r="J94" i="26" s="1"/>
  <c r="D127" i="16"/>
  <c r="E112" i="16"/>
  <c r="H111" i="16" s="1"/>
  <c r="I111" i="16" s="1"/>
  <c r="J111" i="16" s="1"/>
  <c r="E94" i="30"/>
  <c r="H93" i="30" s="1"/>
  <c r="I93" i="30" s="1"/>
  <c r="J93" i="30" s="1"/>
  <c r="D109" i="30"/>
  <c r="E129" i="18"/>
  <c r="H128" i="18" s="1"/>
  <c r="I128" i="18" s="1"/>
  <c r="J128" i="18" s="1"/>
  <c r="D143" i="18"/>
  <c r="E144" i="18" s="1"/>
  <c r="H143" i="18" s="1"/>
  <c r="I143" i="18" s="1"/>
  <c r="J143" i="18" s="1"/>
  <c r="O62" i="6"/>
  <c r="Q73" i="22"/>
  <c r="S73" i="22" s="1"/>
  <c r="U73" i="22" s="1"/>
  <c r="AQ73" i="22" s="1"/>
  <c r="AU73" i="22" s="1"/>
  <c r="O74" i="22"/>
  <c r="P28" i="13"/>
  <c r="Q28" i="13" s="1"/>
  <c r="S28" i="13" s="1"/>
  <c r="U28" i="13" s="1"/>
  <c r="AQ28" i="13" s="1"/>
  <c r="AU28" i="13" s="1"/>
  <c r="O29" i="13"/>
  <c r="P28" i="10"/>
  <c r="Q28" i="10" s="1"/>
  <c r="S28" i="10" s="1"/>
  <c r="U28" i="10" s="1"/>
  <c r="AQ28" i="10" s="1"/>
  <c r="AU28" i="10" s="1"/>
  <c r="O29" i="10"/>
  <c r="E106" i="12"/>
  <c r="H105" i="12" s="1"/>
  <c r="I105" i="12" s="1"/>
  <c r="J105" i="12" s="1"/>
  <c r="P105" i="12" s="1"/>
  <c r="D121" i="12"/>
  <c r="E126" i="21"/>
  <c r="H125" i="21" s="1"/>
  <c r="I125" i="21" s="1"/>
  <c r="J125" i="21" s="1"/>
  <c r="D140" i="21"/>
  <c r="E141" i="21" s="1"/>
  <c r="H140" i="21" s="1"/>
  <c r="I140" i="21" s="1"/>
  <c r="J140" i="21" s="1"/>
  <c r="D116" i="11"/>
  <c r="E101" i="11"/>
  <c r="H100" i="11" s="1"/>
  <c r="I100" i="11" s="1"/>
  <c r="J100" i="11" s="1"/>
  <c r="D124" i="15"/>
  <c r="E109" i="15"/>
  <c r="H108" i="15" s="1"/>
  <c r="I108" i="15" s="1"/>
  <c r="J108" i="15" s="1"/>
  <c r="D123" i="6"/>
  <c r="E108" i="6"/>
  <c r="H107" i="6" s="1"/>
  <c r="I107" i="6" s="1"/>
  <c r="J107" i="6" s="1"/>
  <c r="D131" i="31"/>
  <c r="E116" i="31"/>
  <c r="H115" i="31" s="1"/>
  <c r="I115" i="31" s="1"/>
  <c r="J115" i="31" s="1"/>
  <c r="E95" i="30"/>
  <c r="H94" i="30" s="1"/>
  <c r="I94" i="30" s="1"/>
  <c r="J94" i="30" s="1"/>
  <c r="D110" i="30"/>
  <c r="D114" i="12"/>
  <c r="E99" i="12"/>
  <c r="H98" i="12" s="1"/>
  <c r="I98" i="12" s="1"/>
  <c r="J98" i="12" s="1"/>
  <c r="E112" i="30"/>
  <c r="H111" i="30" s="1"/>
  <c r="I111" i="30" s="1"/>
  <c r="J111" i="30" s="1"/>
  <c r="D127" i="30"/>
  <c r="P28" i="17"/>
  <c r="Q28" i="17" s="1"/>
  <c r="S28" i="17" s="1"/>
  <c r="U28" i="17" s="1"/>
  <c r="AQ28" i="17" s="1"/>
  <c r="AU28" i="17" s="1"/>
  <c r="D128" i="9"/>
  <c r="E113" i="9"/>
  <c r="H112" i="9" s="1"/>
  <c r="I112" i="9" s="1"/>
  <c r="J112" i="9" s="1"/>
  <c r="E111" i="5"/>
  <c r="H110" i="5" s="1"/>
  <c r="I110" i="5" s="1"/>
  <c r="J110" i="5" s="1"/>
  <c r="D126" i="5"/>
  <c r="O28" i="30"/>
  <c r="O43" i="5"/>
  <c r="O90" i="29"/>
  <c r="P91" i="34" l="1"/>
  <c r="Q91" i="34" s="1"/>
  <c r="S91" i="34" s="1"/>
  <c r="U91" i="34" s="1"/>
  <c r="AJ91" i="34" s="1"/>
  <c r="AN91" i="34" s="1"/>
  <c r="O92" i="34"/>
  <c r="P75" i="34"/>
  <c r="Q75" i="34" s="1"/>
  <c r="S75" i="34" s="1"/>
  <c r="U75" i="34" s="1"/>
  <c r="AQ75" i="34" s="1"/>
  <c r="AU75" i="34" s="1"/>
  <c r="O76" i="34"/>
  <c r="P28" i="34"/>
  <c r="Q28" i="34" s="1"/>
  <c r="S28" i="34" s="1"/>
  <c r="U28" i="34" s="1"/>
  <c r="AQ28" i="34" s="1"/>
  <c r="AU28" i="34" s="1"/>
  <c r="O29" i="34"/>
  <c r="P59" i="34"/>
  <c r="Q59" i="34" s="1"/>
  <c r="S59" i="34" s="1"/>
  <c r="U59" i="34" s="1"/>
  <c r="AQ59" i="34" s="1"/>
  <c r="AU59" i="34" s="1"/>
  <c r="P123" i="34"/>
  <c r="Q123" i="34" s="1"/>
  <c r="S123" i="34" s="1"/>
  <c r="U123" i="34" s="1"/>
  <c r="AT123" i="34" s="1"/>
  <c r="P137" i="34"/>
  <c r="Q137" i="34" s="1"/>
  <c r="S137" i="34" s="1"/>
  <c r="U137" i="34" s="1"/>
  <c r="AT137" i="34" s="1"/>
  <c r="AX137" i="34" s="1"/>
  <c r="O138" i="34"/>
  <c r="AX122" i="34"/>
  <c r="BA122" i="34"/>
  <c r="N46" i="34"/>
  <c r="O46" i="34" s="1"/>
  <c r="P107" i="34"/>
  <c r="Q107" i="34" s="1"/>
  <c r="S107" i="34" s="1"/>
  <c r="U107" i="34" s="1"/>
  <c r="AT107" i="34" s="1"/>
  <c r="AX107" i="34" s="1"/>
  <c r="O108" i="34"/>
  <c r="Q106" i="4"/>
  <c r="S106" i="4" s="1"/>
  <c r="U106" i="4" s="1"/>
  <c r="AT106" i="4" s="1"/>
  <c r="AX106" i="4" s="1"/>
  <c r="O107" i="4"/>
  <c r="P46" i="31"/>
  <c r="Q46" i="31" s="1"/>
  <c r="S46" i="31" s="1"/>
  <c r="U46" i="31" s="1"/>
  <c r="AQ46" i="31" s="1"/>
  <c r="AU46" i="31" s="1"/>
  <c r="P46" i="16"/>
  <c r="Q46" i="16" s="1"/>
  <c r="S46" i="16" s="1"/>
  <c r="U46" i="16" s="1"/>
  <c r="AQ46" i="16" s="1"/>
  <c r="AU46" i="16" s="1"/>
  <c r="O47" i="16"/>
  <c r="P74" i="8"/>
  <c r="Q74" i="8" s="1"/>
  <c r="S74" i="8" s="1"/>
  <c r="U74" i="8" s="1"/>
  <c r="AQ74" i="8" s="1"/>
  <c r="AU74" i="8" s="1"/>
  <c r="P75" i="18"/>
  <c r="Q75" i="18" s="1"/>
  <c r="S75" i="18" s="1"/>
  <c r="U75" i="18" s="1"/>
  <c r="AQ75" i="18" s="1"/>
  <c r="AU75" i="18" s="1"/>
  <c r="O76" i="18"/>
  <c r="P30" i="29"/>
  <c r="Q30" i="29" s="1"/>
  <c r="S30" i="29" s="1"/>
  <c r="U30" i="29" s="1"/>
  <c r="AQ30" i="29" s="1"/>
  <c r="AU30" i="29" s="1"/>
  <c r="P44" i="30"/>
  <c r="Q44" i="30" s="1"/>
  <c r="S44" i="30" s="1"/>
  <c r="U44" i="30" s="1"/>
  <c r="AQ44" i="30" s="1"/>
  <c r="AU44" i="30" s="1"/>
  <c r="O45" i="30"/>
  <c r="P45" i="14"/>
  <c r="Q45" i="14" s="1"/>
  <c r="S45" i="14" s="1"/>
  <c r="U45" i="14" s="1"/>
  <c r="AQ45" i="14" s="1"/>
  <c r="AU45" i="14" s="1"/>
  <c r="P90" i="13"/>
  <c r="Q90" i="13" s="1"/>
  <c r="S90" i="13" s="1"/>
  <c r="U90" i="13" s="1"/>
  <c r="AJ90" i="13" s="1"/>
  <c r="AN90" i="13" s="1"/>
  <c r="O91" i="13"/>
  <c r="D147" i="23"/>
  <c r="E148" i="23" s="1"/>
  <c r="H147" i="23" s="1"/>
  <c r="I147" i="23" s="1"/>
  <c r="J147" i="23" s="1"/>
  <c r="E133" i="23"/>
  <c r="H132" i="23" s="1"/>
  <c r="I132" i="23" s="1"/>
  <c r="J132" i="23" s="1"/>
  <c r="E128" i="9"/>
  <c r="H127" i="9" s="1"/>
  <c r="I127" i="9" s="1"/>
  <c r="J127" i="9" s="1"/>
  <c r="D142" i="9"/>
  <c r="E143" i="9" s="1"/>
  <c r="H142" i="9" s="1"/>
  <c r="I142" i="9" s="1"/>
  <c r="J142" i="9" s="1"/>
  <c r="P59" i="22"/>
  <c r="Q59" i="22" s="1"/>
  <c r="S59" i="22" s="1"/>
  <c r="U59" i="22" s="1"/>
  <c r="AQ59" i="22" s="1"/>
  <c r="AU59" i="22" s="1"/>
  <c r="O60" i="22"/>
  <c r="P74" i="26"/>
  <c r="Q74" i="26" s="1"/>
  <c r="S74" i="26" s="1"/>
  <c r="U74" i="26" s="1"/>
  <c r="AQ74" i="26" s="1"/>
  <c r="AU74" i="26" s="1"/>
  <c r="O75" i="26"/>
  <c r="D136" i="19"/>
  <c r="E137" i="19" s="1"/>
  <c r="H136" i="19" s="1"/>
  <c r="I136" i="19" s="1"/>
  <c r="J136" i="19" s="1"/>
  <c r="P136" i="19" s="1"/>
  <c r="E122" i="19"/>
  <c r="H121" i="19" s="1"/>
  <c r="I121" i="19" s="1"/>
  <c r="J121" i="19" s="1"/>
  <c r="P121" i="19" s="1"/>
  <c r="D125" i="18"/>
  <c r="E110" i="18"/>
  <c r="H109" i="18" s="1"/>
  <c r="I109" i="18" s="1"/>
  <c r="J109" i="18" s="1"/>
  <c r="D146" i="30"/>
  <c r="E147" i="30" s="1"/>
  <c r="H146" i="30" s="1"/>
  <c r="I146" i="30" s="1"/>
  <c r="J146" i="30" s="1"/>
  <c r="E132" i="30"/>
  <c r="H131" i="30" s="1"/>
  <c r="I131" i="30" s="1"/>
  <c r="J131" i="30" s="1"/>
  <c r="O44" i="26"/>
  <c r="D136" i="27"/>
  <c r="E137" i="27" s="1"/>
  <c r="H136" i="27" s="1"/>
  <c r="I136" i="27" s="1"/>
  <c r="J136" i="27" s="1"/>
  <c r="P136" i="27" s="1"/>
  <c r="E122" i="27"/>
  <c r="H121" i="27" s="1"/>
  <c r="I121" i="27" s="1"/>
  <c r="J121" i="27" s="1"/>
  <c r="P121" i="27" s="1"/>
  <c r="O60" i="26"/>
  <c r="N30" i="2"/>
  <c r="P43" i="3"/>
  <c r="Q43" i="3" s="1"/>
  <c r="S43" i="3" s="1"/>
  <c r="U43" i="3" s="1"/>
  <c r="AQ43" i="3" s="1"/>
  <c r="AU43" i="3" s="1"/>
  <c r="O44" i="3"/>
  <c r="E114" i="30"/>
  <c r="H113" i="30" s="1"/>
  <c r="I113" i="30" s="1"/>
  <c r="J113" i="30" s="1"/>
  <c r="D129" i="30"/>
  <c r="E129" i="10"/>
  <c r="H128" i="10" s="1"/>
  <c r="I128" i="10" s="1"/>
  <c r="J128" i="10" s="1"/>
  <c r="D143" i="10"/>
  <c r="E144" i="10" s="1"/>
  <c r="H143" i="10" s="1"/>
  <c r="I143" i="10" s="1"/>
  <c r="J143" i="10" s="1"/>
  <c r="O60" i="28"/>
  <c r="E124" i="19"/>
  <c r="H123" i="19" s="1"/>
  <c r="I123" i="19" s="1"/>
  <c r="J123" i="19" s="1"/>
  <c r="D138" i="19"/>
  <c r="E139" i="19" s="1"/>
  <c r="H138" i="19" s="1"/>
  <c r="I138" i="19" s="1"/>
  <c r="J138" i="19" s="1"/>
  <c r="N46" i="11"/>
  <c r="O91" i="4"/>
  <c r="E132" i="20"/>
  <c r="H131" i="20" s="1"/>
  <c r="I131" i="20" s="1"/>
  <c r="J131" i="20" s="1"/>
  <c r="D146" i="20"/>
  <c r="E147" i="20" s="1"/>
  <c r="H146" i="20" s="1"/>
  <c r="I146" i="20" s="1"/>
  <c r="J146" i="20" s="1"/>
  <c r="D136" i="13"/>
  <c r="E137" i="13" s="1"/>
  <c r="H136" i="13" s="1"/>
  <c r="I136" i="13" s="1"/>
  <c r="J136" i="13" s="1"/>
  <c r="P136" i="13" s="1"/>
  <c r="E122" i="13"/>
  <c r="H121" i="13" s="1"/>
  <c r="I121" i="13" s="1"/>
  <c r="J121" i="13" s="1"/>
  <c r="P121" i="13" s="1"/>
  <c r="D123" i="4"/>
  <c r="E108" i="4"/>
  <c r="H107" i="4" s="1"/>
  <c r="I107" i="4" s="1"/>
  <c r="J107" i="4" s="1"/>
  <c r="D123" i="15"/>
  <c r="E108" i="15"/>
  <c r="H107" i="15" s="1"/>
  <c r="I107" i="15" s="1"/>
  <c r="J107" i="15" s="1"/>
  <c r="O28" i="3"/>
  <c r="D143" i="22"/>
  <c r="E144" i="22" s="1"/>
  <c r="H143" i="22" s="1"/>
  <c r="I143" i="22" s="1"/>
  <c r="J143" i="22" s="1"/>
  <c r="E129" i="22"/>
  <c r="H128" i="22" s="1"/>
  <c r="I128" i="22" s="1"/>
  <c r="J128" i="22" s="1"/>
  <c r="E131" i="11"/>
  <c r="H130" i="11" s="1"/>
  <c r="I130" i="11" s="1"/>
  <c r="J130" i="11" s="1"/>
  <c r="D145" i="11"/>
  <c r="E146" i="11" s="1"/>
  <c r="H145" i="11" s="1"/>
  <c r="I145" i="11" s="1"/>
  <c r="J145" i="11" s="1"/>
  <c r="Q105" i="29"/>
  <c r="S105" i="29" s="1"/>
  <c r="U105" i="29" s="1"/>
  <c r="AT105" i="29" s="1"/>
  <c r="AX105" i="29" s="1"/>
  <c r="O106" i="29"/>
  <c r="O91" i="33"/>
  <c r="O62" i="18"/>
  <c r="P59" i="25"/>
  <c r="Q59" i="25" s="1"/>
  <c r="S59" i="25" s="1"/>
  <c r="U59" i="25" s="1"/>
  <c r="AQ59" i="25" s="1"/>
  <c r="AU59" i="25" s="1"/>
  <c r="D144" i="18"/>
  <c r="E145" i="18" s="1"/>
  <c r="H144" i="18" s="1"/>
  <c r="I144" i="18" s="1"/>
  <c r="J144" i="18" s="1"/>
  <c r="E130" i="18"/>
  <c r="H129" i="18" s="1"/>
  <c r="I129" i="18" s="1"/>
  <c r="J129" i="18" s="1"/>
  <c r="D145" i="13"/>
  <c r="E146" i="13" s="1"/>
  <c r="H145" i="13" s="1"/>
  <c r="I145" i="13" s="1"/>
  <c r="J145" i="13" s="1"/>
  <c r="E131" i="13"/>
  <c r="H130" i="13" s="1"/>
  <c r="I130" i="13" s="1"/>
  <c r="J130" i="13" s="1"/>
  <c r="D147" i="18"/>
  <c r="E148" i="18" s="1"/>
  <c r="H147" i="18" s="1"/>
  <c r="I147" i="18" s="1"/>
  <c r="J147" i="18" s="1"/>
  <c r="E133" i="18"/>
  <c r="H132" i="18" s="1"/>
  <c r="I132" i="18" s="1"/>
  <c r="J132" i="18" s="1"/>
  <c r="D138" i="30"/>
  <c r="E139" i="30" s="1"/>
  <c r="H138" i="30" s="1"/>
  <c r="I138" i="30" s="1"/>
  <c r="J138" i="30" s="1"/>
  <c r="E124" i="30"/>
  <c r="H123" i="30" s="1"/>
  <c r="I123" i="30" s="1"/>
  <c r="J123" i="30" s="1"/>
  <c r="D130" i="17"/>
  <c r="E115" i="17"/>
  <c r="H114" i="17" s="1"/>
  <c r="I114" i="17" s="1"/>
  <c r="J114" i="17" s="1"/>
  <c r="P60" i="29"/>
  <c r="Q60" i="29" s="1"/>
  <c r="S60" i="29" s="1"/>
  <c r="U60" i="29" s="1"/>
  <c r="AQ60" i="29" s="1"/>
  <c r="AU60" i="29" s="1"/>
  <c r="D142" i="14"/>
  <c r="E143" i="14" s="1"/>
  <c r="H142" i="14" s="1"/>
  <c r="I142" i="14" s="1"/>
  <c r="J142" i="14" s="1"/>
  <c r="E128" i="14"/>
  <c r="H127" i="14" s="1"/>
  <c r="I127" i="14" s="1"/>
  <c r="J127" i="14" s="1"/>
  <c r="E125" i="15"/>
  <c r="H124" i="15" s="1"/>
  <c r="I124" i="15" s="1"/>
  <c r="J124" i="15" s="1"/>
  <c r="D139" i="15"/>
  <c r="E140" i="15" s="1"/>
  <c r="H139" i="15" s="1"/>
  <c r="I139" i="15" s="1"/>
  <c r="J139" i="15" s="1"/>
  <c r="D125" i="30"/>
  <c r="E110" i="30"/>
  <c r="H109" i="30" s="1"/>
  <c r="I109" i="30" s="1"/>
  <c r="J109" i="30" s="1"/>
  <c r="O75" i="30"/>
  <c r="P90" i="9"/>
  <c r="Q90" i="9" s="1"/>
  <c r="S90" i="9" s="1"/>
  <c r="U90" i="9" s="1"/>
  <c r="AJ90" i="9" s="1"/>
  <c r="AN90" i="9" s="1"/>
  <c r="E127" i="27"/>
  <c r="H126" i="27" s="1"/>
  <c r="I126" i="27" s="1"/>
  <c r="J126" i="27" s="1"/>
  <c r="D141" i="27"/>
  <c r="E142" i="27" s="1"/>
  <c r="H141" i="27" s="1"/>
  <c r="I141" i="27" s="1"/>
  <c r="J141" i="27" s="1"/>
  <c r="D128" i="5"/>
  <c r="E113" i="5"/>
  <c r="H112" i="5" s="1"/>
  <c r="I112" i="5" s="1"/>
  <c r="J112" i="5" s="1"/>
  <c r="D137" i="7"/>
  <c r="E138" i="7" s="1"/>
  <c r="H137" i="7" s="1"/>
  <c r="I137" i="7" s="1"/>
  <c r="J137" i="7" s="1"/>
  <c r="E123" i="7"/>
  <c r="H122" i="7" s="1"/>
  <c r="I122" i="7" s="1"/>
  <c r="J122" i="7" s="1"/>
  <c r="Q105" i="27"/>
  <c r="S105" i="27" s="1"/>
  <c r="U105" i="27" s="1"/>
  <c r="AT105" i="27" s="1"/>
  <c r="AX105" i="27" s="1"/>
  <c r="O106" i="27"/>
  <c r="D125" i="7"/>
  <c r="E110" i="7"/>
  <c r="H109" i="7" s="1"/>
  <c r="I109" i="7" s="1"/>
  <c r="J109" i="7" s="1"/>
  <c r="E128" i="29"/>
  <c r="H127" i="29" s="1"/>
  <c r="I127" i="29" s="1"/>
  <c r="J127" i="29" s="1"/>
  <c r="D142" i="29"/>
  <c r="E143" i="29" s="1"/>
  <c r="H142" i="29" s="1"/>
  <c r="I142" i="29" s="1"/>
  <c r="J142" i="29" s="1"/>
  <c r="D137" i="26"/>
  <c r="E138" i="26" s="1"/>
  <c r="H137" i="26" s="1"/>
  <c r="I137" i="26" s="1"/>
  <c r="J137" i="26" s="1"/>
  <c r="E123" i="26"/>
  <c r="H122" i="26" s="1"/>
  <c r="I122" i="26" s="1"/>
  <c r="J122" i="26" s="1"/>
  <c r="O75" i="5"/>
  <c r="E115" i="19"/>
  <c r="H114" i="19" s="1"/>
  <c r="I114" i="19" s="1"/>
  <c r="J114" i="19" s="1"/>
  <c r="D130" i="19"/>
  <c r="E132" i="9"/>
  <c r="H131" i="9" s="1"/>
  <c r="I131" i="9" s="1"/>
  <c r="J131" i="9" s="1"/>
  <c r="D146" i="9"/>
  <c r="E147" i="9" s="1"/>
  <c r="H146" i="9" s="1"/>
  <c r="I146" i="9" s="1"/>
  <c r="J146" i="9" s="1"/>
  <c r="E133" i="12"/>
  <c r="H132" i="12" s="1"/>
  <c r="I132" i="12" s="1"/>
  <c r="J132" i="12" s="1"/>
  <c r="D147" i="12"/>
  <c r="E148" i="12" s="1"/>
  <c r="H147" i="12" s="1"/>
  <c r="I147" i="12" s="1"/>
  <c r="J147" i="12" s="1"/>
  <c r="D123" i="12"/>
  <c r="E108" i="12"/>
  <c r="H107" i="12" s="1"/>
  <c r="I107" i="12" s="1"/>
  <c r="J107" i="12" s="1"/>
  <c r="P28" i="24"/>
  <c r="Q28" i="24" s="1"/>
  <c r="S28" i="24" s="1"/>
  <c r="U28" i="24" s="1"/>
  <c r="AQ28" i="24" s="1"/>
  <c r="AU28" i="24" s="1"/>
  <c r="O29" i="24"/>
  <c r="E124" i="24"/>
  <c r="H123" i="24" s="1"/>
  <c r="I123" i="24" s="1"/>
  <c r="J123" i="24" s="1"/>
  <c r="D138" i="24"/>
  <c r="E139" i="24" s="1"/>
  <c r="H138" i="24" s="1"/>
  <c r="I138" i="24" s="1"/>
  <c r="J138" i="24" s="1"/>
  <c r="D139" i="26"/>
  <c r="E140" i="26" s="1"/>
  <c r="H139" i="26" s="1"/>
  <c r="I139" i="26" s="1"/>
  <c r="J139" i="26" s="1"/>
  <c r="E125" i="26"/>
  <c r="H124" i="26" s="1"/>
  <c r="I124" i="26" s="1"/>
  <c r="J124" i="26" s="1"/>
  <c r="O30" i="18"/>
  <c r="P44" i="17"/>
  <c r="Q44" i="17" s="1"/>
  <c r="S44" i="17" s="1"/>
  <c r="U44" i="17" s="1"/>
  <c r="AQ44" i="17" s="1"/>
  <c r="AU44" i="17" s="1"/>
  <c r="O45" i="17"/>
  <c r="P60" i="3"/>
  <c r="Q60" i="3" s="1"/>
  <c r="S60" i="3" s="1"/>
  <c r="U60" i="3" s="1"/>
  <c r="AQ60" i="3" s="1"/>
  <c r="AU60" i="3" s="1"/>
  <c r="O61" i="3"/>
  <c r="P75" i="3"/>
  <c r="Q75" i="3" s="1"/>
  <c r="S75" i="3" s="1"/>
  <c r="U75" i="3" s="1"/>
  <c r="AQ75" i="3" s="1"/>
  <c r="AU75" i="3" s="1"/>
  <c r="P28" i="16"/>
  <c r="Q28" i="16" s="1"/>
  <c r="S28" i="16" s="1"/>
  <c r="U28" i="16" s="1"/>
  <c r="AQ28" i="16" s="1"/>
  <c r="AU28" i="16" s="1"/>
  <c r="E126" i="26"/>
  <c r="H125" i="26" s="1"/>
  <c r="I125" i="26" s="1"/>
  <c r="J125" i="26" s="1"/>
  <c r="D140" i="26"/>
  <c r="E141" i="26" s="1"/>
  <c r="H140" i="26" s="1"/>
  <c r="I140" i="26" s="1"/>
  <c r="J140" i="26" s="1"/>
  <c r="P61" i="33"/>
  <c r="Q61" i="33" s="1"/>
  <c r="S61" i="33" s="1"/>
  <c r="U61" i="33" s="1"/>
  <c r="AQ61" i="33" s="1"/>
  <c r="AU61" i="33" s="1"/>
  <c r="D145" i="26"/>
  <c r="E146" i="26" s="1"/>
  <c r="H145" i="26" s="1"/>
  <c r="I145" i="26" s="1"/>
  <c r="J145" i="26" s="1"/>
  <c r="E131" i="26"/>
  <c r="H130" i="26" s="1"/>
  <c r="I130" i="26" s="1"/>
  <c r="J130" i="26" s="1"/>
  <c r="D138" i="7"/>
  <c r="E139" i="7" s="1"/>
  <c r="H138" i="7" s="1"/>
  <c r="I138" i="7" s="1"/>
  <c r="J138" i="7" s="1"/>
  <c r="E124" i="7"/>
  <c r="H123" i="7" s="1"/>
  <c r="I123" i="7" s="1"/>
  <c r="J123" i="7" s="1"/>
  <c r="E125" i="21"/>
  <c r="H124" i="21" s="1"/>
  <c r="I124" i="21" s="1"/>
  <c r="J124" i="21" s="1"/>
  <c r="D139" i="21"/>
  <c r="E140" i="21" s="1"/>
  <c r="H139" i="21" s="1"/>
  <c r="I139" i="21" s="1"/>
  <c r="J139" i="21" s="1"/>
  <c r="P90" i="19"/>
  <c r="Q90" i="19" s="1"/>
  <c r="S90" i="19" s="1"/>
  <c r="U90" i="19" s="1"/>
  <c r="AJ90" i="19" s="1"/>
  <c r="AN90" i="19" s="1"/>
  <c r="P74" i="7"/>
  <c r="Q74" i="7" s="1"/>
  <c r="S74" i="7" s="1"/>
  <c r="U74" i="7" s="1"/>
  <c r="AQ74" i="7" s="1"/>
  <c r="AU74" i="7" s="1"/>
  <c r="Q105" i="13"/>
  <c r="S105" i="13" s="1"/>
  <c r="U105" i="13" s="1"/>
  <c r="AT105" i="13" s="1"/>
  <c r="AX105" i="13" s="1"/>
  <c r="O106" i="13"/>
  <c r="N30" i="6"/>
  <c r="O30" i="6" s="1"/>
  <c r="P29" i="6"/>
  <c r="Q29" i="6" s="1"/>
  <c r="S29" i="6" s="1"/>
  <c r="U29" i="6" s="1"/>
  <c r="AQ29" i="6" s="1"/>
  <c r="AU29" i="6" s="1"/>
  <c r="D144" i="31"/>
  <c r="E145" i="31" s="1"/>
  <c r="H144" i="31" s="1"/>
  <c r="I144" i="31" s="1"/>
  <c r="J144" i="31" s="1"/>
  <c r="E130" i="31"/>
  <c r="H129" i="31" s="1"/>
  <c r="I129" i="31" s="1"/>
  <c r="J129" i="31" s="1"/>
  <c r="E122" i="29"/>
  <c r="H121" i="29" s="1"/>
  <c r="I121" i="29" s="1"/>
  <c r="J121" i="29" s="1"/>
  <c r="P121" i="29" s="1"/>
  <c r="D136" i="29"/>
  <c r="E137" i="29" s="1"/>
  <c r="H136" i="29" s="1"/>
  <c r="I136" i="29" s="1"/>
  <c r="J136" i="29" s="1"/>
  <c r="P136" i="29" s="1"/>
  <c r="D147" i="4"/>
  <c r="E148" i="4" s="1"/>
  <c r="H147" i="4" s="1"/>
  <c r="I147" i="4" s="1"/>
  <c r="J147" i="4" s="1"/>
  <c r="E133" i="4"/>
  <c r="H132" i="4" s="1"/>
  <c r="I132" i="4" s="1"/>
  <c r="J132" i="4" s="1"/>
  <c r="D143" i="9"/>
  <c r="E144" i="9" s="1"/>
  <c r="H143" i="9" s="1"/>
  <c r="I143" i="9" s="1"/>
  <c r="J143" i="9" s="1"/>
  <c r="E129" i="9"/>
  <c r="H128" i="9" s="1"/>
  <c r="I128" i="9" s="1"/>
  <c r="J128" i="9" s="1"/>
  <c r="O123" i="1"/>
  <c r="E108" i="23"/>
  <c r="H107" i="23" s="1"/>
  <c r="I107" i="23" s="1"/>
  <c r="J107" i="23" s="1"/>
  <c r="D123" i="23"/>
  <c r="P62" i="24"/>
  <c r="Q62" i="24" s="1"/>
  <c r="S62" i="24" s="1"/>
  <c r="U62" i="24" s="1"/>
  <c r="AQ62" i="24" s="1"/>
  <c r="AU62" i="24" s="1"/>
  <c r="O63" i="24"/>
  <c r="E129" i="16"/>
  <c r="H128" i="16" s="1"/>
  <c r="I128" i="16" s="1"/>
  <c r="J128" i="16" s="1"/>
  <c r="D143" i="16"/>
  <c r="E144" i="16" s="1"/>
  <c r="H143" i="16" s="1"/>
  <c r="I143" i="16" s="1"/>
  <c r="J143" i="16" s="1"/>
  <c r="O75" i="16"/>
  <c r="Q121" i="14"/>
  <c r="S121" i="14" s="1"/>
  <c r="U121" i="14" s="1"/>
  <c r="AT121" i="14" s="1"/>
  <c r="O122" i="14"/>
  <c r="D137" i="9"/>
  <c r="E138" i="9" s="1"/>
  <c r="H137" i="9" s="1"/>
  <c r="I137" i="9" s="1"/>
  <c r="J137" i="9" s="1"/>
  <c r="E123" i="9"/>
  <c r="H122" i="9" s="1"/>
  <c r="I122" i="9" s="1"/>
  <c r="J122" i="9" s="1"/>
  <c r="D145" i="27"/>
  <c r="E146" i="27" s="1"/>
  <c r="H145" i="27" s="1"/>
  <c r="I145" i="27" s="1"/>
  <c r="J145" i="27" s="1"/>
  <c r="E131" i="27"/>
  <c r="H130" i="27" s="1"/>
  <c r="I130" i="27" s="1"/>
  <c r="J130" i="27" s="1"/>
  <c r="O44" i="29"/>
  <c r="O44" i="12"/>
  <c r="D144" i="12"/>
  <c r="E145" i="12" s="1"/>
  <c r="H144" i="12" s="1"/>
  <c r="I144" i="12" s="1"/>
  <c r="J144" i="12" s="1"/>
  <c r="E130" i="12"/>
  <c r="H129" i="12" s="1"/>
  <c r="I129" i="12" s="1"/>
  <c r="J129" i="12" s="1"/>
  <c r="D137" i="4"/>
  <c r="E138" i="4" s="1"/>
  <c r="H137" i="4" s="1"/>
  <c r="I137" i="4" s="1"/>
  <c r="J137" i="4" s="1"/>
  <c r="E123" i="4"/>
  <c r="H122" i="4" s="1"/>
  <c r="I122" i="4" s="1"/>
  <c r="J122" i="4" s="1"/>
  <c r="D141" i="12"/>
  <c r="E142" i="12" s="1"/>
  <c r="H141" i="12" s="1"/>
  <c r="I141" i="12" s="1"/>
  <c r="J141" i="12" s="1"/>
  <c r="E127" i="12"/>
  <c r="H126" i="12" s="1"/>
  <c r="I126" i="12" s="1"/>
  <c r="J126" i="12" s="1"/>
  <c r="D145" i="30"/>
  <c r="E146" i="30" s="1"/>
  <c r="H145" i="30" s="1"/>
  <c r="I145" i="30" s="1"/>
  <c r="J145" i="30" s="1"/>
  <c r="E131" i="30"/>
  <c r="H130" i="30" s="1"/>
  <c r="I130" i="30" s="1"/>
  <c r="J130" i="30" s="1"/>
  <c r="D142" i="22"/>
  <c r="E143" i="22" s="1"/>
  <c r="H142" i="22" s="1"/>
  <c r="I142" i="22" s="1"/>
  <c r="J142" i="22" s="1"/>
  <c r="E128" i="22"/>
  <c r="H127" i="22" s="1"/>
  <c r="I127" i="22" s="1"/>
  <c r="J127" i="22" s="1"/>
  <c r="D147" i="21"/>
  <c r="E148" i="21" s="1"/>
  <c r="H147" i="21" s="1"/>
  <c r="I147" i="21" s="1"/>
  <c r="J147" i="21" s="1"/>
  <c r="E133" i="21"/>
  <c r="H132" i="21" s="1"/>
  <c r="I132" i="21" s="1"/>
  <c r="J132" i="21" s="1"/>
  <c r="E132" i="27"/>
  <c r="H131" i="27" s="1"/>
  <c r="I131" i="27" s="1"/>
  <c r="J131" i="27" s="1"/>
  <c r="D146" i="27"/>
  <c r="E147" i="27" s="1"/>
  <c r="H146" i="27" s="1"/>
  <c r="I146" i="27" s="1"/>
  <c r="J146" i="27" s="1"/>
  <c r="N77" i="1"/>
  <c r="O77" i="1" s="1"/>
  <c r="E117" i="33"/>
  <c r="H116" i="33" s="1"/>
  <c r="I116" i="33" s="1"/>
  <c r="J116" i="33" s="1"/>
  <c r="D132" i="33"/>
  <c r="E127" i="20"/>
  <c r="H126" i="20" s="1"/>
  <c r="I126" i="20" s="1"/>
  <c r="J126" i="20" s="1"/>
  <c r="D141" i="20"/>
  <c r="E142" i="20" s="1"/>
  <c r="H141" i="20" s="1"/>
  <c r="I141" i="20" s="1"/>
  <c r="J141" i="20" s="1"/>
  <c r="E107" i="11"/>
  <c r="H106" i="11" s="1"/>
  <c r="I106" i="11" s="1"/>
  <c r="J106" i="11" s="1"/>
  <c r="D122" i="11"/>
  <c r="E116" i="3"/>
  <c r="H115" i="3" s="1"/>
  <c r="I115" i="3" s="1"/>
  <c r="J115" i="3" s="1"/>
  <c r="D131" i="3"/>
  <c r="N109" i="1"/>
  <c r="O109" i="1" s="1"/>
  <c r="O61" i="12"/>
  <c r="D147" i="24"/>
  <c r="E148" i="24" s="1"/>
  <c r="H147" i="24" s="1"/>
  <c r="I147" i="24" s="1"/>
  <c r="J147" i="24" s="1"/>
  <c r="E133" i="24"/>
  <c r="H132" i="24" s="1"/>
  <c r="I132" i="24" s="1"/>
  <c r="J132" i="24" s="1"/>
  <c r="E125" i="30"/>
  <c r="H124" i="30" s="1"/>
  <c r="I124" i="30" s="1"/>
  <c r="J124" i="30" s="1"/>
  <c r="D139" i="30"/>
  <c r="E140" i="30" s="1"/>
  <c r="H139" i="30" s="1"/>
  <c r="I139" i="30" s="1"/>
  <c r="J139" i="30" s="1"/>
  <c r="D136" i="3"/>
  <c r="E137" i="3" s="1"/>
  <c r="H136" i="3" s="1"/>
  <c r="I136" i="3" s="1"/>
  <c r="J136" i="3" s="1"/>
  <c r="P136" i="3" s="1"/>
  <c r="E122" i="3"/>
  <c r="H121" i="3" s="1"/>
  <c r="I121" i="3" s="1"/>
  <c r="J121" i="3" s="1"/>
  <c r="P121" i="3" s="1"/>
  <c r="E108" i="33"/>
  <c r="H107" i="33" s="1"/>
  <c r="I107" i="33" s="1"/>
  <c r="J107" i="33" s="1"/>
  <c r="D123" i="33"/>
  <c r="D139" i="12"/>
  <c r="E140" i="12" s="1"/>
  <c r="H139" i="12" s="1"/>
  <c r="I139" i="12" s="1"/>
  <c r="J139" i="12" s="1"/>
  <c r="E125" i="12"/>
  <c r="H124" i="12" s="1"/>
  <c r="I124" i="12" s="1"/>
  <c r="J124" i="12" s="1"/>
  <c r="O61" i="2"/>
  <c r="D141" i="5"/>
  <c r="E142" i="5" s="1"/>
  <c r="H141" i="5" s="1"/>
  <c r="I141" i="5" s="1"/>
  <c r="J141" i="5" s="1"/>
  <c r="E127" i="5"/>
  <c r="H126" i="5" s="1"/>
  <c r="I126" i="5" s="1"/>
  <c r="J126" i="5" s="1"/>
  <c r="D144" i="4"/>
  <c r="E145" i="4" s="1"/>
  <c r="H144" i="4" s="1"/>
  <c r="I144" i="4" s="1"/>
  <c r="J144" i="4" s="1"/>
  <c r="E130" i="4"/>
  <c r="H129" i="4" s="1"/>
  <c r="I129" i="4" s="1"/>
  <c r="J129" i="4" s="1"/>
  <c r="D147" i="17"/>
  <c r="E148" i="17" s="1"/>
  <c r="H147" i="17" s="1"/>
  <c r="I147" i="17" s="1"/>
  <c r="J147" i="17" s="1"/>
  <c r="E133" i="17"/>
  <c r="H132" i="17" s="1"/>
  <c r="I132" i="17" s="1"/>
  <c r="J132" i="17" s="1"/>
  <c r="P90" i="25"/>
  <c r="Q90" i="25" s="1"/>
  <c r="S90" i="25" s="1"/>
  <c r="U90" i="25" s="1"/>
  <c r="AJ90" i="25" s="1"/>
  <c r="AN90" i="25" s="1"/>
  <c r="O91" i="25"/>
  <c r="D123" i="9"/>
  <c r="E108" i="9"/>
  <c r="H107" i="9" s="1"/>
  <c r="I107" i="9" s="1"/>
  <c r="J107" i="9" s="1"/>
  <c r="P90" i="15"/>
  <c r="Q90" i="15" s="1"/>
  <c r="S90" i="15" s="1"/>
  <c r="U90" i="15" s="1"/>
  <c r="AJ90" i="15" s="1"/>
  <c r="AN90" i="15" s="1"/>
  <c r="O91" i="15"/>
  <c r="O29" i="17"/>
  <c r="D142" i="16"/>
  <c r="E143" i="16" s="1"/>
  <c r="H142" i="16" s="1"/>
  <c r="I142" i="16" s="1"/>
  <c r="J142" i="16" s="1"/>
  <c r="E128" i="16"/>
  <c r="H127" i="16" s="1"/>
  <c r="I127" i="16" s="1"/>
  <c r="J127" i="16" s="1"/>
  <c r="D140" i="20"/>
  <c r="E141" i="20" s="1"/>
  <c r="H140" i="20" s="1"/>
  <c r="I140" i="20" s="1"/>
  <c r="J140" i="20" s="1"/>
  <c r="E126" i="20"/>
  <c r="H125" i="20" s="1"/>
  <c r="I125" i="20" s="1"/>
  <c r="J125" i="20" s="1"/>
  <c r="E126" i="19"/>
  <c r="H125" i="19" s="1"/>
  <c r="I125" i="19" s="1"/>
  <c r="J125" i="19" s="1"/>
  <c r="D140" i="19"/>
  <c r="E141" i="19" s="1"/>
  <c r="H140" i="19" s="1"/>
  <c r="I140" i="19" s="1"/>
  <c r="J140" i="19" s="1"/>
  <c r="D121" i="22"/>
  <c r="E106" i="22"/>
  <c r="H105" i="22" s="1"/>
  <c r="I105" i="22" s="1"/>
  <c r="J105" i="22" s="1"/>
  <c r="P105" i="22" s="1"/>
  <c r="D138" i="17"/>
  <c r="E139" i="17" s="1"/>
  <c r="H138" i="17" s="1"/>
  <c r="I138" i="17" s="1"/>
  <c r="J138" i="17" s="1"/>
  <c r="E124" i="17"/>
  <c r="H123" i="17" s="1"/>
  <c r="I123" i="17" s="1"/>
  <c r="J123" i="17" s="1"/>
  <c r="E130" i="5"/>
  <c r="H129" i="5" s="1"/>
  <c r="I129" i="5" s="1"/>
  <c r="J129" i="5" s="1"/>
  <c r="D144" i="5"/>
  <c r="E145" i="5" s="1"/>
  <c r="H144" i="5" s="1"/>
  <c r="I144" i="5" s="1"/>
  <c r="J144" i="5" s="1"/>
  <c r="P60" i="19"/>
  <c r="Q60" i="19" s="1"/>
  <c r="S60" i="19" s="1"/>
  <c r="U60" i="19" s="1"/>
  <c r="AQ60" i="19" s="1"/>
  <c r="AU60" i="19" s="1"/>
  <c r="D131" i="8"/>
  <c r="E116" i="8"/>
  <c r="H115" i="8" s="1"/>
  <c r="I115" i="8" s="1"/>
  <c r="J115" i="8" s="1"/>
  <c r="Q105" i="33"/>
  <c r="S105" i="33" s="1"/>
  <c r="U105" i="33" s="1"/>
  <c r="AT105" i="33" s="1"/>
  <c r="AX105" i="33" s="1"/>
  <c r="O106" i="33"/>
  <c r="E128" i="23"/>
  <c r="H127" i="23" s="1"/>
  <c r="I127" i="23" s="1"/>
  <c r="J127" i="23" s="1"/>
  <c r="D142" i="23"/>
  <c r="E143" i="23" s="1"/>
  <c r="H142" i="23" s="1"/>
  <c r="I142" i="23" s="1"/>
  <c r="J142" i="23" s="1"/>
  <c r="E114" i="20"/>
  <c r="H113" i="20" s="1"/>
  <c r="I113" i="20" s="1"/>
  <c r="J113" i="20" s="1"/>
  <c r="D129" i="20"/>
  <c r="E125" i="3"/>
  <c r="H124" i="3" s="1"/>
  <c r="I124" i="3" s="1"/>
  <c r="J124" i="3" s="1"/>
  <c r="D139" i="3"/>
  <c r="E140" i="3" s="1"/>
  <c r="H139" i="3" s="1"/>
  <c r="I139" i="3" s="1"/>
  <c r="J139" i="3" s="1"/>
  <c r="P45" i="27"/>
  <c r="Q45" i="27" s="1"/>
  <c r="S45" i="27" s="1"/>
  <c r="U45" i="27" s="1"/>
  <c r="AQ45" i="27" s="1"/>
  <c r="AU45" i="27" s="1"/>
  <c r="E126" i="6"/>
  <c r="H125" i="6" s="1"/>
  <c r="I125" i="6" s="1"/>
  <c r="J125" i="6" s="1"/>
  <c r="D140" i="6"/>
  <c r="E141" i="6" s="1"/>
  <c r="H140" i="6" s="1"/>
  <c r="I140" i="6" s="1"/>
  <c r="J140" i="6" s="1"/>
  <c r="E131" i="14"/>
  <c r="H130" i="14" s="1"/>
  <c r="I130" i="14" s="1"/>
  <c r="J130" i="14" s="1"/>
  <c r="D145" i="14"/>
  <c r="E146" i="14" s="1"/>
  <c r="H145" i="14" s="1"/>
  <c r="I145" i="14" s="1"/>
  <c r="J145" i="14" s="1"/>
  <c r="E125" i="7"/>
  <c r="H124" i="7" s="1"/>
  <c r="I124" i="7" s="1"/>
  <c r="J124" i="7" s="1"/>
  <c r="D139" i="7"/>
  <c r="E140" i="7" s="1"/>
  <c r="H139" i="7" s="1"/>
  <c r="I139" i="7" s="1"/>
  <c r="J139" i="7" s="1"/>
  <c r="P45" i="22"/>
  <c r="Q45" i="22" s="1"/>
  <c r="S45" i="22" s="1"/>
  <c r="U45" i="22" s="1"/>
  <c r="AQ45" i="22" s="1"/>
  <c r="AU45" i="22" s="1"/>
  <c r="N46" i="22"/>
  <c r="E126" i="10"/>
  <c r="H125" i="10" s="1"/>
  <c r="I125" i="10" s="1"/>
  <c r="J125" i="10" s="1"/>
  <c r="D140" i="10"/>
  <c r="E141" i="10" s="1"/>
  <c r="H140" i="10" s="1"/>
  <c r="I140" i="10" s="1"/>
  <c r="J140" i="10" s="1"/>
  <c r="P28" i="15"/>
  <c r="Q28" i="15" s="1"/>
  <c r="S28" i="15" s="1"/>
  <c r="U28" i="15" s="1"/>
  <c r="AQ28" i="15" s="1"/>
  <c r="AU28" i="15" s="1"/>
  <c r="P124" i="25"/>
  <c r="Q124" i="25" s="1"/>
  <c r="S124" i="25" s="1"/>
  <c r="U124" i="25" s="1"/>
  <c r="AT124" i="25" s="1"/>
  <c r="E126" i="24"/>
  <c r="H125" i="24" s="1"/>
  <c r="I125" i="24" s="1"/>
  <c r="J125" i="24" s="1"/>
  <c r="D140" i="24"/>
  <c r="E141" i="24" s="1"/>
  <c r="H140" i="24" s="1"/>
  <c r="I140" i="24" s="1"/>
  <c r="J140" i="24" s="1"/>
  <c r="E106" i="11"/>
  <c r="H105" i="11" s="1"/>
  <c r="I105" i="11" s="1"/>
  <c r="J105" i="11" s="1"/>
  <c r="P105" i="11" s="1"/>
  <c r="D121" i="11"/>
  <c r="P29" i="22"/>
  <c r="Q29" i="22" s="1"/>
  <c r="S29" i="22" s="1"/>
  <c r="U29" i="22" s="1"/>
  <c r="AQ29" i="22" s="1"/>
  <c r="AU29" i="22" s="1"/>
  <c r="E127" i="6"/>
  <c r="H126" i="6" s="1"/>
  <c r="I126" i="6" s="1"/>
  <c r="J126" i="6" s="1"/>
  <c r="D141" i="6"/>
  <c r="E142" i="6" s="1"/>
  <c r="H141" i="6" s="1"/>
  <c r="I141" i="6" s="1"/>
  <c r="J141" i="6" s="1"/>
  <c r="D138" i="14"/>
  <c r="E139" i="14" s="1"/>
  <c r="H138" i="14" s="1"/>
  <c r="I138" i="14" s="1"/>
  <c r="J138" i="14" s="1"/>
  <c r="E124" i="14"/>
  <c r="H123" i="14" s="1"/>
  <c r="I123" i="14" s="1"/>
  <c r="J123" i="14" s="1"/>
  <c r="D131" i="29"/>
  <c r="E116" i="29"/>
  <c r="H115" i="29" s="1"/>
  <c r="I115" i="29" s="1"/>
  <c r="J115" i="29" s="1"/>
  <c r="E124" i="5"/>
  <c r="H123" i="5" s="1"/>
  <c r="I123" i="5" s="1"/>
  <c r="J123" i="5" s="1"/>
  <c r="D138" i="5"/>
  <c r="E139" i="5" s="1"/>
  <c r="H138" i="5" s="1"/>
  <c r="I138" i="5" s="1"/>
  <c r="J138" i="5" s="1"/>
  <c r="P74" i="12"/>
  <c r="Q74" i="12" s="1"/>
  <c r="S74" i="12" s="1"/>
  <c r="U74" i="12" s="1"/>
  <c r="AQ74" i="12" s="1"/>
  <c r="AU74" i="12" s="1"/>
  <c r="P59" i="23"/>
  <c r="Q59" i="23" s="1"/>
  <c r="S59" i="23" s="1"/>
  <c r="U59" i="23" s="1"/>
  <c r="AQ59" i="23" s="1"/>
  <c r="AU59" i="23" s="1"/>
  <c r="O60" i="23"/>
  <c r="D142" i="3"/>
  <c r="E143" i="3" s="1"/>
  <c r="H142" i="3" s="1"/>
  <c r="I142" i="3" s="1"/>
  <c r="J142" i="3" s="1"/>
  <c r="E128" i="3"/>
  <c r="H127" i="3" s="1"/>
  <c r="I127" i="3" s="1"/>
  <c r="J127" i="3" s="1"/>
  <c r="P59" i="11"/>
  <c r="Q59" i="11" s="1"/>
  <c r="S59" i="11" s="1"/>
  <c r="U59" i="11" s="1"/>
  <c r="AQ59" i="11" s="1"/>
  <c r="AU59" i="11" s="1"/>
  <c r="O60" i="11"/>
  <c r="P75" i="29"/>
  <c r="Q75" i="29" s="1"/>
  <c r="S75" i="29" s="1"/>
  <c r="U75" i="29" s="1"/>
  <c r="AQ75" i="29" s="1"/>
  <c r="AU75" i="29" s="1"/>
  <c r="O76" i="29"/>
  <c r="Q89" i="22"/>
  <c r="S89" i="22" s="1"/>
  <c r="U89" i="22" s="1"/>
  <c r="AJ89" i="22" s="1"/>
  <c r="AN89" i="22" s="1"/>
  <c r="O90" i="22"/>
  <c r="D138" i="26"/>
  <c r="E139" i="26" s="1"/>
  <c r="H138" i="26" s="1"/>
  <c r="I138" i="26" s="1"/>
  <c r="J138" i="26" s="1"/>
  <c r="E124" i="26"/>
  <c r="H123" i="26" s="1"/>
  <c r="I123" i="26" s="1"/>
  <c r="J123" i="26" s="1"/>
  <c r="N62" i="30"/>
  <c r="P61" i="30"/>
  <c r="Q61" i="30" s="1"/>
  <c r="S61" i="30" s="1"/>
  <c r="U61" i="30" s="1"/>
  <c r="AQ61" i="30" s="1"/>
  <c r="AU61" i="30" s="1"/>
  <c r="O62" i="30"/>
  <c r="E127" i="17"/>
  <c r="H126" i="17" s="1"/>
  <c r="I126" i="17" s="1"/>
  <c r="J126" i="17" s="1"/>
  <c r="D141" i="17"/>
  <c r="E142" i="17" s="1"/>
  <c r="H141" i="17" s="1"/>
  <c r="I141" i="17" s="1"/>
  <c r="J141" i="17" s="1"/>
  <c r="E133" i="6"/>
  <c r="H132" i="6" s="1"/>
  <c r="I132" i="6" s="1"/>
  <c r="J132" i="6" s="1"/>
  <c r="D147" i="6"/>
  <c r="E148" i="6" s="1"/>
  <c r="H147" i="6" s="1"/>
  <c r="I147" i="6" s="1"/>
  <c r="J147" i="6" s="1"/>
  <c r="D137" i="15"/>
  <c r="E138" i="15" s="1"/>
  <c r="H137" i="15" s="1"/>
  <c r="I137" i="15" s="1"/>
  <c r="J137" i="15" s="1"/>
  <c r="E123" i="15"/>
  <c r="H122" i="15" s="1"/>
  <c r="I122" i="15" s="1"/>
  <c r="J122" i="15" s="1"/>
  <c r="D122" i="17"/>
  <c r="E107" i="17"/>
  <c r="H106" i="17" s="1"/>
  <c r="I106" i="17" s="1"/>
  <c r="J106" i="17" s="1"/>
  <c r="AX123" i="25"/>
  <c r="BA123" i="25"/>
  <c r="D138" i="28"/>
  <c r="E139" i="28" s="1"/>
  <c r="H138" i="28" s="1"/>
  <c r="I138" i="28" s="1"/>
  <c r="J138" i="28" s="1"/>
  <c r="E124" i="28"/>
  <c r="H123" i="28" s="1"/>
  <c r="I123" i="28" s="1"/>
  <c r="J123" i="28" s="1"/>
  <c r="E125" i="11"/>
  <c r="H124" i="11" s="1"/>
  <c r="I124" i="11" s="1"/>
  <c r="J124" i="11" s="1"/>
  <c r="D139" i="11"/>
  <c r="E140" i="11" s="1"/>
  <c r="H139" i="11" s="1"/>
  <c r="I139" i="11" s="1"/>
  <c r="J139" i="11" s="1"/>
  <c r="D144" i="6"/>
  <c r="E145" i="6" s="1"/>
  <c r="H144" i="6" s="1"/>
  <c r="I144" i="6" s="1"/>
  <c r="J144" i="6" s="1"/>
  <c r="E130" i="6"/>
  <c r="H129" i="6" s="1"/>
  <c r="I129" i="6" s="1"/>
  <c r="J129" i="6" s="1"/>
  <c r="D144" i="15"/>
  <c r="E145" i="15" s="1"/>
  <c r="H144" i="15" s="1"/>
  <c r="I144" i="15" s="1"/>
  <c r="J144" i="15" s="1"/>
  <c r="E130" i="15"/>
  <c r="H129" i="15" s="1"/>
  <c r="I129" i="15" s="1"/>
  <c r="J129" i="15" s="1"/>
  <c r="Q89" i="10"/>
  <c r="S89" i="10" s="1"/>
  <c r="U89" i="10" s="1"/>
  <c r="AJ89" i="10" s="1"/>
  <c r="AN89" i="10" s="1"/>
  <c r="O90" i="10"/>
  <c r="D140" i="23"/>
  <c r="E141" i="23" s="1"/>
  <c r="H140" i="23" s="1"/>
  <c r="I140" i="23" s="1"/>
  <c r="J140" i="23" s="1"/>
  <c r="E126" i="23"/>
  <c r="H125" i="23" s="1"/>
  <c r="I125" i="23" s="1"/>
  <c r="J125" i="23" s="1"/>
  <c r="D141" i="16"/>
  <c r="E142" i="16" s="1"/>
  <c r="H141" i="16" s="1"/>
  <c r="I141" i="16" s="1"/>
  <c r="J141" i="16" s="1"/>
  <c r="E127" i="16"/>
  <c r="H126" i="16" s="1"/>
  <c r="I126" i="16" s="1"/>
  <c r="J126" i="16" s="1"/>
  <c r="P91" i="20"/>
  <c r="Q91" i="20" s="1"/>
  <c r="S91" i="20" s="1"/>
  <c r="U91" i="20" s="1"/>
  <c r="AJ91" i="20" s="1"/>
  <c r="AN91" i="20" s="1"/>
  <c r="O92" i="20"/>
  <c r="D131" i="7"/>
  <c r="E116" i="7"/>
  <c r="H115" i="7" s="1"/>
  <c r="I115" i="7" s="1"/>
  <c r="J115" i="7" s="1"/>
  <c r="P43" i="7"/>
  <c r="Q43" i="7" s="1"/>
  <c r="S43" i="7" s="1"/>
  <c r="U43" i="7" s="1"/>
  <c r="AQ43" i="7" s="1"/>
  <c r="AU43" i="7" s="1"/>
  <c r="O44" i="7"/>
  <c r="P106" i="5"/>
  <c r="Q106" i="5" s="1"/>
  <c r="S106" i="5" s="1"/>
  <c r="U106" i="5" s="1"/>
  <c r="AT106" i="5" s="1"/>
  <c r="AX106" i="5" s="1"/>
  <c r="D136" i="30"/>
  <c r="E137" i="30" s="1"/>
  <c r="H136" i="30" s="1"/>
  <c r="I136" i="30" s="1"/>
  <c r="J136" i="30" s="1"/>
  <c r="P136" i="30" s="1"/>
  <c r="E122" i="30"/>
  <c r="H121" i="30" s="1"/>
  <c r="I121" i="30" s="1"/>
  <c r="J121" i="30" s="1"/>
  <c r="P121" i="30" s="1"/>
  <c r="D143" i="20"/>
  <c r="E144" i="20" s="1"/>
  <c r="H143" i="20" s="1"/>
  <c r="I143" i="20" s="1"/>
  <c r="J143" i="20" s="1"/>
  <c r="E129" i="20"/>
  <c r="H128" i="20" s="1"/>
  <c r="I128" i="20" s="1"/>
  <c r="J128" i="20" s="1"/>
  <c r="D138" i="3"/>
  <c r="E139" i="3" s="1"/>
  <c r="H138" i="3" s="1"/>
  <c r="I138" i="3" s="1"/>
  <c r="J138" i="3" s="1"/>
  <c r="E124" i="3"/>
  <c r="H123" i="3" s="1"/>
  <c r="I123" i="3" s="1"/>
  <c r="J123" i="3" s="1"/>
  <c r="Q121" i="5"/>
  <c r="S121" i="5" s="1"/>
  <c r="U121" i="5" s="1"/>
  <c r="AT121" i="5" s="1"/>
  <c r="O122" i="5"/>
  <c r="D145" i="33"/>
  <c r="E146" i="33" s="1"/>
  <c r="H145" i="33" s="1"/>
  <c r="I145" i="33" s="1"/>
  <c r="J145" i="33" s="1"/>
  <c r="E131" i="33"/>
  <c r="H130" i="33" s="1"/>
  <c r="I130" i="33" s="1"/>
  <c r="J130" i="33" s="1"/>
  <c r="D142" i="33"/>
  <c r="E143" i="33" s="1"/>
  <c r="H142" i="33" s="1"/>
  <c r="I142" i="33" s="1"/>
  <c r="J142" i="33" s="1"/>
  <c r="E128" i="33"/>
  <c r="H127" i="33" s="1"/>
  <c r="I127" i="33" s="1"/>
  <c r="J127" i="33" s="1"/>
  <c r="D131" i="5"/>
  <c r="E116" i="5"/>
  <c r="H115" i="5" s="1"/>
  <c r="I115" i="5" s="1"/>
  <c r="J115" i="5" s="1"/>
  <c r="P75" i="31"/>
  <c r="Q75" i="31" s="1"/>
  <c r="S75" i="31" s="1"/>
  <c r="U75" i="31" s="1"/>
  <c r="AQ75" i="31" s="1"/>
  <c r="AU75" i="31" s="1"/>
  <c r="D141" i="14"/>
  <c r="E142" i="14" s="1"/>
  <c r="H141" i="14" s="1"/>
  <c r="I141" i="14" s="1"/>
  <c r="J141" i="14" s="1"/>
  <c r="E127" i="14"/>
  <c r="H126" i="14" s="1"/>
  <c r="I126" i="14" s="1"/>
  <c r="J126" i="14" s="1"/>
  <c r="E107" i="5"/>
  <c r="H106" i="5" s="1"/>
  <c r="I106" i="5" s="1"/>
  <c r="J106" i="5" s="1"/>
  <c r="D122" i="5"/>
  <c r="P92" i="6"/>
  <c r="Q92" i="6" s="1"/>
  <c r="S92" i="6" s="1"/>
  <c r="U92" i="6" s="1"/>
  <c r="AJ92" i="6" s="1"/>
  <c r="AN92" i="6" s="1"/>
  <c r="AX122" i="1"/>
  <c r="BA122" i="1"/>
  <c r="E128" i="30"/>
  <c r="H127" i="30" s="1"/>
  <c r="I127" i="30" s="1"/>
  <c r="J127" i="30" s="1"/>
  <c r="D142" i="30"/>
  <c r="E143" i="30" s="1"/>
  <c r="H142" i="30" s="1"/>
  <c r="I142" i="30" s="1"/>
  <c r="J142" i="30" s="1"/>
  <c r="D136" i="12"/>
  <c r="E137" i="12" s="1"/>
  <c r="H136" i="12" s="1"/>
  <c r="I136" i="12" s="1"/>
  <c r="J136" i="12" s="1"/>
  <c r="P136" i="12" s="1"/>
  <c r="E122" i="12"/>
  <c r="H121" i="12" s="1"/>
  <c r="I121" i="12" s="1"/>
  <c r="J121" i="12" s="1"/>
  <c r="P121" i="12" s="1"/>
  <c r="D126" i="26"/>
  <c r="E111" i="26"/>
  <c r="H110" i="26" s="1"/>
  <c r="I110" i="26" s="1"/>
  <c r="J110" i="26" s="1"/>
  <c r="D140" i="3"/>
  <c r="E141" i="3" s="1"/>
  <c r="H140" i="3" s="1"/>
  <c r="I140" i="3" s="1"/>
  <c r="J140" i="3" s="1"/>
  <c r="E126" i="3"/>
  <c r="H125" i="3" s="1"/>
  <c r="I125" i="3" s="1"/>
  <c r="J125" i="3" s="1"/>
  <c r="D132" i="19"/>
  <c r="E117" i="19"/>
  <c r="H116" i="19" s="1"/>
  <c r="I116" i="19" s="1"/>
  <c r="J116" i="19" s="1"/>
  <c r="E117" i="10"/>
  <c r="H116" i="10" s="1"/>
  <c r="I116" i="10" s="1"/>
  <c r="J116" i="10" s="1"/>
  <c r="D132" i="10"/>
  <c r="E129" i="12"/>
  <c r="H128" i="12" s="1"/>
  <c r="I128" i="12" s="1"/>
  <c r="J128" i="12" s="1"/>
  <c r="D143" i="12"/>
  <c r="E144" i="12" s="1"/>
  <c r="H143" i="12" s="1"/>
  <c r="I143" i="12" s="1"/>
  <c r="J143" i="12" s="1"/>
  <c r="D123" i="13"/>
  <c r="E108" i="13"/>
  <c r="H107" i="13" s="1"/>
  <c r="I107" i="13" s="1"/>
  <c r="J107" i="13" s="1"/>
  <c r="P44" i="25"/>
  <c r="Q44" i="25" s="1"/>
  <c r="S44" i="25" s="1"/>
  <c r="U44" i="25" s="1"/>
  <c r="AQ44" i="25" s="1"/>
  <c r="AU44" i="25" s="1"/>
  <c r="D125" i="5"/>
  <c r="E110" i="5"/>
  <c r="H109" i="5" s="1"/>
  <c r="I109" i="5" s="1"/>
  <c r="J109" i="5" s="1"/>
  <c r="P60" i="9"/>
  <c r="Q60" i="9" s="1"/>
  <c r="S60" i="9" s="1"/>
  <c r="U60" i="9" s="1"/>
  <c r="AQ60" i="9" s="1"/>
  <c r="AU60" i="9" s="1"/>
  <c r="O61" i="9"/>
  <c r="P29" i="28"/>
  <c r="Q29" i="28" s="1"/>
  <c r="S29" i="28" s="1"/>
  <c r="U29" i="28" s="1"/>
  <c r="AQ29" i="28" s="1"/>
  <c r="AU29" i="28" s="1"/>
  <c r="D144" i="28"/>
  <c r="E145" i="28" s="1"/>
  <c r="H144" i="28" s="1"/>
  <c r="I144" i="28" s="1"/>
  <c r="J144" i="28" s="1"/>
  <c r="E130" i="28"/>
  <c r="H129" i="28" s="1"/>
  <c r="I129" i="28" s="1"/>
  <c r="J129" i="28" s="1"/>
  <c r="D147" i="16"/>
  <c r="E148" i="16" s="1"/>
  <c r="H147" i="16" s="1"/>
  <c r="I147" i="16" s="1"/>
  <c r="J147" i="16" s="1"/>
  <c r="E133" i="16"/>
  <c r="H132" i="16" s="1"/>
  <c r="I132" i="16" s="1"/>
  <c r="J132" i="16" s="1"/>
  <c r="E125" i="9"/>
  <c r="H124" i="9" s="1"/>
  <c r="I124" i="9" s="1"/>
  <c r="J124" i="9" s="1"/>
  <c r="D139" i="9"/>
  <c r="E140" i="9" s="1"/>
  <c r="H139" i="9" s="1"/>
  <c r="I139" i="9" s="1"/>
  <c r="J139" i="9" s="1"/>
  <c r="P59" i="7"/>
  <c r="Q59" i="7" s="1"/>
  <c r="S59" i="7" s="1"/>
  <c r="U59" i="7" s="1"/>
  <c r="AQ59" i="7" s="1"/>
  <c r="AU59" i="7" s="1"/>
  <c r="D136" i="24"/>
  <c r="E137" i="24" s="1"/>
  <c r="H136" i="24" s="1"/>
  <c r="I136" i="24" s="1"/>
  <c r="J136" i="24" s="1"/>
  <c r="P136" i="24" s="1"/>
  <c r="E122" i="24"/>
  <c r="H121" i="24" s="1"/>
  <c r="I121" i="24" s="1"/>
  <c r="J121" i="24" s="1"/>
  <c r="P121" i="24" s="1"/>
  <c r="D139" i="4"/>
  <c r="E140" i="4" s="1"/>
  <c r="H139" i="4" s="1"/>
  <c r="I139" i="4" s="1"/>
  <c r="J139" i="4" s="1"/>
  <c r="E125" i="4"/>
  <c r="H124" i="4" s="1"/>
  <c r="I124" i="4" s="1"/>
  <c r="J124" i="4" s="1"/>
  <c r="E106" i="10"/>
  <c r="H105" i="10" s="1"/>
  <c r="I105" i="10" s="1"/>
  <c r="J105" i="10" s="1"/>
  <c r="P105" i="10" s="1"/>
  <c r="D121" i="10"/>
  <c r="D142" i="21"/>
  <c r="E143" i="21" s="1"/>
  <c r="H142" i="21" s="1"/>
  <c r="I142" i="21" s="1"/>
  <c r="J142" i="21" s="1"/>
  <c r="E128" i="21"/>
  <c r="H127" i="21" s="1"/>
  <c r="I127" i="21" s="1"/>
  <c r="J127" i="21" s="1"/>
  <c r="D136" i="9"/>
  <c r="E137" i="9" s="1"/>
  <c r="H136" i="9" s="1"/>
  <c r="I136" i="9" s="1"/>
  <c r="J136" i="9" s="1"/>
  <c r="P136" i="9" s="1"/>
  <c r="E122" i="9"/>
  <c r="H121" i="9" s="1"/>
  <c r="I121" i="9" s="1"/>
  <c r="J121" i="9" s="1"/>
  <c r="P121" i="9" s="1"/>
  <c r="D127" i="15"/>
  <c r="E112" i="15"/>
  <c r="H111" i="15" s="1"/>
  <c r="I111" i="15" s="1"/>
  <c r="J111" i="15" s="1"/>
  <c r="Q105" i="30"/>
  <c r="S105" i="30" s="1"/>
  <c r="U105" i="30" s="1"/>
  <c r="AT105" i="30" s="1"/>
  <c r="AX105" i="30" s="1"/>
  <c r="O106" i="30"/>
  <c r="Q136" i="5"/>
  <c r="S136" i="5" s="1"/>
  <c r="U136" i="5" s="1"/>
  <c r="AT136" i="5" s="1"/>
  <c r="AX136" i="5" s="1"/>
  <c r="O137" i="5"/>
  <c r="E113" i="15"/>
  <c r="H112" i="15" s="1"/>
  <c r="I112" i="15" s="1"/>
  <c r="J112" i="15" s="1"/>
  <c r="D128" i="15"/>
  <c r="P28" i="25"/>
  <c r="Q28" i="25" s="1"/>
  <c r="S28" i="25" s="1"/>
  <c r="U28" i="25" s="1"/>
  <c r="AQ28" i="25" s="1"/>
  <c r="AU28" i="25" s="1"/>
  <c r="O29" i="25"/>
  <c r="E132" i="21"/>
  <c r="H131" i="21" s="1"/>
  <c r="I131" i="21" s="1"/>
  <c r="J131" i="21" s="1"/>
  <c r="D146" i="21"/>
  <c r="E147" i="21" s="1"/>
  <c r="H146" i="21" s="1"/>
  <c r="I146" i="21" s="1"/>
  <c r="J146" i="21" s="1"/>
  <c r="N30" i="1"/>
  <c r="O30" i="1" s="1"/>
  <c r="D144" i="24"/>
  <c r="E145" i="24" s="1"/>
  <c r="H144" i="24" s="1"/>
  <c r="I144" i="24" s="1"/>
  <c r="J144" i="24" s="1"/>
  <c r="E130" i="24"/>
  <c r="H129" i="24" s="1"/>
  <c r="I129" i="24" s="1"/>
  <c r="J129" i="24" s="1"/>
  <c r="Q136" i="14"/>
  <c r="S136" i="14" s="1"/>
  <c r="U136" i="14" s="1"/>
  <c r="AT136" i="14" s="1"/>
  <c r="AX136" i="14" s="1"/>
  <c r="O137" i="14"/>
  <c r="P44" i="6"/>
  <c r="Q44" i="6" s="1"/>
  <c r="S44" i="6" s="1"/>
  <c r="U44" i="6" s="1"/>
  <c r="AQ44" i="6" s="1"/>
  <c r="AU44" i="6" s="1"/>
  <c r="O45" i="6"/>
  <c r="D127" i="17"/>
  <c r="E112" i="17"/>
  <c r="H111" i="17" s="1"/>
  <c r="I111" i="17" s="1"/>
  <c r="J111" i="17" s="1"/>
  <c r="P28" i="7"/>
  <c r="Q28" i="7" s="1"/>
  <c r="S28" i="7" s="1"/>
  <c r="U28" i="7" s="1"/>
  <c r="AQ28" i="7" s="1"/>
  <c r="AU28" i="7" s="1"/>
  <c r="Q105" i="12"/>
  <c r="S105" i="12" s="1"/>
  <c r="U105" i="12" s="1"/>
  <c r="AT105" i="12" s="1"/>
  <c r="AX105" i="12" s="1"/>
  <c r="O106" i="12"/>
  <c r="O60" i="14"/>
  <c r="O75" i="6"/>
  <c r="D138" i="18"/>
  <c r="E139" i="18" s="1"/>
  <c r="H138" i="18" s="1"/>
  <c r="I138" i="18" s="1"/>
  <c r="J138" i="18" s="1"/>
  <c r="E124" i="18"/>
  <c r="H123" i="18" s="1"/>
  <c r="I123" i="18" s="1"/>
  <c r="J123" i="18" s="1"/>
  <c r="E133" i="3"/>
  <c r="H132" i="3" s="1"/>
  <c r="I132" i="3" s="1"/>
  <c r="J132" i="3" s="1"/>
  <c r="D147" i="3"/>
  <c r="E148" i="3" s="1"/>
  <c r="H147" i="3" s="1"/>
  <c r="I147" i="3" s="1"/>
  <c r="J147" i="3" s="1"/>
  <c r="E130" i="13"/>
  <c r="H129" i="13" s="1"/>
  <c r="I129" i="13" s="1"/>
  <c r="J129" i="13" s="1"/>
  <c r="D144" i="13"/>
  <c r="E145" i="13" s="1"/>
  <c r="H144" i="13" s="1"/>
  <c r="I144" i="13" s="1"/>
  <c r="J144" i="13" s="1"/>
  <c r="E129" i="29"/>
  <c r="H128" i="29" s="1"/>
  <c r="I128" i="29" s="1"/>
  <c r="J128" i="29" s="1"/>
  <c r="D143" i="29"/>
  <c r="E144" i="29" s="1"/>
  <c r="H143" i="29" s="1"/>
  <c r="I143" i="29" s="1"/>
  <c r="J143" i="29" s="1"/>
  <c r="D129" i="8"/>
  <c r="E114" i="8"/>
  <c r="H113" i="8" s="1"/>
  <c r="I113" i="8" s="1"/>
  <c r="J113" i="8" s="1"/>
  <c r="D142" i="20"/>
  <c r="E143" i="20" s="1"/>
  <c r="H142" i="20" s="1"/>
  <c r="I142" i="20" s="1"/>
  <c r="J142" i="20" s="1"/>
  <c r="E128" i="20"/>
  <c r="H127" i="20" s="1"/>
  <c r="I127" i="20" s="1"/>
  <c r="J127" i="20" s="1"/>
  <c r="E131" i="4"/>
  <c r="H130" i="4" s="1"/>
  <c r="I130" i="4" s="1"/>
  <c r="J130" i="4" s="1"/>
  <c r="D145" i="4"/>
  <c r="E146" i="4" s="1"/>
  <c r="H145" i="4" s="1"/>
  <c r="I145" i="4" s="1"/>
  <c r="J145" i="4" s="1"/>
  <c r="P74" i="33"/>
  <c r="Q74" i="33" s="1"/>
  <c r="S74" i="33" s="1"/>
  <c r="U74" i="33" s="1"/>
  <c r="AQ74" i="33" s="1"/>
  <c r="AU74" i="33" s="1"/>
  <c r="E127" i="33"/>
  <c r="H126" i="33" s="1"/>
  <c r="I126" i="33" s="1"/>
  <c r="J126" i="33" s="1"/>
  <c r="D141" i="33"/>
  <c r="E142" i="33" s="1"/>
  <c r="H141" i="33" s="1"/>
  <c r="I141" i="33" s="1"/>
  <c r="J141" i="33" s="1"/>
  <c r="E111" i="22"/>
  <c r="H110" i="22" s="1"/>
  <c r="I110" i="22" s="1"/>
  <c r="J110" i="22" s="1"/>
  <c r="D126" i="22"/>
  <c r="D144" i="16"/>
  <c r="E145" i="16" s="1"/>
  <c r="H144" i="16" s="1"/>
  <c r="I144" i="16" s="1"/>
  <c r="J144" i="16" s="1"/>
  <c r="E130" i="16"/>
  <c r="H129" i="16" s="1"/>
  <c r="I129" i="16" s="1"/>
  <c r="J129" i="16" s="1"/>
  <c r="O91" i="5"/>
  <c r="E127" i="28"/>
  <c r="H126" i="28" s="1"/>
  <c r="I126" i="28" s="1"/>
  <c r="J126" i="28" s="1"/>
  <c r="D141" i="28"/>
  <c r="E142" i="28" s="1"/>
  <c r="H141" i="28" s="1"/>
  <c r="I141" i="28" s="1"/>
  <c r="J141" i="28" s="1"/>
  <c r="E112" i="11"/>
  <c r="H111" i="11" s="1"/>
  <c r="I111" i="11" s="1"/>
  <c r="J111" i="11" s="1"/>
  <c r="D127" i="11"/>
  <c r="Q105" i="24"/>
  <c r="S105" i="24" s="1"/>
  <c r="U105" i="24" s="1"/>
  <c r="AT105" i="24" s="1"/>
  <c r="AX105" i="24" s="1"/>
  <c r="O106" i="24"/>
  <c r="O60" i="17"/>
  <c r="D132" i="5"/>
  <c r="E117" i="5"/>
  <c r="H116" i="5" s="1"/>
  <c r="I116" i="5" s="1"/>
  <c r="J116" i="5" s="1"/>
  <c r="P90" i="21"/>
  <c r="Q90" i="21" s="1"/>
  <c r="S90" i="21" s="1"/>
  <c r="U90" i="21" s="1"/>
  <c r="AJ90" i="21" s="1"/>
  <c r="AN90" i="21" s="1"/>
  <c r="O91" i="21"/>
  <c r="E125" i="19"/>
  <c r="H124" i="19" s="1"/>
  <c r="I124" i="19" s="1"/>
  <c r="J124" i="19" s="1"/>
  <c r="D139" i="19"/>
  <c r="E140" i="19" s="1"/>
  <c r="H139" i="19" s="1"/>
  <c r="I139" i="19" s="1"/>
  <c r="J139" i="19" s="1"/>
  <c r="D139" i="16"/>
  <c r="E140" i="16" s="1"/>
  <c r="H139" i="16" s="1"/>
  <c r="I139" i="16" s="1"/>
  <c r="J139" i="16" s="1"/>
  <c r="E125" i="16"/>
  <c r="H124" i="16" s="1"/>
  <c r="I124" i="16" s="1"/>
  <c r="J124" i="16" s="1"/>
  <c r="D132" i="14"/>
  <c r="E117" i="14"/>
  <c r="H116" i="14" s="1"/>
  <c r="I116" i="14" s="1"/>
  <c r="J116" i="14" s="1"/>
  <c r="Q105" i="9"/>
  <c r="S105" i="9" s="1"/>
  <c r="U105" i="9" s="1"/>
  <c r="AT105" i="9" s="1"/>
  <c r="AX105" i="9" s="1"/>
  <c r="O106" i="9"/>
  <c r="E128" i="26"/>
  <c r="H127" i="26" s="1"/>
  <c r="I127" i="26" s="1"/>
  <c r="J127" i="26" s="1"/>
  <c r="D142" i="26"/>
  <c r="E143" i="26" s="1"/>
  <c r="H142" i="26" s="1"/>
  <c r="I142" i="26" s="1"/>
  <c r="J142" i="26" s="1"/>
  <c r="P137" i="6"/>
  <c r="Q137" i="6" s="1"/>
  <c r="S137" i="6" s="1"/>
  <c r="U137" i="6" s="1"/>
  <c r="AT137" i="6" s="1"/>
  <c r="AX137" i="6" s="1"/>
  <c r="O138" i="6"/>
  <c r="O28" i="20"/>
  <c r="E125" i="22"/>
  <c r="H124" i="22" s="1"/>
  <c r="I124" i="22" s="1"/>
  <c r="J124" i="22" s="1"/>
  <c r="D139" i="22"/>
  <c r="E140" i="22" s="1"/>
  <c r="H139" i="22" s="1"/>
  <c r="I139" i="22" s="1"/>
  <c r="J139" i="22" s="1"/>
  <c r="D125" i="27"/>
  <c r="E110" i="27"/>
  <c r="H109" i="27" s="1"/>
  <c r="I109" i="27" s="1"/>
  <c r="J109" i="27" s="1"/>
  <c r="D131" i="11"/>
  <c r="E116" i="11"/>
  <c r="H115" i="11" s="1"/>
  <c r="I115" i="11" s="1"/>
  <c r="J115" i="11" s="1"/>
  <c r="D137" i="2"/>
  <c r="E138" i="2" s="1"/>
  <c r="H137" i="2" s="1"/>
  <c r="I137" i="2" s="1"/>
  <c r="J137" i="2" s="1"/>
  <c r="E123" i="2"/>
  <c r="H122" i="2" s="1"/>
  <c r="I122" i="2" s="1"/>
  <c r="J122" i="2" s="1"/>
  <c r="Q121" i="2"/>
  <c r="S121" i="2" s="1"/>
  <c r="U121" i="2" s="1"/>
  <c r="AT121" i="2" s="1"/>
  <c r="O122" i="2"/>
  <c r="E131" i="7"/>
  <c r="H130" i="7" s="1"/>
  <c r="I130" i="7" s="1"/>
  <c r="J130" i="7" s="1"/>
  <c r="D145" i="7"/>
  <c r="E146" i="7" s="1"/>
  <c r="H145" i="7" s="1"/>
  <c r="I145" i="7" s="1"/>
  <c r="J145" i="7" s="1"/>
  <c r="O45" i="23"/>
  <c r="P90" i="12"/>
  <c r="Q90" i="12" s="1"/>
  <c r="S90" i="12" s="1"/>
  <c r="U90" i="12" s="1"/>
  <c r="AJ90" i="12" s="1"/>
  <c r="AN90" i="12" s="1"/>
  <c r="P74" i="11"/>
  <c r="Q74" i="11" s="1"/>
  <c r="S74" i="11" s="1"/>
  <c r="U74" i="11" s="1"/>
  <c r="AQ74" i="11" s="1"/>
  <c r="AU74" i="11" s="1"/>
  <c r="O75" i="11"/>
  <c r="P106" i="2"/>
  <c r="Q106" i="2" s="1"/>
  <c r="S106" i="2" s="1"/>
  <c r="U106" i="2" s="1"/>
  <c r="AT106" i="2" s="1"/>
  <c r="AX106" i="2" s="1"/>
  <c r="D138" i="6"/>
  <c r="E139" i="6" s="1"/>
  <c r="H138" i="6" s="1"/>
  <c r="I138" i="6" s="1"/>
  <c r="J138" i="6" s="1"/>
  <c r="E124" i="6"/>
  <c r="H123" i="6" s="1"/>
  <c r="I123" i="6" s="1"/>
  <c r="J123" i="6" s="1"/>
  <c r="D136" i="16"/>
  <c r="E137" i="16" s="1"/>
  <c r="H136" i="16" s="1"/>
  <c r="I136" i="16" s="1"/>
  <c r="J136" i="16" s="1"/>
  <c r="P136" i="16" s="1"/>
  <c r="E122" i="16"/>
  <c r="H121" i="16" s="1"/>
  <c r="I121" i="16" s="1"/>
  <c r="J121" i="16" s="1"/>
  <c r="P121" i="16" s="1"/>
  <c r="N30" i="10"/>
  <c r="O30" i="10" s="1"/>
  <c r="P29" i="10"/>
  <c r="Q29" i="10" s="1"/>
  <c r="S29" i="10" s="1"/>
  <c r="U29" i="10" s="1"/>
  <c r="AQ29" i="10" s="1"/>
  <c r="AU29" i="10" s="1"/>
  <c r="E109" i="5"/>
  <c r="H108" i="5" s="1"/>
  <c r="I108" i="5" s="1"/>
  <c r="J108" i="5" s="1"/>
  <c r="D124" i="5"/>
  <c r="D127" i="28"/>
  <c r="E112" i="28"/>
  <c r="H111" i="28" s="1"/>
  <c r="I111" i="28" s="1"/>
  <c r="J111" i="28" s="1"/>
  <c r="E123" i="19"/>
  <c r="H122" i="19" s="1"/>
  <c r="I122" i="19" s="1"/>
  <c r="J122" i="19" s="1"/>
  <c r="D137" i="19"/>
  <c r="E138" i="19" s="1"/>
  <c r="H137" i="19" s="1"/>
  <c r="I137" i="19" s="1"/>
  <c r="J137" i="19" s="1"/>
  <c r="P60" i="20"/>
  <c r="Q60" i="20" s="1"/>
  <c r="S60" i="20" s="1"/>
  <c r="U60" i="20" s="1"/>
  <c r="AQ60" i="20" s="1"/>
  <c r="AU60" i="20" s="1"/>
  <c r="O61" i="20"/>
  <c r="E131" i="23"/>
  <c r="H130" i="23" s="1"/>
  <c r="I130" i="23" s="1"/>
  <c r="J130" i="23" s="1"/>
  <c r="D145" i="23"/>
  <c r="E146" i="23" s="1"/>
  <c r="H145" i="23" s="1"/>
  <c r="I145" i="23" s="1"/>
  <c r="J145" i="23" s="1"/>
  <c r="E123" i="23"/>
  <c r="H122" i="23" s="1"/>
  <c r="I122" i="23" s="1"/>
  <c r="J122" i="23" s="1"/>
  <c r="D137" i="23"/>
  <c r="E138" i="23" s="1"/>
  <c r="H137" i="23" s="1"/>
  <c r="I137" i="23" s="1"/>
  <c r="J137" i="23" s="1"/>
  <c r="P60" i="15"/>
  <c r="Q60" i="15" s="1"/>
  <c r="S60" i="15" s="1"/>
  <c r="U60" i="15" s="1"/>
  <c r="AQ60" i="15" s="1"/>
  <c r="AU60" i="15" s="1"/>
  <c r="O61" i="15"/>
  <c r="P44" i="15"/>
  <c r="Q44" i="15" s="1"/>
  <c r="S44" i="15" s="1"/>
  <c r="U44" i="15" s="1"/>
  <c r="AQ44" i="15" s="1"/>
  <c r="AU44" i="15" s="1"/>
  <c r="O45" i="15"/>
  <c r="E130" i="7"/>
  <c r="H129" i="7" s="1"/>
  <c r="I129" i="7" s="1"/>
  <c r="J129" i="7" s="1"/>
  <c r="D144" i="7"/>
  <c r="E145" i="7" s="1"/>
  <c r="H144" i="7" s="1"/>
  <c r="I144" i="7" s="1"/>
  <c r="J144" i="7" s="1"/>
  <c r="D124" i="28"/>
  <c r="E109" i="28"/>
  <c r="H108" i="28" s="1"/>
  <c r="I108" i="28" s="1"/>
  <c r="J108" i="28" s="1"/>
  <c r="E129" i="33"/>
  <c r="H128" i="33" s="1"/>
  <c r="I128" i="33" s="1"/>
  <c r="J128" i="33" s="1"/>
  <c r="D143" i="33"/>
  <c r="E144" i="33" s="1"/>
  <c r="H143" i="33" s="1"/>
  <c r="I143" i="33" s="1"/>
  <c r="J143" i="33" s="1"/>
  <c r="P74" i="9"/>
  <c r="Q74" i="9" s="1"/>
  <c r="S74" i="9" s="1"/>
  <c r="U74" i="9" s="1"/>
  <c r="AQ74" i="9" s="1"/>
  <c r="AU74" i="9" s="1"/>
  <c r="P60" i="27"/>
  <c r="Q60" i="27" s="1"/>
  <c r="S60" i="27" s="1"/>
  <c r="U60" i="27" s="1"/>
  <c r="AQ60" i="27" s="1"/>
  <c r="AU60" i="27" s="1"/>
  <c r="O61" i="27"/>
  <c r="E133" i="20"/>
  <c r="H132" i="20" s="1"/>
  <c r="I132" i="20" s="1"/>
  <c r="J132" i="20" s="1"/>
  <c r="D147" i="20"/>
  <c r="E148" i="20" s="1"/>
  <c r="H147" i="20" s="1"/>
  <c r="I147" i="20" s="1"/>
  <c r="J147" i="20" s="1"/>
  <c r="D145" i="2"/>
  <c r="E146" i="2" s="1"/>
  <c r="H145" i="2" s="1"/>
  <c r="I145" i="2" s="1"/>
  <c r="J145" i="2" s="1"/>
  <c r="E131" i="2"/>
  <c r="H130" i="2" s="1"/>
  <c r="I130" i="2" s="1"/>
  <c r="J130" i="2" s="1"/>
  <c r="P90" i="16"/>
  <c r="Q90" i="16" s="1"/>
  <c r="S90" i="16" s="1"/>
  <c r="U90" i="16" s="1"/>
  <c r="AJ90" i="16" s="1"/>
  <c r="AN90" i="16" s="1"/>
  <c r="D143" i="23"/>
  <c r="E144" i="23" s="1"/>
  <c r="H143" i="23" s="1"/>
  <c r="I143" i="23" s="1"/>
  <c r="J143" i="23" s="1"/>
  <c r="E129" i="23"/>
  <c r="H128" i="23" s="1"/>
  <c r="I128" i="23" s="1"/>
  <c r="J128" i="23" s="1"/>
  <c r="E127" i="3"/>
  <c r="H126" i="3" s="1"/>
  <c r="I126" i="3" s="1"/>
  <c r="J126" i="3" s="1"/>
  <c r="D141" i="3"/>
  <c r="E142" i="3" s="1"/>
  <c r="H141" i="3" s="1"/>
  <c r="I141" i="3" s="1"/>
  <c r="J141" i="3" s="1"/>
  <c r="P74" i="17"/>
  <c r="Q74" i="17" s="1"/>
  <c r="S74" i="17" s="1"/>
  <c r="U74" i="17" s="1"/>
  <c r="AQ74" i="17" s="1"/>
  <c r="AU74" i="17" s="1"/>
  <c r="P91" i="2"/>
  <c r="Q91" i="2" s="1"/>
  <c r="S91" i="2" s="1"/>
  <c r="U91" i="2" s="1"/>
  <c r="AJ91" i="2" s="1"/>
  <c r="AN91" i="2" s="1"/>
  <c r="O92" i="2"/>
  <c r="P59" i="13"/>
  <c r="Q59" i="13" s="1"/>
  <c r="S59" i="13" s="1"/>
  <c r="U59" i="13" s="1"/>
  <c r="AQ59" i="13" s="1"/>
  <c r="AU59" i="13" s="1"/>
  <c r="P74" i="19"/>
  <c r="Q74" i="19" s="1"/>
  <c r="S74" i="19" s="1"/>
  <c r="U74" i="19" s="1"/>
  <c r="AQ74" i="19" s="1"/>
  <c r="AU74" i="19" s="1"/>
  <c r="D137" i="33"/>
  <c r="E138" i="33" s="1"/>
  <c r="H137" i="33" s="1"/>
  <c r="I137" i="33" s="1"/>
  <c r="J137" i="33" s="1"/>
  <c r="E123" i="33"/>
  <c r="H122" i="33" s="1"/>
  <c r="I122" i="33" s="1"/>
  <c r="J122" i="33" s="1"/>
  <c r="D138" i="20"/>
  <c r="E139" i="20" s="1"/>
  <c r="H138" i="20" s="1"/>
  <c r="I138" i="20" s="1"/>
  <c r="J138" i="20" s="1"/>
  <c r="E124" i="20"/>
  <c r="H123" i="20" s="1"/>
  <c r="I123" i="20" s="1"/>
  <c r="J123" i="20" s="1"/>
  <c r="Q136" i="4"/>
  <c r="S136" i="4" s="1"/>
  <c r="U136" i="4" s="1"/>
  <c r="AT136" i="4" s="1"/>
  <c r="AX136" i="4" s="1"/>
  <c r="O137" i="4"/>
  <c r="Q136" i="2"/>
  <c r="S136" i="2" s="1"/>
  <c r="U136" i="2" s="1"/>
  <c r="AT136" i="2" s="1"/>
  <c r="AX136" i="2" s="1"/>
  <c r="O137" i="2"/>
  <c r="D138" i="10"/>
  <c r="E139" i="10" s="1"/>
  <c r="H138" i="10" s="1"/>
  <c r="I138" i="10" s="1"/>
  <c r="J138" i="10" s="1"/>
  <c r="E124" i="10"/>
  <c r="H123" i="10" s="1"/>
  <c r="I123" i="10" s="1"/>
  <c r="J123" i="10" s="1"/>
  <c r="N46" i="13"/>
  <c r="P45" i="13"/>
  <c r="Q45" i="13" s="1"/>
  <c r="S45" i="13" s="1"/>
  <c r="U45" i="13" s="1"/>
  <c r="AQ45" i="13" s="1"/>
  <c r="AU45" i="13" s="1"/>
  <c r="E133" i="15"/>
  <c r="H132" i="15" s="1"/>
  <c r="I132" i="15" s="1"/>
  <c r="J132" i="15" s="1"/>
  <c r="D147" i="15"/>
  <c r="E148" i="15" s="1"/>
  <c r="H147" i="15" s="1"/>
  <c r="I147" i="15" s="1"/>
  <c r="J147" i="15" s="1"/>
  <c r="Q105" i="3"/>
  <c r="S105" i="3" s="1"/>
  <c r="U105" i="3" s="1"/>
  <c r="AT105" i="3" s="1"/>
  <c r="AX105" i="3" s="1"/>
  <c r="O106" i="3"/>
  <c r="E115" i="12"/>
  <c r="H114" i="12" s="1"/>
  <c r="I114" i="12" s="1"/>
  <c r="J114" i="12" s="1"/>
  <c r="D130" i="12"/>
  <c r="P74" i="23"/>
  <c r="Q74" i="23" s="1"/>
  <c r="S74" i="23" s="1"/>
  <c r="U74" i="23" s="1"/>
  <c r="AQ74" i="23" s="1"/>
  <c r="AU74" i="23" s="1"/>
  <c r="O75" i="23"/>
  <c r="P60" i="4"/>
  <c r="Q60" i="4" s="1"/>
  <c r="S60" i="4" s="1"/>
  <c r="U60" i="4" s="1"/>
  <c r="AQ60" i="4" s="1"/>
  <c r="AU60" i="4" s="1"/>
  <c r="O61" i="4"/>
  <c r="E123" i="31"/>
  <c r="H122" i="31" s="1"/>
  <c r="I122" i="31" s="1"/>
  <c r="J122" i="31" s="1"/>
  <c r="D137" i="31"/>
  <c r="E138" i="31" s="1"/>
  <c r="H137" i="31" s="1"/>
  <c r="I137" i="31" s="1"/>
  <c r="J137" i="31" s="1"/>
  <c r="P60" i="31"/>
  <c r="Q60" i="31" s="1"/>
  <c r="S60" i="31" s="1"/>
  <c r="U60" i="31" s="1"/>
  <c r="AQ60" i="31" s="1"/>
  <c r="AU60" i="31" s="1"/>
  <c r="O61" i="31"/>
  <c r="P44" i="10"/>
  <c r="Q44" i="10" s="1"/>
  <c r="S44" i="10" s="1"/>
  <c r="U44" i="10" s="1"/>
  <c r="AQ44" i="10" s="1"/>
  <c r="AU44" i="10" s="1"/>
  <c r="O45" i="10"/>
  <c r="E125" i="33"/>
  <c r="H124" i="33" s="1"/>
  <c r="I124" i="33" s="1"/>
  <c r="J124" i="33" s="1"/>
  <c r="D139" i="33"/>
  <c r="E140" i="33" s="1"/>
  <c r="H139" i="33" s="1"/>
  <c r="I139" i="33" s="1"/>
  <c r="J139" i="33" s="1"/>
  <c r="D138" i="31"/>
  <c r="E139" i="31" s="1"/>
  <c r="H138" i="31" s="1"/>
  <c r="I138" i="31" s="1"/>
  <c r="J138" i="31" s="1"/>
  <c r="E124" i="31"/>
  <c r="H123" i="31" s="1"/>
  <c r="I123" i="31" s="1"/>
  <c r="J123" i="31" s="1"/>
  <c r="P29" i="21"/>
  <c r="Q29" i="21" s="1"/>
  <c r="S29" i="21" s="1"/>
  <c r="U29" i="21" s="1"/>
  <c r="AQ29" i="21" s="1"/>
  <c r="AU29" i="21" s="1"/>
  <c r="D140" i="22"/>
  <c r="E141" i="22" s="1"/>
  <c r="H140" i="22" s="1"/>
  <c r="I140" i="22" s="1"/>
  <c r="J140" i="22" s="1"/>
  <c r="E126" i="22"/>
  <c r="H125" i="22" s="1"/>
  <c r="I125" i="22" s="1"/>
  <c r="J125" i="22" s="1"/>
  <c r="D147" i="9"/>
  <c r="E148" i="9" s="1"/>
  <c r="H147" i="9" s="1"/>
  <c r="I147" i="9" s="1"/>
  <c r="J147" i="9" s="1"/>
  <c r="E133" i="9"/>
  <c r="H132" i="9" s="1"/>
  <c r="I132" i="9" s="1"/>
  <c r="J132" i="9" s="1"/>
  <c r="P90" i="17"/>
  <c r="Q90" i="17" s="1"/>
  <c r="S90" i="17" s="1"/>
  <c r="U90" i="17" s="1"/>
  <c r="AJ90" i="17" s="1"/>
  <c r="AN90" i="17" s="1"/>
  <c r="O91" i="17"/>
  <c r="P91" i="14"/>
  <c r="Q91" i="14" s="1"/>
  <c r="S91" i="14" s="1"/>
  <c r="U91" i="14" s="1"/>
  <c r="AJ91" i="14" s="1"/>
  <c r="AN91" i="14" s="1"/>
  <c r="O92" i="14"/>
  <c r="P106" i="20"/>
  <c r="Q106" i="20" s="1"/>
  <c r="S106" i="20" s="1"/>
  <c r="U106" i="20" s="1"/>
  <c r="AT106" i="20" s="1"/>
  <c r="AX106" i="20" s="1"/>
  <c r="O107" i="20"/>
  <c r="Q89" i="7"/>
  <c r="S89" i="7" s="1"/>
  <c r="U89" i="7" s="1"/>
  <c r="AJ89" i="7" s="1"/>
  <c r="AN89" i="7" s="1"/>
  <c r="O90" i="7"/>
  <c r="P29" i="11"/>
  <c r="Q29" i="11" s="1"/>
  <c r="S29" i="11" s="1"/>
  <c r="U29" i="11" s="1"/>
  <c r="AQ29" i="11" s="1"/>
  <c r="AU29" i="11" s="1"/>
  <c r="N30" i="11"/>
  <c r="D136" i="18"/>
  <c r="E137" i="18" s="1"/>
  <c r="H136" i="18" s="1"/>
  <c r="I136" i="18" s="1"/>
  <c r="J136" i="18" s="1"/>
  <c r="P136" i="18" s="1"/>
  <c r="E122" i="18"/>
  <c r="H121" i="18" s="1"/>
  <c r="I121" i="18" s="1"/>
  <c r="J121" i="18" s="1"/>
  <c r="P121" i="18" s="1"/>
  <c r="D125" i="15"/>
  <c r="E110" i="15"/>
  <c r="H109" i="15" s="1"/>
  <c r="I109" i="15" s="1"/>
  <c r="J109" i="15" s="1"/>
  <c r="P28" i="5"/>
  <c r="Q28" i="5" s="1"/>
  <c r="S28" i="5" s="1"/>
  <c r="U28" i="5" s="1"/>
  <c r="AQ28" i="5" s="1"/>
  <c r="AU28" i="5" s="1"/>
  <c r="Q121" i="4"/>
  <c r="S121" i="4" s="1"/>
  <c r="U121" i="4" s="1"/>
  <c r="AT121" i="4" s="1"/>
  <c r="O122" i="4"/>
  <c r="O44" i="4"/>
  <c r="D145" i="9"/>
  <c r="E146" i="9" s="1"/>
  <c r="H145" i="9" s="1"/>
  <c r="I145" i="9" s="1"/>
  <c r="J145" i="9" s="1"/>
  <c r="E131" i="9"/>
  <c r="H130" i="9" s="1"/>
  <c r="I130" i="9" s="1"/>
  <c r="J130" i="9" s="1"/>
  <c r="E109" i="18"/>
  <c r="H108" i="18" s="1"/>
  <c r="I108" i="18" s="1"/>
  <c r="J108" i="18" s="1"/>
  <c r="D124" i="18"/>
  <c r="P122" i="6"/>
  <c r="Q122" i="6" s="1"/>
  <c r="S122" i="6" s="1"/>
  <c r="U122" i="6" s="1"/>
  <c r="AT122" i="6" s="1"/>
  <c r="P90" i="27"/>
  <c r="Q90" i="27" s="1"/>
  <c r="S90" i="27" s="1"/>
  <c r="U90" i="27" s="1"/>
  <c r="AJ90" i="27" s="1"/>
  <c r="AN90" i="27" s="1"/>
  <c r="O91" i="27"/>
  <c r="E111" i="11"/>
  <c r="H110" i="11" s="1"/>
  <c r="I110" i="11" s="1"/>
  <c r="J110" i="11" s="1"/>
  <c r="D126" i="11"/>
  <c r="D126" i="30"/>
  <c r="E111" i="30"/>
  <c r="H110" i="30" s="1"/>
  <c r="I110" i="30" s="1"/>
  <c r="J110" i="30" s="1"/>
  <c r="P29" i="13"/>
  <c r="Q29" i="13" s="1"/>
  <c r="S29" i="13" s="1"/>
  <c r="U29" i="13" s="1"/>
  <c r="AQ29" i="13" s="1"/>
  <c r="AU29" i="13" s="1"/>
  <c r="E115" i="29"/>
  <c r="H114" i="29" s="1"/>
  <c r="I114" i="29" s="1"/>
  <c r="J114" i="29" s="1"/>
  <c r="D130" i="29"/>
  <c r="E106" i="26"/>
  <c r="H105" i="26" s="1"/>
  <c r="I105" i="26" s="1"/>
  <c r="J105" i="26" s="1"/>
  <c r="P105" i="26" s="1"/>
  <c r="D121" i="26"/>
  <c r="E126" i="4"/>
  <c r="H125" i="4" s="1"/>
  <c r="I125" i="4" s="1"/>
  <c r="J125" i="4" s="1"/>
  <c r="D140" i="4"/>
  <c r="E141" i="4" s="1"/>
  <c r="H140" i="4" s="1"/>
  <c r="I140" i="4" s="1"/>
  <c r="J140" i="4" s="1"/>
  <c r="D138" i="29"/>
  <c r="E139" i="29" s="1"/>
  <c r="H138" i="29" s="1"/>
  <c r="I138" i="29" s="1"/>
  <c r="J138" i="29" s="1"/>
  <c r="E124" i="29"/>
  <c r="H123" i="29" s="1"/>
  <c r="I123" i="29" s="1"/>
  <c r="J123" i="29" s="1"/>
  <c r="E127" i="19"/>
  <c r="H126" i="19" s="1"/>
  <c r="I126" i="19" s="1"/>
  <c r="J126" i="19" s="1"/>
  <c r="D141" i="19"/>
  <c r="E142" i="19" s="1"/>
  <c r="H141" i="19" s="1"/>
  <c r="I141" i="19" s="1"/>
  <c r="J141" i="19" s="1"/>
  <c r="O29" i="33"/>
  <c r="P28" i="12"/>
  <c r="Q28" i="12" s="1"/>
  <c r="S28" i="12" s="1"/>
  <c r="U28" i="12" s="1"/>
  <c r="AQ28" i="12" s="1"/>
  <c r="AU28" i="12" s="1"/>
  <c r="O29" i="12"/>
  <c r="P44" i="33"/>
  <c r="Q44" i="33" s="1"/>
  <c r="S44" i="33" s="1"/>
  <c r="U44" i="33" s="1"/>
  <c r="AQ44" i="33" s="1"/>
  <c r="AU44" i="33" s="1"/>
  <c r="O45" i="33"/>
  <c r="E127" i="7"/>
  <c r="H126" i="7" s="1"/>
  <c r="I126" i="7" s="1"/>
  <c r="J126" i="7" s="1"/>
  <c r="D141" i="7"/>
  <c r="E142" i="7" s="1"/>
  <c r="H141" i="7" s="1"/>
  <c r="I141" i="7" s="1"/>
  <c r="J141" i="7" s="1"/>
  <c r="D146" i="18"/>
  <c r="E147" i="18" s="1"/>
  <c r="H146" i="18" s="1"/>
  <c r="I146" i="18" s="1"/>
  <c r="J146" i="18" s="1"/>
  <c r="E132" i="18"/>
  <c r="H131" i="18" s="1"/>
  <c r="I131" i="18" s="1"/>
  <c r="J131" i="18" s="1"/>
  <c r="P60" i="5"/>
  <c r="Q60" i="5" s="1"/>
  <c r="S60" i="5" s="1"/>
  <c r="U60" i="5" s="1"/>
  <c r="AQ60" i="5" s="1"/>
  <c r="AU60" i="5" s="1"/>
  <c r="E133" i="27"/>
  <c r="H132" i="27" s="1"/>
  <c r="I132" i="27" s="1"/>
  <c r="J132" i="27" s="1"/>
  <c r="D147" i="27"/>
  <c r="E148" i="27" s="1"/>
  <c r="H147" i="27" s="1"/>
  <c r="I147" i="27" s="1"/>
  <c r="J147" i="27" s="1"/>
  <c r="E107" i="28"/>
  <c r="H106" i="28" s="1"/>
  <c r="I106" i="28" s="1"/>
  <c r="J106" i="28" s="1"/>
  <c r="D122" i="28"/>
  <c r="E106" i="7"/>
  <c r="H105" i="7" s="1"/>
  <c r="I105" i="7" s="1"/>
  <c r="J105" i="7" s="1"/>
  <c r="P105" i="7" s="1"/>
  <c r="D121" i="7"/>
  <c r="D139" i="13"/>
  <c r="E140" i="13" s="1"/>
  <c r="H139" i="13" s="1"/>
  <c r="I139" i="13" s="1"/>
  <c r="J139" i="13" s="1"/>
  <c r="E125" i="13"/>
  <c r="H124" i="13" s="1"/>
  <c r="I124" i="13" s="1"/>
  <c r="J124" i="13" s="1"/>
  <c r="D137" i="30"/>
  <c r="E138" i="30" s="1"/>
  <c r="H137" i="30" s="1"/>
  <c r="I137" i="30" s="1"/>
  <c r="J137" i="30" s="1"/>
  <c r="E123" i="30"/>
  <c r="H122" i="30" s="1"/>
  <c r="I122" i="30" s="1"/>
  <c r="J122" i="30" s="1"/>
  <c r="P61" i="21"/>
  <c r="Q61" i="21" s="1"/>
  <c r="S61" i="21" s="1"/>
  <c r="U61" i="21" s="1"/>
  <c r="AQ61" i="21" s="1"/>
  <c r="AU61" i="21" s="1"/>
  <c r="P74" i="28"/>
  <c r="Q74" i="28" s="1"/>
  <c r="S74" i="28" s="1"/>
  <c r="U74" i="28" s="1"/>
  <c r="AQ74" i="28" s="1"/>
  <c r="AU74" i="28" s="1"/>
  <c r="E106" i="8"/>
  <c r="H105" i="8" s="1"/>
  <c r="I105" i="8" s="1"/>
  <c r="J105" i="8" s="1"/>
  <c r="P105" i="8" s="1"/>
  <c r="D121" i="8"/>
  <c r="P45" i="8"/>
  <c r="Q45" i="8" s="1"/>
  <c r="S45" i="8" s="1"/>
  <c r="U45" i="8" s="1"/>
  <c r="AQ45" i="8" s="1"/>
  <c r="AU45" i="8" s="1"/>
  <c r="N46" i="8"/>
  <c r="O46" i="8"/>
  <c r="Q105" i="18"/>
  <c r="S105" i="18" s="1"/>
  <c r="U105" i="18" s="1"/>
  <c r="AT105" i="18" s="1"/>
  <c r="AX105" i="18" s="1"/>
  <c r="O106" i="18"/>
  <c r="P44" i="2"/>
  <c r="Q44" i="2" s="1"/>
  <c r="S44" i="2" s="1"/>
  <c r="U44" i="2" s="1"/>
  <c r="AQ44" i="2" s="1"/>
  <c r="AU44" i="2" s="1"/>
  <c r="D137" i="10"/>
  <c r="E138" i="10" s="1"/>
  <c r="H137" i="10" s="1"/>
  <c r="I137" i="10" s="1"/>
  <c r="J137" i="10" s="1"/>
  <c r="E123" i="10"/>
  <c r="H122" i="10" s="1"/>
  <c r="I122" i="10" s="1"/>
  <c r="J122" i="10" s="1"/>
  <c r="D137" i="29"/>
  <c r="E138" i="29" s="1"/>
  <c r="H137" i="29" s="1"/>
  <c r="I137" i="29" s="1"/>
  <c r="J137" i="29" s="1"/>
  <c r="E123" i="29"/>
  <c r="H122" i="29" s="1"/>
  <c r="I122" i="29" s="1"/>
  <c r="J122" i="29" s="1"/>
  <c r="P27" i="8"/>
  <c r="Q27" i="8" s="1"/>
  <c r="S27" i="8" s="1"/>
  <c r="U27" i="8" s="1"/>
  <c r="AQ27" i="8" s="1"/>
  <c r="AU27" i="8" s="1"/>
  <c r="D144" i="19"/>
  <c r="E145" i="19" s="1"/>
  <c r="H144" i="19" s="1"/>
  <c r="I144" i="19" s="1"/>
  <c r="J144" i="19" s="1"/>
  <c r="E130" i="19"/>
  <c r="H129" i="19" s="1"/>
  <c r="I129" i="19" s="1"/>
  <c r="J129" i="19" s="1"/>
  <c r="AX121" i="6"/>
  <c r="BA121" i="6"/>
  <c r="E132" i="10"/>
  <c r="H131" i="10" s="1"/>
  <c r="I131" i="10" s="1"/>
  <c r="J131" i="10" s="1"/>
  <c r="D146" i="10"/>
  <c r="E147" i="10" s="1"/>
  <c r="H146" i="10" s="1"/>
  <c r="I146" i="10" s="1"/>
  <c r="J146" i="10" s="1"/>
  <c r="N46" i="19"/>
  <c r="O46" i="19" s="1"/>
  <c r="P45" i="19"/>
  <c r="Q45" i="19" s="1"/>
  <c r="S45" i="19" s="1"/>
  <c r="U45" i="19" s="1"/>
  <c r="AQ45" i="19" s="1"/>
  <c r="AU45" i="19" s="1"/>
  <c r="D132" i="11"/>
  <c r="E117" i="11"/>
  <c r="H116" i="11" s="1"/>
  <c r="I116" i="11" s="1"/>
  <c r="J116" i="11" s="1"/>
  <c r="E123" i="8"/>
  <c r="H122" i="8" s="1"/>
  <c r="I122" i="8" s="1"/>
  <c r="J122" i="8" s="1"/>
  <c r="D137" i="8"/>
  <c r="E138" i="8" s="1"/>
  <c r="H137" i="8" s="1"/>
  <c r="I137" i="8" s="1"/>
  <c r="J137" i="8" s="1"/>
  <c r="D145" i="20"/>
  <c r="E146" i="20" s="1"/>
  <c r="H145" i="20" s="1"/>
  <c r="I145" i="20" s="1"/>
  <c r="J145" i="20" s="1"/>
  <c r="E131" i="20"/>
  <c r="H130" i="20" s="1"/>
  <c r="I130" i="20" s="1"/>
  <c r="J130" i="20" s="1"/>
  <c r="N30" i="23"/>
  <c r="O30" i="23" s="1"/>
  <c r="P29" i="23"/>
  <c r="Q29" i="23" s="1"/>
  <c r="S29" i="23" s="1"/>
  <c r="U29" i="23" s="1"/>
  <c r="AQ29" i="23" s="1"/>
  <c r="AU29" i="23" s="1"/>
  <c r="P29" i="26"/>
  <c r="Q29" i="26" s="1"/>
  <c r="S29" i="26" s="1"/>
  <c r="U29" i="26" s="1"/>
  <c r="AQ29" i="26" s="1"/>
  <c r="AU29" i="26" s="1"/>
  <c r="E126" i="29"/>
  <c r="H125" i="29" s="1"/>
  <c r="I125" i="29" s="1"/>
  <c r="J125" i="29" s="1"/>
  <c r="D140" i="29"/>
  <c r="E141" i="29" s="1"/>
  <c r="H140" i="29" s="1"/>
  <c r="I140" i="29" s="1"/>
  <c r="J140" i="29" s="1"/>
  <c r="E125" i="24"/>
  <c r="H124" i="24" s="1"/>
  <c r="I124" i="24" s="1"/>
  <c r="J124" i="24" s="1"/>
  <c r="D139" i="24"/>
  <c r="E140" i="24" s="1"/>
  <c r="H139" i="24" s="1"/>
  <c r="I139" i="24" s="1"/>
  <c r="J139" i="24" s="1"/>
  <c r="P43" i="28"/>
  <c r="Q43" i="28" s="1"/>
  <c r="S43" i="28" s="1"/>
  <c r="U43" i="28" s="1"/>
  <c r="AQ43" i="28" s="1"/>
  <c r="AU43" i="28" s="1"/>
  <c r="D137" i="22"/>
  <c r="E138" i="22" s="1"/>
  <c r="H137" i="22" s="1"/>
  <c r="I137" i="22" s="1"/>
  <c r="J137" i="22" s="1"/>
  <c r="E123" i="22"/>
  <c r="H122" i="22" s="1"/>
  <c r="I122" i="22" s="1"/>
  <c r="J122" i="22" s="1"/>
  <c r="Q89" i="26"/>
  <c r="S89" i="26" s="1"/>
  <c r="U89" i="26" s="1"/>
  <c r="AJ89" i="26" s="1"/>
  <c r="AN89" i="26" s="1"/>
  <c r="O90" i="26"/>
  <c r="D140" i="33"/>
  <c r="E141" i="33" s="1"/>
  <c r="H140" i="33" s="1"/>
  <c r="I140" i="33" s="1"/>
  <c r="J140" i="33" s="1"/>
  <c r="E126" i="33"/>
  <c r="H125" i="33" s="1"/>
  <c r="I125" i="33" s="1"/>
  <c r="J125" i="33" s="1"/>
  <c r="D142" i="13"/>
  <c r="E143" i="13" s="1"/>
  <c r="H142" i="13" s="1"/>
  <c r="I142" i="13" s="1"/>
  <c r="J142" i="13" s="1"/>
  <c r="E128" i="13"/>
  <c r="H127" i="13" s="1"/>
  <c r="I127" i="13" s="1"/>
  <c r="J127" i="13" s="1"/>
  <c r="D138" i="27"/>
  <c r="E139" i="27" s="1"/>
  <c r="H138" i="27" s="1"/>
  <c r="I138" i="27" s="1"/>
  <c r="J138" i="27" s="1"/>
  <c r="E124" i="27"/>
  <c r="H123" i="27" s="1"/>
  <c r="I123" i="27" s="1"/>
  <c r="J123" i="27" s="1"/>
  <c r="D142" i="12"/>
  <c r="E143" i="12" s="1"/>
  <c r="H142" i="12" s="1"/>
  <c r="I142" i="12" s="1"/>
  <c r="J142" i="12" s="1"/>
  <c r="E128" i="12"/>
  <c r="H127" i="12" s="1"/>
  <c r="I127" i="12" s="1"/>
  <c r="J127" i="12" s="1"/>
  <c r="D131" i="33"/>
  <c r="E116" i="33"/>
  <c r="H115" i="33" s="1"/>
  <c r="I115" i="33" s="1"/>
  <c r="J115" i="33" s="1"/>
  <c r="N46" i="18"/>
  <c r="O46" i="18" s="1"/>
  <c r="P45" i="18"/>
  <c r="Q45" i="18" s="1"/>
  <c r="S45" i="18" s="1"/>
  <c r="U45" i="18" s="1"/>
  <c r="AQ45" i="18" s="1"/>
  <c r="AU45" i="18" s="1"/>
  <c r="P60" i="8"/>
  <c r="Q60" i="8" s="1"/>
  <c r="S60" i="8" s="1"/>
  <c r="U60" i="8" s="1"/>
  <c r="AQ60" i="8" s="1"/>
  <c r="AU60" i="8" s="1"/>
  <c r="D131" i="26"/>
  <c r="E116" i="26"/>
  <c r="H115" i="26" s="1"/>
  <c r="I115" i="26" s="1"/>
  <c r="J115" i="26" s="1"/>
  <c r="D128" i="30"/>
  <c r="E113" i="30"/>
  <c r="H112" i="30" s="1"/>
  <c r="I112" i="30" s="1"/>
  <c r="J112" i="30" s="1"/>
  <c r="N30" i="27"/>
  <c r="P29" i="27"/>
  <c r="Q29" i="27" s="1"/>
  <c r="S29" i="27" s="1"/>
  <c r="U29" i="27" s="1"/>
  <c r="AQ29" i="27" s="1"/>
  <c r="AU29" i="27" s="1"/>
  <c r="D138" i="21"/>
  <c r="E139" i="21" s="1"/>
  <c r="H138" i="21" s="1"/>
  <c r="I138" i="21" s="1"/>
  <c r="J138" i="21" s="1"/>
  <c r="E124" i="21"/>
  <c r="H123" i="21" s="1"/>
  <c r="I123" i="21" s="1"/>
  <c r="J123" i="21" s="1"/>
  <c r="E127" i="21"/>
  <c r="H126" i="21" s="1"/>
  <c r="I126" i="21" s="1"/>
  <c r="J126" i="21" s="1"/>
  <c r="D141" i="21"/>
  <c r="E142" i="21" s="1"/>
  <c r="H141" i="21" s="1"/>
  <c r="I141" i="21" s="1"/>
  <c r="J141" i="21" s="1"/>
  <c r="P43" i="20"/>
  <c r="Q43" i="20" s="1"/>
  <c r="S43" i="20" s="1"/>
  <c r="U43" i="20" s="1"/>
  <c r="AQ43" i="20" s="1"/>
  <c r="AU43" i="20" s="1"/>
  <c r="E115" i="16"/>
  <c r="H114" i="16" s="1"/>
  <c r="I114" i="16" s="1"/>
  <c r="J114" i="16" s="1"/>
  <c r="D130" i="16"/>
  <c r="Q105" i="15"/>
  <c r="S105" i="15" s="1"/>
  <c r="U105" i="15" s="1"/>
  <c r="AT105" i="15" s="1"/>
  <c r="AX105" i="15" s="1"/>
  <c r="O106" i="15"/>
  <c r="D144" i="10"/>
  <c r="E145" i="10" s="1"/>
  <c r="H144" i="10" s="1"/>
  <c r="I144" i="10" s="1"/>
  <c r="J144" i="10" s="1"/>
  <c r="E130" i="10"/>
  <c r="H129" i="10" s="1"/>
  <c r="I129" i="10" s="1"/>
  <c r="J129" i="10" s="1"/>
  <c r="Q89" i="28"/>
  <c r="S89" i="28" s="1"/>
  <c r="U89" i="28" s="1"/>
  <c r="AJ89" i="28" s="1"/>
  <c r="AN89" i="28" s="1"/>
  <c r="O90" i="28"/>
  <c r="E130" i="22"/>
  <c r="H129" i="22" s="1"/>
  <c r="I129" i="22" s="1"/>
  <c r="J129" i="22" s="1"/>
  <c r="D144" i="22"/>
  <c r="E145" i="22" s="1"/>
  <c r="H144" i="22" s="1"/>
  <c r="I144" i="22" s="1"/>
  <c r="J144" i="22" s="1"/>
  <c r="Q89" i="8"/>
  <c r="S89" i="8" s="1"/>
  <c r="U89" i="8" s="1"/>
  <c r="AJ89" i="8" s="1"/>
  <c r="AN89" i="8" s="1"/>
  <c r="O90" i="8"/>
  <c r="D144" i="17"/>
  <c r="E145" i="17" s="1"/>
  <c r="H144" i="17" s="1"/>
  <c r="I144" i="17" s="1"/>
  <c r="J144" i="17" s="1"/>
  <c r="E130" i="17"/>
  <c r="H129" i="17" s="1"/>
  <c r="I129" i="17" s="1"/>
  <c r="J129" i="17" s="1"/>
  <c r="D125" i="28"/>
  <c r="E110" i="28"/>
  <c r="H109" i="28" s="1"/>
  <c r="I109" i="28" s="1"/>
  <c r="J109" i="28" s="1"/>
  <c r="E106" i="23"/>
  <c r="H105" i="23" s="1"/>
  <c r="I105" i="23" s="1"/>
  <c r="J105" i="23" s="1"/>
  <c r="P105" i="23" s="1"/>
  <c r="D121" i="23"/>
  <c r="E128" i="7"/>
  <c r="H127" i="7" s="1"/>
  <c r="I127" i="7" s="1"/>
  <c r="J127" i="7" s="1"/>
  <c r="D142" i="7"/>
  <c r="E143" i="7" s="1"/>
  <c r="H142" i="7" s="1"/>
  <c r="I142" i="7" s="1"/>
  <c r="J142" i="7" s="1"/>
  <c r="O75" i="15"/>
  <c r="E117" i="26"/>
  <c r="H116" i="26" s="1"/>
  <c r="I116" i="26" s="1"/>
  <c r="J116" i="26" s="1"/>
  <c r="D132" i="26"/>
  <c r="D128" i="7"/>
  <c r="E113" i="7"/>
  <c r="H112" i="7" s="1"/>
  <c r="I112" i="7" s="1"/>
  <c r="J112" i="7" s="1"/>
  <c r="D125" i="13"/>
  <c r="E110" i="13"/>
  <c r="H109" i="13" s="1"/>
  <c r="I109" i="13" s="1"/>
  <c r="J109" i="13" s="1"/>
  <c r="E133" i="7"/>
  <c r="H132" i="7" s="1"/>
  <c r="I132" i="7" s="1"/>
  <c r="J132" i="7" s="1"/>
  <c r="D147" i="7"/>
  <c r="E148" i="7" s="1"/>
  <c r="H147" i="7" s="1"/>
  <c r="I147" i="7" s="1"/>
  <c r="J147" i="7" s="1"/>
  <c r="P107" i="25"/>
  <c r="Q107" i="25" s="1"/>
  <c r="S107" i="25" s="1"/>
  <c r="U107" i="25" s="1"/>
  <c r="AT107" i="25" s="1"/>
  <c r="AX107" i="25" s="1"/>
  <c r="Q105" i="17"/>
  <c r="S105" i="17" s="1"/>
  <c r="U105" i="17" s="1"/>
  <c r="AT105" i="17" s="1"/>
  <c r="AX105" i="17" s="1"/>
  <c r="O106" i="17"/>
  <c r="D137" i="12"/>
  <c r="E138" i="12" s="1"/>
  <c r="H137" i="12" s="1"/>
  <c r="I137" i="12" s="1"/>
  <c r="J137" i="12" s="1"/>
  <c r="E123" i="12"/>
  <c r="H122" i="12" s="1"/>
  <c r="I122" i="12" s="1"/>
  <c r="J122" i="12" s="1"/>
  <c r="P90" i="3"/>
  <c r="Q90" i="3" s="1"/>
  <c r="S90" i="3" s="1"/>
  <c r="U90" i="3" s="1"/>
  <c r="AJ90" i="3" s="1"/>
  <c r="AN90" i="3" s="1"/>
  <c r="P74" i="10"/>
  <c r="Q74" i="10" s="1"/>
  <c r="S74" i="10" s="1"/>
  <c r="U74" i="10" s="1"/>
  <c r="AQ74" i="10" s="1"/>
  <c r="AU74" i="10" s="1"/>
  <c r="O75" i="10"/>
  <c r="P76" i="4"/>
  <c r="Q76" i="4" s="1"/>
  <c r="S76" i="4" s="1"/>
  <c r="U76" i="4" s="1"/>
  <c r="AQ76" i="4" s="1"/>
  <c r="AU76" i="4" s="1"/>
  <c r="Q105" i="19"/>
  <c r="S105" i="19" s="1"/>
  <c r="U105" i="19" s="1"/>
  <c r="AT105" i="19" s="1"/>
  <c r="AX105" i="19" s="1"/>
  <c r="O106" i="19"/>
  <c r="D143" i="13"/>
  <c r="E144" i="13" s="1"/>
  <c r="H143" i="13" s="1"/>
  <c r="I143" i="13" s="1"/>
  <c r="J143" i="13" s="1"/>
  <c r="E129" i="13"/>
  <c r="H128" i="13" s="1"/>
  <c r="I128" i="13" s="1"/>
  <c r="J128" i="13" s="1"/>
  <c r="D141" i="23"/>
  <c r="E142" i="23" s="1"/>
  <c r="H141" i="23" s="1"/>
  <c r="I141" i="23" s="1"/>
  <c r="J141" i="23" s="1"/>
  <c r="E127" i="23"/>
  <c r="H126" i="23" s="1"/>
  <c r="I126" i="23" s="1"/>
  <c r="J126" i="23" s="1"/>
  <c r="P75" i="20"/>
  <c r="Q75" i="20" s="1"/>
  <c r="S75" i="20" s="1"/>
  <c r="U75" i="20" s="1"/>
  <c r="AQ75" i="20" s="1"/>
  <c r="AU75" i="20" s="1"/>
  <c r="O76" i="20"/>
  <c r="D136" i="33"/>
  <c r="E137" i="33" s="1"/>
  <c r="H136" i="33" s="1"/>
  <c r="I136" i="33" s="1"/>
  <c r="J136" i="33" s="1"/>
  <c r="P136" i="33" s="1"/>
  <c r="E122" i="33"/>
  <c r="H121" i="33" s="1"/>
  <c r="I121" i="33" s="1"/>
  <c r="J121" i="33" s="1"/>
  <c r="P121" i="33" s="1"/>
  <c r="P90" i="29"/>
  <c r="Q90" i="29" s="1"/>
  <c r="S90" i="29" s="1"/>
  <c r="U90" i="29" s="1"/>
  <c r="AJ90" i="29" s="1"/>
  <c r="AN90" i="29" s="1"/>
  <c r="P74" i="22"/>
  <c r="Q74" i="22" s="1"/>
  <c r="S74" i="22" s="1"/>
  <c r="U74" i="22" s="1"/>
  <c r="AQ74" i="22" s="1"/>
  <c r="AU74" i="22" s="1"/>
  <c r="O75" i="22"/>
  <c r="D143" i="21"/>
  <c r="E144" i="21" s="1"/>
  <c r="H143" i="21" s="1"/>
  <c r="I143" i="21" s="1"/>
  <c r="J143" i="21" s="1"/>
  <c r="E129" i="21"/>
  <c r="H128" i="21" s="1"/>
  <c r="I128" i="21" s="1"/>
  <c r="J128" i="21" s="1"/>
  <c r="D131" i="23"/>
  <c r="E116" i="23"/>
  <c r="H115" i="23" s="1"/>
  <c r="I115" i="23" s="1"/>
  <c r="J115" i="23" s="1"/>
  <c r="O75" i="21"/>
  <c r="O45" i="24"/>
  <c r="D145" i="5"/>
  <c r="E146" i="5" s="1"/>
  <c r="H145" i="5" s="1"/>
  <c r="I145" i="5" s="1"/>
  <c r="J145" i="5" s="1"/>
  <c r="E131" i="5"/>
  <c r="H130" i="5" s="1"/>
  <c r="I130" i="5" s="1"/>
  <c r="J130" i="5" s="1"/>
  <c r="E132" i="17"/>
  <c r="H131" i="17" s="1"/>
  <c r="I131" i="17" s="1"/>
  <c r="J131" i="17" s="1"/>
  <c r="D146" i="17"/>
  <c r="E147" i="17" s="1"/>
  <c r="H146" i="17" s="1"/>
  <c r="I146" i="17" s="1"/>
  <c r="J146" i="17" s="1"/>
  <c r="E111" i="31"/>
  <c r="H110" i="31" s="1"/>
  <c r="I110" i="31" s="1"/>
  <c r="J110" i="31" s="1"/>
  <c r="D126" i="31"/>
  <c r="O60" i="1"/>
  <c r="O75" i="27"/>
  <c r="O44" i="21"/>
  <c r="D130" i="15"/>
  <c r="E115" i="15"/>
  <c r="H114" i="15" s="1"/>
  <c r="I114" i="15" s="1"/>
  <c r="J114" i="15" s="1"/>
  <c r="E113" i="31"/>
  <c r="H112" i="31" s="1"/>
  <c r="I112" i="31" s="1"/>
  <c r="J112" i="31" s="1"/>
  <c r="D128" i="31"/>
  <c r="P90" i="24"/>
  <c r="Q90" i="24" s="1"/>
  <c r="S90" i="24" s="1"/>
  <c r="U90" i="24" s="1"/>
  <c r="AJ90" i="24" s="1"/>
  <c r="AN90" i="24" s="1"/>
  <c r="O91" i="24"/>
  <c r="Q121" i="20"/>
  <c r="S121" i="20" s="1"/>
  <c r="U121" i="20" s="1"/>
  <c r="AT121" i="20" s="1"/>
  <c r="O122" i="20"/>
  <c r="D137" i="27"/>
  <c r="E138" i="27" s="1"/>
  <c r="H137" i="27" s="1"/>
  <c r="I137" i="27" s="1"/>
  <c r="J137" i="27" s="1"/>
  <c r="E123" i="27"/>
  <c r="H122" i="27" s="1"/>
  <c r="I122" i="27" s="1"/>
  <c r="J122" i="27" s="1"/>
  <c r="D139" i="8"/>
  <c r="E140" i="8" s="1"/>
  <c r="H139" i="8" s="1"/>
  <c r="I139" i="8" s="1"/>
  <c r="J139" i="8" s="1"/>
  <c r="E125" i="8"/>
  <c r="H124" i="8" s="1"/>
  <c r="I124" i="8" s="1"/>
  <c r="J124" i="8" s="1"/>
  <c r="D136" i="15"/>
  <c r="E137" i="15" s="1"/>
  <c r="H136" i="15" s="1"/>
  <c r="I136" i="15" s="1"/>
  <c r="J136" i="15" s="1"/>
  <c r="P136" i="15" s="1"/>
  <c r="E122" i="15"/>
  <c r="H121" i="15" s="1"/>
  <c r="I121" i="15" s="1"/>
  <c r="J121" i="15" s="1"/>
  <c r="P121" i="15" s="1"/>
  <c r="D121" i="28"/>
  <c r="E106" i="28"/>
  <c r="H105" i="28" s="1"/>
  <c r="I105" i="28" s="1"/>
  <c r="J105" i="28" s="1"/>
  <c r="P105" i="28" s="1"/>
  <c r="D131" i="12"/>
  <c r="E116" i="12"/>
  <c r="H115" i="12" s="1"/>
  <c r="I115" i="12" s="1"/>
  <c r="J115" i="12" s="1"/>
  <c r="D136" i="21"/>
  <c r="E137" i="21" s="1"/>
  <c r="H136" i="21" s="1"/>
  <c r="I136" i="21" s="1"/>
  <c r="J136" i="21" s="1"/>
  <c r="P136" i="21" s="1"/>
  <c r="E122" i="21"/>
  <c r="H121" i="21" s="1"/>
  <c r="I121" i="21" s="1"/>
  <c r="J121" i="21" s="1"/>
  <c r="P121" i="21" s="1"/>
  <c r="D132" i="29"/>
  <c r="E117" i="29"/>
  <c r="H116" i="29" s="1"/>
  <c r="I116" i="29" s="1"/>
  <c r="J116" i="29" s="1"/>
  <c r="Q89" i="23"/>
  <c r="S89" i="23" s="1"/>
  <c r="U89" i="23" s="1"/>
  <c r="AJ89" i="23" s="1"/>
  <c r="AN89" i="23" s="1"/>
  <c r="O90" i="23"/>
  <c r="D144" i="29"/>
  <c r="E145" i="29" s="1"/>
  <c r="H144" i="29" s="1"/>
  <c r="I144" i="29" s="1"/>
  <c r="J144" i="29" s="1"/>
  <c r="E130" i="29"/>
  <c r="H129" i="29" s="1"/>
  <c r="I129" i="29" s="1"/>
  <c r="J129" i="29" s="1"/>
  <c r="E129" i="6"/>
  <c r="H128" i="6" s="1"/>
  <c r="I128" i="6" s="1"/>
  <c r="J128" i="6" s="1"/>
  <c r="D143" i="6"/>
  <c r="E144" i="6" s="1"/>
  <c r="H143" i="6" s="1"/>
  <c r="I143" i="6" s="1"/>
  <c r="J143" i="6" s="1"/>
  <c r="D137" i="20"/>
  <c r="E138" i="20" s="1"/>
  <c r="H137" i="20" s="1"/>
  <c r="I137" i="20" s="1"/>
  <c r="J137" i="20" s="1"/>
  <c r="E123" i="20"/>
  <c r="H122" i="20" s="1"/>
  <c r="I122" i="20" s="1"/>
  <c r="J122" i="20" s="1"/>
  <c r="D125" i="9"/>
  <c r="E110" i="9"/>
  <c r="H109" i="9" s="1"/>
  <c r="I109" i="9" s="1"/>
  <c r="J109" i="9" s="1"/>
  <c r="E127" i="15"/>
  <c r="H126" i="15" s="1"/>
  <c r="I126" i="15" s="1"/>
  <c r="J126" i="15" s="1"/>
  <c r="D141" i="15"/>
  <c r="E142" i="15" s="1"/>
  <c r="H141" i="15" s="1"/>
  <c r="I141" i="15" s="1"/>
  <c r="J141" i="15" s="1"/>
  <c r="D136" i="17"/>
  <c r="E137" i="17" s="1"/>
  <c r="H136" i="17" s="1"/>
  <c r="I136" i="17" s="1"/>
  <c r="J136" i="17" s="1"/>
  <c r="P136" i="17" s="1"/>
  <c r="E122" i="17"/>
  <c r="H121" i="17" s="1"/>
  <c r="I121" i="17" s="1"/>
  <c r="J121" i="17" s="1"/>
  <c r="P121" i="17" s="1"/>
  <c r="P74" i="25"/>
  <c r="Q74" i="25" s="1"/>
  <c r="S74" i="25" s="1"/>
  <c r="U74" i="25" s="1"/>
  <c r="AQ74" i="25" s="1"/>
  <c r="AU74" i="25" s="1"/>
  <c r="P43" i="5"/>
  <c r="Q43" i="5" s="1"/>
  <c r="S43" i="5" s="1"/>
  <c r="U43" i="5" s="1"/>
  <c r="AQ43" i="5" s="1"/>
  <c r="AU43" i="5" s="1"/>
  <c r="D146" i="31"/>
  <c r="E147" i="31" s="1"/>
  <c r="H146" i="31" s="1"/>
  <c r="I146" i="31" s="1"/>
  <c r="J146" i="31" s="1"/>
  <c r="E132" i="31"/>
  <c r="H131" i="31" s="1"/>
  <c r="I131" i="31" s="1"/>
  <c r="J131" i="31" s="1"/>
  <c r="E126" i="14"/>
  <c r="H125" i="14" s="1"/>
  <c r="I125" i="14" s="1"/>
  <c r="J125" i="14" s="1"/>
  <c r="D140" i="14"/>
  <c r="E141" i="14" s="1"/>
  <c r="H140" i="14" s="1"/>
  <c r="I140" i="14" s="1"/>
  <c r="J140" i="14" s="1"/>
  <c r="Q89" i="31"/>
  <c r="S89" i="31" s="1"/>
  <c r="U89" i="31" s="1"/>
  <c r="AJ89" i="31" s="1"/>
  <c r="AN89" i="31" s="1"/>
  <c r="O90" i="31"/>
  <c r="P106" i="14"/>
  <c r="Q106" i="14" s="1"/>
  <c r="S106" i="14" s="1"/>
  <c r="U106" i="14" s="1"/>
  <c r="AT106" i="14" s="1"/>
  <c r="AX106" i="14" s="1"/>
  <c r="E115" i="18"/>
  <c r="H114" i="18" s="1"/>
  <c r="I114" i="18" s="1"/>
  <c r="J114" i="18" s="1"/>
  <c r="D130" i="18"/>
  <c r="D144" i="27"/>
  <c r="E145" i="27" s="1"/>
  <c r="H144" i="27" s="1"/>
  <c r="I144" i="27" s="1"/>
  <c r="J144" i="27" s="1"/>
  <c r="E130" i="27"/>
  <c r="H129" i="27" s="1"/>
  <c r="I129" i="27" s="1"/>
  <c r="J129" i="27" s="1"/>
  <c r="E126" i="31"/>
  <c r="H125" i="31" s="1"/>
  <c r="I125" i="31" s="1"/>
  <c r="J125" i="31" s="1"/>
  <c r="D140" i="31"/>
  <c r="E141" i="31" s="1"/>
  <c r="H140" i="31" s="1"/>
  <c r="I140" i="31" s="1"/>
  <c r="J140" i="31" s="1"/>
  <c r="D129" i="26"/>
  <c r="E114" i="26"/>
  <c r="H113" i="26" s="1"/>
  <c r="I113" i="26" s="1"/>
  <c r="J113" i="26" s="1"/>
  <c r="D146" i="22"/>
  <c r="E147" i="22" s="1"/>
  <c r="H146" i="22" s="1"/>
  <c r="I146" i="22" s="1"/>
  <c r="J146" i="22" s="1"/>
  <c r="E132" i="22"/>
  <c r="H131" i="22" s="1"/>
  <c r="I131" i="22" s="1"/>
  <c r="J131" i="22" s="1"/>
  <c r="D140" i="2"/>
  <c r="E141" i="2" s="1"/>
  <c r="H140" i="2" s="1"/>
  <c r="I140" i="2" s="1"/>
  <c r="J140" i="2" s="1"/>
  <c r="E126" i="2"/>
  <c r="H125" i="2" s="1"/>
  <c r="I125" i="2" s="1"/>
  <c r="J125" i="2" s="1"/>
  <c r="Q136" i="20"/>
  <c r="S136" i="20" s="1"/>
  <c r="U136" i="20" s="1"/>
  <c r="AT136" i="20" s="1"/>
  <c r="AX136" i="20" s="1"/>
  <c r="O137" i="20"/>
  <c r="D139" i="17"/>
  <c r="E140" i="17" s="1"/>
  <c r="H139" i="17" s="1"/>
  <c r="I139" i="17" s="1"/>
  <c r="J139" i="17" s="1"/>
  <c r="E125" i="17"/>
  <c r="H124" i="17" s="1"/>
  <c r="I124" i="17" s="1"/>
  <c r="J124" i="17" s="1"/>
  <c r="P140" i="1"/>
  <c r="Q140" i="1" s="1"/>
  <c r="S140" i="1" s="1"/>
  <c r="U140" i="1" s="1"/>
  <c r="AT140" i="1" s="1"/>
  <c r="AX140" i="1" s="1"/>
  <c r="O141" i="1"/>
  <c r="E111" i="10"/>
  <c r="H110" i="10" s="1"/>
  <c r="I110" i="10" s="1"/>
  <c r="J110" i="10" s="1"/>
  <c r="D126" i="10"/>
  <c r="D145" i="24"/>
  <c r="E146" i="24" s="1"/>
  <c r="H145" i="24" s="1"/>
  <c r="I145" i="24" s="1"/>
  <c r="J145" i="24" s="1"/>
  <c r="E131" i="24"/>
  <c r="H130" i="24" s="1"/>
  <c r="I130" i="24" s="1"/>
  <c r="J130" i="24" s="1"/>
  <c r="E131" i="21"/>
  <c r="H130" i="21" s="1"/>
  <c r="I130" i="21" s="1"/>
  <c r="J130" i="21" s="1"/>
  <c r="D145" i="21"/>
  <c r="E146" i="21" s="1"/>
  <c r="H145" i="21" s="1"/>
  <c r="I145" i="21" s="1"/>
  <c r="J145" i="21" s="1"/>
  <c r="E107" i="18"/>
  <c r="H106" i="18" s="1"/>
  <c r="I106" i="18" s="1"/>
  <c r="J106" i="18" s="1"/>
  <c r="D122" i="18"/>
  <c r="N30" i="19"/>
  <c r="O30" i="19" s="1"/>
  <c r="Q105" i="21"/>
  <c r="S105" i="21" s="1"/>
  <c r="U105" i="21" s="1"/>
  <c r="AT105" i="21" s="1"/>
  <c r="AX105" i="21" s="1"/>
  <c r="O106" i="21"/>
  <c r="P90" i="30"/>
  <c r="Q90" i="30" s="1"/>
  <c r="S90" i="30" s="1"/>
  <c r="U90" i="30" s="1"/>
  <c r="AJ90" i="30" s="1"/>
  <c r="AN90" i="30" s="1"/>
  <c r="E129" i="8"/>
  <c r="H128" i="8" s="1"/>
  <c r="I128" i="8" s="1"/>
  <c r="J128" i="8" s="1"/>
  <c r="D143" i="8"/>
  <c r="E144" i="8" s="1"/>
  <c r="H143" i="8" s="1"/>
  <c r="I143" i="8" s="1"/>
  <c r="J143" i="8" s="1"/>
  <c r="P90" i="18"/>
  <c r="Q90" i="18" s="1"/>
  <c r="S90" i="18" s="1"/>
  <c r="U90" i="18" s="1"/>
  <c r="AJ90" i="18" s="1"/>
  <c r="AN90" i="18" s="1"/>
  <c r="O76" i="14"/>
  <c r="D126" i="8"/>
  <c r="E111" i="8"/>
  <c r="H110" i="8" s="1"/>
  <c r="I110" i="8" s="1"/>
  <c r="J110" i="8" s="1"/>
  <c r="E126" i="8"/>
  <c r="H125" i="8" s="1"/>
  <c r="I125" i="8" s="1"/>
  <c r="J125" i="8" s="1"/>
  <c r="D140" i="8"/>
  <c r="E141" i="8" s="1"/>
  <c r="H140" i="8" s="1"/>
  <c r="I140" i="8" s="1"/>
  <c r="J140" i="8" s="1"/>
  <c r="E130" i="9"/>
  <c r="H129" i="9" s="1"/>
  <c r="I129" i="9" s="1"/>
  <c r="J129" i="9" s="1"/>
  <c r="D144" i="9"/>
  <c r="E145" i="9" s="1"/>
  <c r="H144" i="9" s="1"/>
  <c r="I144" i="9" s="1"/>
  <c r="J144" i="9" s="1"/>
  <c r="P138" i="25"/>
  <c r="Q138" i="25" s="1"/>
  <c r="S138" i="25" s="1"/>
  <c r="U138" i="25" s="1"/>
  <c r="AT138" i="25" s="1"/>
  <c r="AX138" i="25" s="1"/>
  <c r="E132" i="15"/>
  <c r="H131" i="15" s="1"/>
  <c r="I131" i="15" s="1"/>
  <c r="J131" i="15" s="1"/>
  <c r="D146" i="15"/>
  <c r="E147" i="15" s="1"/>
  <c r="H146" i="15" s="1"/>
  <c r="I146" i="15" s="1"/>
  <c r="J146" i="15" s="1"/>
  <c r="D124" i="14"/>
  <c r="E109" i="14"/>
  <c r="H108" i="14" s="1"/>
  <c r="I108" i="14" s="1"/>
  <c r="J108" i="14" s="1"/>
  <c r="E110" i="12"/>
  <c r="H109" i="12" s="1"/>
  <c r="I109" i="12" s="1"/>
  <c r="J109" i="12" s="1"/>
  <c r="D125" i="12"/>
  <c r="P61" i="16"/>
  <c r="Q61" i="16" s="1"/>
  <c r="S61" i="16" s="1"/>
  <c r="U61" i="16" s="1"/>
  <c r="AQ61" i="16" s="1"/>
  <c r="AU61" i="16" s="1"/>
  <c r="N62" i="16"/>
  <c r="O62" i="16" s="1"/>
  <c r="Q89" i="11"/>
  <c r="S89" i="11" s="1"/>
  <c r="U89" i="11" s="1"/>
  <c r="AJ89" i="11" s="1"/>
  <c r="AN89" i="11" s="1"/>
  <c r="O90" i="11"/>
  <c r="E126" i="16"/>
  <c r="H125" i="16" s="1"/>
  <c r="I125" i="16" s="1"/>
  <c r="J125" i="16" s="1"/>
  <c r="D140" i="16"/>
  <c r="E141" i="16" s="1"/>
  <c r="H140" i="16" s="1"/>
  <c r="I140" i="16" s="1"/>
  <c r="J140" i="16" s="1"/>
  <c r="D137" i="13"/>
  <c r="E138" i="13" s="1"/>
  <c r="H137" i="13" s="1"/>
  <c r="I137" i="13" s="1"/>
  <c r="J137" i="13" s="1"/>
  <c r="E123" i="13"/>
  <c r="H122" i="13" s="1"/>
  <c r="I122" i="13" s="1"/>
  <c r="J122" i="13" s="1"/>
  <c r="E129" i="28"/>
  <c r="H128" i="28" s="1"/>
  <c r="I128" i="28" s="1"/>
  <c r="J128" i="28" s="1"/>
  <c r="D143" i="28"/>
  <c r="E144" i="28" s="1"/>
  <c r="H143" i="28" s="1"/>
  <c r="I143" i="28" s="1"/>
  <c r="J143" i="28" s="1"/>
  <c r="D147" i="30"/>
  <c r="E148" i="30" s="1"/>
  <c r="H147" i="30" s="1"/>
  <c r="I147" i="30" s="1"/>
  <c r="J147" i="30" s="1"/>
  <c r="E133" i="30"/>
  <c r="H132" i="30" s="1"/>
  <c r="I132" i="30" s="1"/>
  <c r="J132" i="30" s="1"/>
  <c r="P28" i="30"/>
  <c r="Q28" i="30" s="1"/>
  <c r="S28" i="30" s="1"/>
  <c r="U28" i="30" s="1"/>
  <c r="AQ28" i="30" s="1"/>
  <c r="AU28" i="30" s="1"/>
  <c r="P62" i="6"/>
  <c r="Q62" i="6" s="1"/>
  <c r="S62" i="6" s="1"/>
  <c r="U62" i="6" s="1"/>
  <c r="AQ62" i="6" s="1"/>
  <c r="AU62" i="6" s="1"/>
  <c r="D147" i="13"/>
  <c r="E148" i="13" s="1"/>
  <c r="H147" i="13" s="1"/>
  <c r="I147" i="13" s="1"/>
  <c r="J147" i="13" s="1"/>
  <c r="E133" i="13"/>
  <c r="H132" i="13" s="1"/>
  <c r="I132" i="13" s="1"/>
  <c r="J132" i="13" s="1"/>
  <c r="D121" i="31"/>
  <c r="E106" i="31"/>
  <c r="H105" i="31" s="1"/>
  <c r="I105" i="31" s="1"/>
  <c r="J105" i="31" s="1"/>
  <c r="P105" i="31" s="1"/>
  <c r="E127" i="24"/>
  <c r="H126" i="24" s="1"/>
  <c r="I126" i="24" s="1"/>
  <c r="J126" i="24" s="1"/>
  <c r="D141" i="24"/>
  <c r="E142" i="24" s="1"/>
  <c r="H141" i="24" s="1"/>
  <c r="I141" i="24" s="1"/>
  <c r="J141" i="24" s="1"/>
  <c r="Q105" i="16"/>
  <c r="S105" i="16" s="1"/>
  <c r="U105" i="16" s="1"/>
  <c r="AT105" i="16" s="1"/>
  <c r="AX105" i="16" s="1"/>
  <c r="O106" i="16"/>
  <c r="D145" i="3"/>
  <c r="E146" i="3" s="1"/>
  <c r="H145" i="3" s="1"/>
  <c r="I145" i="3" s="1"/>
  <c r="J145" i="3" s="1"/>
  <c r="E131" i="3"/>
  <c r="H130" i="3" s="1"/>
  <c r="I130" i="3" s="1"/>
  <c r="J130" i="3" s="1"/>
  <c r="O30" i="2"/>
  <c r="N30" i="4"/>
  <c r="O30" i="4" s="1"/>
  <c r="O75" i="13"/>
  <c r="D142" i="19"/>
  <c r="E143" i="19" s="1"/>
  <c r="H142" i="19" s="1"/>
  <c r="I142" i="19" s="1"/>
  <c r="J142" i="19" s="1"/>
  <c r="E128" i="19"/>
  <c r="H127" i="19" s="1"/>
  <c r="I127" i="19" s="1"/>
  <c r="J127" i="19" s="1"/>
  <c r="O29" i="9"/>
  <c r="O91" i="1"/>
  <c r="O75" i="24"/>
  <c r="O46" i="11"/>
  <c r="O29" i="14"/>
  <c r="O44" i="1"/>
  <c r="D141" i="18"/>
  <c r="E142" i="18" s="1"/>
  <c r="H141" i="18" s="1"/>
  <c r="I141" i="18" s="1"/>
  <c r="J141" i="18" s="1"/>
  <c r="E127" i="18"/>
  <c r="H126" i="18" s="1"/>
  <c r="I126" i="18" s="1"/>
  <c r="J126" i="18" s="1"/>
  <c r="P46" i="9"/>
  <c r="Q46" i="9" s="1"/>
  <c r="S46" i="9" s="1"/>
  <c r="U46" i="9" s="1"/>
  <c r="AQ46" i="9" s="1"/>
  <c r="AU46" i="9" s="1"/>
  <c r="P28" i="31"/>
  <c r="Q28" i="31" s="1"/>
  <c r="S28" i="31" s="1"/>
  <c r="U28" i="31" s="1"/>
  <c r="AQ28" i="31" s="1"/>
  <c r="AU28" i="31" s="1"/>
  <c r="O29" i="31"/>
  <c r="E115" i="28"/>
  <c r="H114" i="28" s="1"/>
  <c r="I114" i="28" s="1"/>
  <c r="J114" i="28" s="1"/>
  <c r="D130" i="28"/>
  <c r="D129" i="23"/>
  <c r="E114" i="23"/>
  <c r="H113" i="23" s="1"/>
  <c r="I113" i="23" s="1"/>
  <c r="J113" i="23" s="1"/>
  <c r="D142" i="8"/>
  <c r="E143" i="8" s="1"/>
  <c r="H142" i="8" s="1"/>
  <c r="I142" i="8" s="1"/>
  <c r="J142" i="8" s="1"/>
  <c r="E128" i="8"/>
  <c r="H127" i="8" s="1"/>
  <c r="I127" i="8" s="1"/>
  <c r="J127" i="8" s="1"/>
  <c r="E133" i="31"/>
  <c r="H132" i="31" s="1"/>
  <c r="I132" i="31" s="1"/>
  <c r="J132" i="31" s="1"/>
  <c r="D147" i="31"/>
  <c r="E148" i="31" s="1"/>
  <c r="H147" i="31" s="1"/>
  <c r="I147" i="31" s="1"/>
  <c r="J147" i="31" s="1"/>
  <c r="E128" i="24"/>
  <c r="H127" i="24" s="1"/>
  <c r="I127" i="24" s="1"/>
  <c r="J127" i="24" s="1"/>
  <c r="D142" i="24"/>
  <c r="E143" i="24" s="1"/>
  <c r="H142" i="24" s="1"/>
  <c r="I142" i="24" s="1"/>
  <c r="J142" i="24" s="1"/>
  <c r="D141" i="29"/>
  <c r="E142" i="29" s="1"/>
  <c r="H141" i="29" s="1"/>
  <c r="I141" i="29" s="1"/>
  <c r="J141" i="29" s="1"/>
  <c r="E127" i="29"/>
  <c r="H126" i="29" s="1"/>
  <c r="I126" i="29" s="1"/>
  <c r="J126" i="29" s="1"/>
  <c r="D139" i="29"/>
  <c r="E140" i="29" s="1"/>
  <c r="H139" i="29" s="1"/>
  <c r="I139" i="29" s="1"/>
  <c r="J139" i="29" s="1"/>
  <c r="E125" i="29"/>
  <c r="H124" i="29" s="1"/>
  <c r="I124" i="29" s="1"/>
  <c r="J124" i="29" s="1"/>
  <c r="D144" i="33"/>
  <c r="E145" i="33" s="1"/>
  <c r="H144" i="33" s="1"/>
  <c r="I144" i="33" s="1"/>
  <c r="J144" i="33" s="1"/>
  <c r="E130" i="33"/>
  <c r="H129" i="33" s="1"/>
  <c r="I129" i="33" s="1"/>
  <c r="J129" i="33" s="1"/>
  <c r="D124" i="23"/>
  <c r="E109" i="23"/>
  <c r="H108" i="23" s="1"/>
  <c r="I108" i="23" s="1"/>
  <c r="J108" i="23" s="1"/>
  <c r="O107" i="6"/>
  <c r="E129" i="27"/>
  <c r="H128" i="27" s="1"/>
  <c r="I128" i="27" s="1"/>
  <c r="J128" i="27" s="1"/>
  <c r="D143" i="27"/>
  <c r="E144" i="27" s="1"/>
  <c r="H143" i="27" s="1"/>
  <c r="I143" i="27" s="1"/>
  <c r="J143" i="27" s="1"/>
  <c r="P59" i="10"/>
  <c r="Q59" i="10" s="1"/>
  <c r="S59" i="10" s="1"/>
  <c r="U59" i="10" s="1"/>
  <c r="AQ59" i="10" s="1"/>
  <c r="AU59" i="10" s="1"/>
  <c r="P75" i="2"/>
  <c r="Q75" i="2" s="1"/>
  <c r="S75" i="2" s="1"/>
  <c r="U75" i="2" s="1"/>
  <c r="AQ75" i="2" s="1"/>
  <c r="AU75" i="2" s="1"/>
  <c r="E116" i="24"/>
  <c r="H115" i="24" s="1"/>
  <c r="I115" i="24" s="1"/>
  <c r="J115" i="24" s="1"/>
  <c r="D131" i="24"/>
  <c r="P138" i="34" l="1"/>
  <c r="Q138" i="34" s="1"/>
  <c r="S138" i="34" s="1"/>
  <c r="U138" i="34" s="1"/>
  <c r="AT138" i="34" s="1"/>
  <c r="AX138" i="34" s="1"/>
  <c r="O139" i="34"/>
  <c r="O124" i="34"/>
  <c r="AX123" i="34"/>
  <c r="BA123" i="34"/>
  <c r="O60" i="34"/>
  <c r="P29" i="34"/>
  <c r="Q29" i="34" s="1"/>
  <c r="S29" i="34" s="1"/>
  <c r="U29" i="34" s="1"/>
  <c r="AQ29" i="34" s="1"/>
  <c r="AU29" i="34" s="1"/>
  <c r="N30" i="34"/>
  <c r="O30" i="34"/>
  <c r="N109" i="34"/>
  <c r="P108" i="34"/>
  <c r="Q108" i="34" s="1"/>
  <c r="S108" i="34" s="1"/>
  <c r="U108" i="34" s="1"/>
  <c r="AT108" i="34" s="1"/>
  <c r="AX108" i="34" s="1"/>
  <c r="O109" i="34"/>
  <c r="P76" i="34"/>
  <c r="Q76" i="34" s="1"/>
  <c r="S76" i="34" s="1"/>
  <c r="U76" i="34" s="1"/>
  <c r="AQ76" i="34" s="1"/>
  <c r="AU76" i="34" s="1"/>
  <c r="N77" i="34"/>
  <c r="O77" i="34" s="1"/>
  <c r="N93" i="34"/>
  <c r="O93" i="34" s="1"/>
  <c r="P92" i="34"/>
  <c r="Q92" i="34" s="1"/>
  <c r="S92" i="34" s="1"/>
  <c r="U92" i="34" s="1"/>
  <c r="AJ92" i="34" s="1"/>
  <c r="AN92" i="34" s="1"/>
  <c r="P46" i="34"/>
  <c r="Q46" i="34" s="1"/>
  <c r="S46" i="34" s="1"/>
  <c r="U46" i="34" s="1"/>
  <c r="AQ46" i="34" s="1"/>
  <c r="AU46" i="34" s="1"/>
  <c r="O47" i="34"/>
  <c r="P30" i="23"/>
  <c r="Q30" i="23" s="1"/>
  <c r="S30" i="23" s="1"/>
  <c r="U30" i="23" s="1"/>
  <c r="AQ30" i="23" s="1"/>
  <c r="AU30" i="23" s="1"/>
  <c r="O31" i="23"/>
  <c r="P30" i="19"/>
  <c r="Q30" i="19" s="1"/>
  <c r="S30" i="19" s="1"/>
  <c r="U30" i="19" s="1"/>
  <c r="AQ30" i="19" s="1"/>
  <c r="AU30" i="19" s="1"/>
  <c r="O31" i="19"/>
  <c r="P77" i="1"/>
  <c r="Q77" i="1" s="1"/>
  <c r="S77" i="1" s="1"/>
  <c r="U77" i="1" s="1"/>
  <c r="AQ77" i="1" s="1"/>
  <c r="AU77" i="1" s="1"/>
  <c r="O78" i="1"/>
  <c r="P30" i="4"/>
  <c r="Q30" i="4" s="1"/>
  <c r="S30" i="4" s="1"/>
  <c r="U30" i="4" s="1"/>
  <c r="AQ30" i="4" s="1"/>
  <c r="AU30" i="4" s="1"/>
  <c r="O31" i="4"/>
  <c r="P30" i="10"/>
  <c r="Q30" i="10" s="1"/>
  <c r="S30" i="10" s="1"/>
  <c r="U30" i="10" s="1"/>
  <c r="AQ30" i="10" s="1"/>
  <c r="AU30" i="10" s="1"/>
  <c r="O31" i="10"/>
  <c r="P46" i="19"/>
  <c r="Q46" i="19" s="1"/>
  <c r="S46" i="19" s="1"/>
  <c r="U46" i="19" s="1"/>
  <c r="AQ46" i="19" s="1"/>
  <c r="AU46" i="19" s="1"/>
  <c r="O47" i="19"/>
  <c r="P46" i="18"/>
  <c r="Q46" i="18" s="1"/>
  <c r="S46" i="18" s="1"/>
  <c r="U46" i="18" s="1"/>
  <c r="AQ46" i="18" s="1"/>
  <c r="AU46" i="18" s="1"/>
  <c r="O47" i="18"/>
  <c r="P109" i="1"/>
  <c r="Q109" i="1" s="1"/>
  <c r="S109" i="1" s="1"/>
  <c r="U109" i="1" s="1"/>
  <c r="AT109" i="1" s="1"/>
  <c r="AX109" i="1" s="1"/>
  <c r="O110" i="1"/>
  <c r="P30" i="6"/>
  <c r="Q30" i="6" s="1"/>
  <c r="S30" i="6" s="1"/>
  <c r="U30" i="6" s="1"/>
  <c r="AQ30" i="6" s="1"/>
  <c r="AU30" i="6" s="1"/>
  <c r="O31" i="6"/>
  <c r="P62" i="16"/>
  <c r="Q62" i="16" s="1"/>
  <c r="S62" i="16" s="1"/>
  <c r="U62" i="16" s="1"/>
  <c r="AQ62" i="16" s="1"/>
  <c r="AU62" i="16" s="1"/>
  <c r="O63" i="16"/>
  <c r="P44" i="1"/>
  <c r="Q44" i="1" s="1"/>
  <c r="S44" i="1" s="1"/>
  <c r="U44" i="1" s="1"/>
  <c r="AQ44" i="1" s="1"/>
  <c r="AU44" i="1" s="1"/>
  <c r="O45" i="1"/>
  <c r="P44" i="21"/>
  <c r="Q44" i="21" s="1"/>
  <c r="S44" i="21" s="1"/>
  <c r="U44" i="21" s="1"/>
  <c r="AQ44" i="21" s="1"/>
  <c r="AU44" i="21" s="1"/>
  <c r="O45" i="21"/>
  <c r="AX121" i="14"/>
  <c r="BA121" i="14"/>
  <c r="D137" i="18"/>
  <c r="E138" i="18" s="1"/>
  <c r="H137" i="18" s="1"/>
  <c r="I137" i="18" s="1"/>
  <c r="J137" i="18" s="1"/>
  <c r="E123" i="18"/>
  <c r="H122" i="18" s="1"/>
  <c r="I122" i="18" s="1"/>
  <c r="J122" i="18" s="1"/>
  <c r="P90" i="31"/>
  <c r="Q90" i="31" s="1"/>
  <c r="S90" i="31" s="1"/>
  <c r="U90" i="31" s="1"/>
  <c r="AJ90" i="31" s="1"/>
  <c r="AN90" i="31" s="1"/>
  <c r="O91" i="31"/>
  <c r="D140" i="13"/>
  <c r="E141" i="13" s="1"/>
  <c r="H140" i="13" s="1"/>
  <c r="I140" i="13" s="1"/>
  <c r="J140" i="13" s="1"/>
  <c r="E126" i="13"/>
  <c r="H125" i="13" s="1"/>
  <c r="I125" i="13" s="1"/>
  <c r="J125" i="13" s="1"/>
  <c r="O62" i="21"/>
  <c r="O61" i="5"/>
  <c r="O123" i="6"/>
  <c r="Q136" i="18"/>
  <c r="S136" i="18" s="1"/>
  <c r="U136" i="18" s="1"/>
  <c r="AT136" i="18" s="1"/>
  <c r="AX136" i="18" s="1"/>
  <c r="O137" i="18"/>
  <c r="O46" i="13"/>
  <c r="P61" i="15"/>
  <c r="Q61" i="15" s="1"/>
  <c r="S61" i="15" s="1"/>
  <c r="U61" i="15" s="1"/>
  <c r="AQ61" i="15" s="1"/>
  <c r="AU61" i="15" s="1"/>
  <c r="P122" i="2"/>
  <c r="Q122" i="2" s="1"/>
  <c r="S122" i="2" s="1"/>
  <c r="U122" i="2" s="1"/>
  <c r="AT122" i="2" s="1"/>
  <c r="O123" i="2"/>
  <c r="P106" i="9"/>
  <c r="Q106" i="9" s="1"/>
  <c r="S106" i="9" s="1"/>
  <c r="U106" i="9" s="1"/>
  <c r="AT106" i="9" s="1"/>
  <c r="AX106" i="9" s="1"/>
  <c r="O107" i="9"/>
  <c r="Q136" i="24"/>
  <c r="S136" i="24" s="1"/>
  <c r="U136" i="24" s="1"/>
  <c r="AT136" i="24" s="1"/>
  <c r="AX136" i="24" s="1"/>
  <c r="O137" i="24"/>
  <c r="Q136" i="12"/>
  <c r="S136" i="12" s="1"/>
  <c r="U136" i="12" s="1"/>
  <c r="AT136" i="12" s="1"/>
  <c r="AX136" i="12" s="1"/>
  <c r="O137" i="12"/>
  <c r="Q136" i="30"/>
  <c r="S136" i="30" s="1"/>
  <c r="U136" i="30" s="1"/>
  <c r="AT136" i="30" s="1"/>
  <c r="AX136" i="30" s="1"/>
  <c r="O137" i="30"/>
  <c r="P62" i="18"/>
  <c r="Q62" i="18" s="1"/>
  <c r="S62" i="18" s="1"/>
  <c r="U62" i="18" s="1"/>
  <c r="AQ62" i="18" s="1"/>
  <c r="AU62" i="18" s="1"/>
  <c r="O63" i="18"/>
  <c r="D144" i="30"/>
  <c r="E145" i="30" s="1"/>
  <c r="H144" i="30" s="1"/>
  <c r="I144" i="30" s="1"/>
  <c r="J144" i="30" s="1"/>
  <c r="E130" i="30"/>
  <c r="H129" i="30" s="1"/>
  <c r="I129" i="30" s="1"/>
  <c r="J129" i="30" s="1"/>
  <c r="P75" i="26"/>
  <c r="Q75" i="26" s="1"/>
  <c r="S75" i="26" s="1"/>
  <c r="U75" i="26" s="1"/>
  <c r="AQ75" i="26" s="1"/>
  <c r="AU75" i="26" s="1"/>
  <c r="O76" i="26"/>
  <c r="P75" i="22"/>
  <c r="Q75" i="22" s="1"/>
  <c r="S75" i="22" s="1"/>
  <c r="U75" i="22" s="1"/>
  <c r="AQ75" i="22" s="1"/>
  <c r="AU75" i="22" s="1"/>
  <c r="O76" i="22"/>
  <c r="D136" i="26"/>
  <c r="E137" i="26" s="1"/>
  <c r="H136" i="26" s="1"/>
  <c r="I136" i="26" s="1"/>
  <c r="J136" i="26" s="1"/>
  <c r="P136" i="26" s="1"/>
  <c r="E122" i="26"/>
  <c r="H121" i="26" s="1"/>
  <c r="I121" i="26" s="1"/>
  <c r="J121" i="26" s="1"/>
  <c r="P121" i="26" s="1"/>
  <c r="O60" i="10"/>
  <c r="E132" i="12"/>
  <c r="H131" i="12" s="1"/>
  <c r="I131" i="12" s="1"/>
  <c r="J131" i="12" s="1"/>
  <c r="D146" i="12"/>
  <c r="E147" i="12" s="1"/>
  <c r="H146" i="12" s="1"/>
  <c r="I146" i="12" s="1"/>
  <c r="J146" i="12" s="1"/>
  <c r="D145" i="15"/>
  <c r="E146" i="15" s="1"/>
  <c r="H145" i="15" s="1"/>
  <c r="I145" i="15" s="1"/>
  <c r="J145" i="15" s="1"/>
  <c r="E131" i="15"/>
  <c r="H130" i="15" s="1"/>
  <c r="I130" i="15" s="1"/>
  <c r="J130" i="15" s="1"/>
  <c r="N77" i="4"/>
  <c r="O77" i="4" s="1"/>
  <c r="O44" i="28"/>
  <c r="N62" i="21"/>
  <c r="AX122" i="6"/>
  <c r="BA122" i="6"/>
  <c r="O30" i="11"/>
  <c r="O60" i="13"/>
  <c r="BA121" i="2"/>
  <c r="AX121" i="2"/>
  <c r="O60" i="7"/>
  <c r="O45" i="25"/>
  <c r="O76" i="31"/>
  <c r="O107" i="5"/>
  <c r="N30" i="22"/>
  <c r="O30" i="22" s="1"/>
  <c r="P122" i="14"/>
  <c r="Q122" i="14" s="1"/>
  <c r="S122" i="14" s="1"/>
  <c r="U122" i="14" s="1"/>
  <c r="AT122" i="14" s="1"/>
  <c r="O61" i="29"/>
  <c r="P91" i="33"/>
  <c r="Q91" i="33" s="1"/>
  <c r="S91" i="33" s="1"/>
  <c r="U91" i="33" s="1"/>
  <c r="AJ91" i="33" s="1"/>
  <c r="AN91" i="33" s="1"/>
  <c r="Q121" i="13"/>
  <c r="S121" i="13" s="1"/>
  <c r="U121" i="13" s="1"/>
  <c r="AT121" i="13" s="1"/>
  <c r="O122" i="13"/>
  <c r="P107" i="4"/>
  <c r="Q107" i="4" s="1"/>
  <c r="S107" i="4" s="1"/>
  <c r="U107" i="4" s="1"/>
  <c r="AT107" i="4" s="1"/>
  <c r="AX107" i="4" s="1"/>
  <c r="O108" i="4"/>
  <c r="N77" i="18"/>
  <c r="O77" i="18" s="1"/>
  <c r="P76" i="18"/>
  <c r="Q76" i="18" s="1"/>
  <c r="S76" i="18" s="1"/>
  <c r="U76" i="18" s="1"/>
  <c r="AQ76" i="18" s="1"/>
  <c r="AU76" i="18" s="1"/>
  <c r="P29" i="14"/>
  <c r="Q29" i="14" s="1"/>
  <c r="S29" i="14" s="1"/>
  <c r="U29" i="14" s="1"/>
  <c r="AQ29" i="14" s="1"/>
  <c r="AU29" i="14" s="1"/>
  <c r="Q105" i="31"/>
  <c r="S105" i="31" s="1"/>
  <c r="U105" i="31" s="1"/>
  <c r="AT105" i="31" s="1"/>
  <c r="AX105" i="31" s="1"/>
  <c r="O106" i="31"/>
  <c r="P90" i="11"/>
  <c r="Q90" i="11" s="1"/>
  <c r="S90" i="11" s="1"/>
  <c r="U90" i="11" s="1"/>
  <c r="AJ90" i="11" s="1"/>
  <c r="AN90" i="11" s="1"/>
  <c r="O91" i="11"/>
  <c r="D136" i="28"/>
  <c r="E137" i="28" s="1"/>
  <c r="H136" i="28" s="1"/>
  <c r="I136" i="28" s="1"/>
  <c r="J136" i="28" s="1"/>
  <c r="P136" i="28" s="1"/>
  <c r="E122" i="28"/>
  <c r="H121" i="28" s="1"/>
  <c r="I121" i="28" s="1"/>
  <c r="J121" i="28" s="1"/>
  <c r="P121" i="28" s="1"/>
  <c r="P75" i="27"/>
  <c r="Q75" i="27" s="1"/>
  <c r="S75" i="27" s="1"/>
  <c r="U75" i="27" s="1"/>
  <c r="AQ75" i="27" s="1"/>
  <c r="AU75" i="27" s="1"/>
  <c r="O76" i="27"/>
  <c r="P75" i="10"/>
  <c r="Q75" i="10" s="1"/>
  <c r="S75" i="10" s="1"/>
  <c r="U75" i="10" s="1"/>
  <c r="AQ75" i="10" s="1"/>
  <c r="AU75" i="10" s="1"/>
  <c r="O76" i="10"/>
  <c r="E133" i="26"/>
  <c r="H132" i="26" s="1"/>
  <c r="I132" i="26" s="1"/>
  <c r="J132" i="26" s="1"/>
  <c r="D147" i="26"/>
  <c r="E148" i="26" s="1"/>
  <c r="H147" i="26" s="1"/>
  <c r="I147" i="26" s="1"/>
  <c r="J147" i="26" s="1"/>
  <c r="E132" i="33"/>
  <c r="H131" i="33" s="1"/>
  <c r="I131" i="33" s="1"/>
  <c r="J131" i="33" s="1"/>
  <c r="D146" i="33"/>
  <c r="E147" i="33" s="1"/>
  <c r="H146" i="33" s="1"/>
  <c r="I146" i="33" s="1"/>
  <c r="J146" i="33" s="1"/>
  <c r="E133" i="11"/>
  <c r="H132" i="11" s="1"/>
  <c r="I132" i="11" s="1"/>
  <c r="J132" i="11" s="1"/>
  <c r="D147" i="11"/>
  <c r="E148" i="11" s="1"/>
  <c r="H147" i="11" s="1"/>
  <c r="I147" i="11" s="1"/>
  <c r="J147" i="11" s="1"/>
  <c r="Q105" i="26"/>
  <c r="S105" i="26" s="1"/>
  <c r="U105" i="26" s="1"/>
  <c r="AT105" i="26" s="1"/>
  <c r="AX105" i="26" s="1"/>
  <c r="O106" i="26"/>
  <c r="E125" i="18"/>
  <c r="H124" i="18" s="1"/>
  <c r="I124" i="18" s="1"/>
  <c r="J124" i="18" s="1"/>
  <c r="D139" i="18"/>
  <c r="E140" i="18" s="1"/>
  <c r="H139" i="18" s="1"/>
  <c r="I139" i="18" s="1"/>
  <c r="J139" i="18" s="1"/>
  <c r="P92" i="2"/>
  <c r="Q92" i="2" s="1"/>
  <c r="S92" i="2" s="1"/>
  <c r="U92" i="2" s="1"/>
  <c r="AJ92" i="2" s="1"/>
  <c r="AN92" i="2" s="1"/>
  <c r="N62" i="27"/>
  <c r="P61" i="27"/>
  <c r="Q61" i="27" s="1"/>
  <c r="S61" i="27" s="1"/>
  <c r="U61" i="27" s="1"/>
  <c r="AQ61" i="27" s="1"/>
  <c r="AU61" i="27" s="1"/>
  <c r="Q121" i="16"/>
  <c r="S121" i="16" s="1"/>
  <c r="U121" i="16" s="1"/>
  <c r="AT121" i="16" s="1"/>
  <c r="O122" i="16"/>
  <c r="E133" i="14"/>
  <c r="H132" i="14" s="1"/>
  <c r="I132" i="14" s="1"/>
  <c r="J132" i="14" s="1"/>
  <c r="D147" i="14"/>
  <c r="E148" i="14" s="1"/>
  <c r="H147" i="14" s="1"/>
  <c r="I147" i="14" s="1"/>
  <c r="J147" i="14" s="1"/>
  <c r="P45" i="6"/>
  <c r="Q45" i="6" s="1"/>
  <c r="S45" i="6" s="1"/>
  <c r="U45" i="6" s="1"/>
  <c r="AQ45" i="6" s="1"/>
  <c r="AU45" i="6" s="1"/>
  <c r="P44" i="7"/>
  <c r="Q44" i="7" s="1"/>
  <c r="S44" i="7" s="1"/>
  <c r="U44" i="7" s="1"/>
  <c r="AQ44" i="7" s="1"/>
  <c r="AU44" i="7" s="1"/>
  <c r="P62" i="30"/>
  <c r="Q62" i="30" s="1"/>
  <c r="S62" i="30" s="1"/>
  <c r="U62" i="30" s="1"/>
  <c r="AQ62" i="30" s="1"/>
  <c r="AU62" i="30" s="1"/>
  <c r="O63" i="30"/>
  <c r="P75" i="16"/>
  <c r="Q75" i="16" s="1"/>
  <c r="S75" i="16" s="1"/>
  <c r="U75" i="16" s="1"/>
  <c r="AQ75" i="16" s="1"/>
  <c r="AU75" i="16" s="1"/>
  <c r="Q121" i="29"/>
  <c r="S121" i="29" s="1"/>
  <c r="U121" i="29" s="1"/>
  <c r="AT121" i="29" s="1"/>
  <c r="O122" i="29"/>
  <c r="D143" i="5"/>
  <c r="E144" i="5" s="1"/>
  <c r="H143" i="5" s="1"/>
  <c r="I143" i="5" s="1"/>
  <c r="J143" i="5" s="1"/>
  <c r="E129" i="5"/>
  <c r="H128" i="5" s="1"/>
  <c r="I128" i="5" s="1"/>
  <c r="J128" i="5" s="1"/>
  <c r="P46" i="11"/>
  <c r="Q46" i="11" s="1"/>
  <c r="S46" i="11" s="1"/>
  <c r="U46" i="11" s="1"/>
  <c r="AQ46" i="11" s="1"/>
  <c r="AU46" i="11" s="1"/>
  <c r="D136" i="31"/>
  <c r="E137" i="31" s="1"/>
  <c r="H136" i="31" s="1"/>
  <c r="I136" i="31" s="1"/>
  <c r="J136" i="31" s="1"/>
  <c r="P136" i="31" s="1"/>
  <c r="E122" i="31"/>
  <c r="H121" i="31" s="1"/>
  <c r="I121" i="31" s="1"/>
  <c r="J121" i="31" s="1"/>
  <c r="P121" i="31" s="1"/>
  <c r="D144" i="26"/>
  <c r="E145" i="26" s="1"/>
  <c r="H144" i="26" s="1"/>
  <c r="I144" i="26" s="1"/>
  <c r="J144" i="26" s="1"/>
  <c r="E130" i="26"/>
  <c r="H129" i="26" s="1"/>
  <c r="I129" i="26" s="1"/>
  <c r="J129" i="26" s="1"/>
  <c r="Q121" i="15"/>
  <c r="S121" i="15" s="1"/>
  <c r="U121" i="15" s="1"/>
  <c r="AT121" i="15" s="1"/>
  <c r="O122" i="15"/>
  <c r="P60" i="1"/>
  <c r="Q60" i="1" s="1"/>
  <c r="S60" i="1" s="1"/>
  <c r="U60" i="1" s="1"/>
  <c r="AQ60" i="1" s="1"/>
  <c r="AU60" i="1" s="1"/>
  <c r="O91" i="29"/>
  <c r="O30" i="27"/>
  <c r="N30" i="21"/>
  <c r="O30" i="21" s="1"/>
  <c r="P75" i="23"/>
  <c r="Q75" i="23" s="1"/>
  <c r="S75" i="23" s="1"/>
  <c r="U75" i="23" s="1"/>
  <c r="AQ75" i="23" s="1"/>
  <c r="AU75" i="23" s="1"/>
  <c r="O76" i="23"/>
  <c r="Q136" i="16"/>
  <c r="S136" i="16" s="1"/>
  <c r="U136" i="16" s="1"/>
  <c r="AT136" i="16" s="1"/>
  <c r="AX136" i="16" s="1"/>
  <c r="O137" i="16"/>
  <c r="P91" i="5"/>
  <c r="Q91" i="5" s="1"/>
  <c r="S91" i="5" s="1"/>
  <c r="U91" i="5" s="1"/>
  <c r="AJ91" i="5" s="1"/>
  <c r="AN91" i="5" s="1"/>
  <c r="O92" i="5"/>
  <c r="D138" i="13"/>
  <c r="E139" i="13" s="1"/>
  <c r="H138" i="13" s="1"/>
  <c r="I138" i="13" s="1"/>
  <c r="J138" i="13" s="1"/>
  <c r="E124" i="13"/>
  <c r="H123" i="13" s="1"/>
  <c r="I123" i="13" s="1"/>
  <c r="J123" i="13" s="1"/>
  <c r="E132" i="5"/>
  <c r="H131" i="5" s="1"/>
  <c r="I131" i="5" s="1"/>
  <c r="J131" i="5" s="1"/>
  <c r="D146" i="5"/>
  <c r="E147" i="5" s="1"/>
  <c r="H146" i="5" s="1"/>
  <c r="I146" i="5" s="1"/>
  <c r="J146" i="5" s="1"/>
  <c r="O75" i="12"/>
  <c r="E122" i="11"/>
  <c r="H121" i="11" s="1"/>
  <c r="I121" i="11" s="1"/>
  <c r="J121" i="11" s="1"/>
  <c r="P121" i="11" s="1"/>
  <c r="D136" i="11"/>
  <c r="E137" i="11" s="1"/>
  <c r="H136" i="11" s="1"/>
  <c r="I136" i="11" s="1"/>
  <c r="J136" i="11" s="1"/>
  <c r="P136" i="11" s="1"/>
  <c r="P61" i="2"/>
  <c r="Q61" i="2" s="1"/>
  <c r="S61" i="2" s="1"/>
  <c r="U61" i="2" s="1"/>
  <c r="AQ61" i="2" s="1"/>
  <c r="AU61" i="2" s="1"/>
  <c r="D137" i="11"/>
  <c r="E138" i="11" s="1"/>
  <c r="H137" i="11" s="1"/>
  <c r="I137" i="11" s="1"/>
  <c r="J137" i="11" s="1"/>
  <c r="E123" i="11"/>
  <c r="H122" i="11" s="1"/>
  <c r="I122" i="11" s="1"/>
  <c r="J122" i="11" s="1"/>
  <c r="D145" i="19"/>
  <c r="E146" i="19" s="1"/>
  <c r="H145" i="19" s="1"/>
  <c r="I145" i="19" s="1"/>
  <c r="J145" i="19" s="1"/>
  <c r="E131" i="19"/>
  <c r="H130" i="19" s="1"/>
  <c r="I130" i="19" s="1"/>
  <c r="J130" i="19" s="1"/>
  <c r="O75" i="8"/>
  <c r="D144" i="8"/>
  <c r="E145" i="8" s="1"/>
  <c r="H144" i="8" s="1"/>
  <c r="I144" i="8" s="1"/>
  <c r="J144" i="8" s="1"/>
  <c r="E130" i="8"/>
  <c r="H129" i="8" s="1"/>
  <c r="I129" i="8" s="1"/>
  <c r="J129" i="8" s="1"/>
  <c r="P60" i="23"/>
  <c r="Q60" i="23" s="1"/>
  <c r="S60" i="23" s="1"/>
  <c r="U60" i="23" s="1"/>
  <c r="AQ60" i="23" s="1"/>
  <c r="AU60" i="23" s="1"/>
  <c r="O61" i="23"/>
  <c r="P106" i="33"/>
  <c r="Q106" i="33" s="1"/>
  <c r="S106" i="33" s="1"/>
  <c r="U106" i="33" s="1"/>
  <c r="AT106" i="33" s="1"/>
  <c r="AX106" i="33" s="1"/>
  <c r="P60" i="22"/>
  <c r="Q60" i="22" s="1"/>
  <c r="S60" i="22" s="1"/>
  <c r="U60" i="22" s="1"/>
  <c r="AQ60" i="22" s="1"/>
  <c r="AU60" i="22" s="1"/>
  <c r="O61" i="22"/>
  <c r="P107" i="6"/>
  <c r="Q107" i="6" s="1"/>
  <c r="S107" i="6" s="1"/>
  <c r="U107" i="6" s="1"/>
  <c r="AT107" i="6" s="1"/>
  <c r="AX107" i="6" s="1"/>
  <c r="P75" i="24"/>
  <c r="Q75" i="24" s="1"/>
  <c r="S75" i="24" s="1"/>
  <c r="U75" i="24" s="1"/>
  <c r="AQ75" i="24" s="1"/>
  <c r="AU75" i="24" s="1"/>
  <c r="O76" i="24"/>
  <c r="D141" i="8"/>
  <c r="E142" i="8" s="1"/>
  <c r="H141" i="8" s="1"/>
  <c r="I141" i="8" s="1"/>
  <c r="J141" i="8" s="1"/>
  <c r="E127" i="8"/>
  <c r="H126" i="8" s="1"/>
  <c r="I126" i="8" s="1"/>
  <c r="J126" i="8" s="1"/>
  <c r="Q136" i="15"/>
  <c r="S136" i="15" s="1"/>
  <c r="U136" i="15" s="1"/>
  <c r="AT136" i="15" s="1"/>
  <c r="AX136" i="15" s="1"/>
  <c r="O137" i="15"/>
  <c r="E127" i="31"/>
  <c r="H126" i="31" s="1"/>
  <c r="I126" i="31" s="1"/>
  <c r="J126" i="31" s="1"/>
  <c r="D141" i="31"/>
  <c r="E142" i="31" s="1"/>
  <c r="H141" i="31" s="1"/>
  <c r="I141" i="31" s="1"/>
  <c r="J141" i="31" s="1"/>
  <c r="O91" i="3"/>
  <c r="P75" i="15"/>
  <c r="Q75" i="15" s="1"/>
  <c r="S75" i="15" s="1"/>
  <c r="U75" i="15" s="1"/>
  <c r="AQ75" i="15" s="1"/>
  <c r="AU75" i="15" s="1"/>
  <c r="P90" i="28"/>
  <c r="Q90" i="28" s="1"/>
  <c r="S90" i="28" s="1"/>
  <c r="U90" i="28" s="1"/>
  <c r="AJ90" i="28" s="1"/>
  <c r="AN90" i="28" s="1"/>
  <c r="O45" i="2"/>
  <c r="D145" i="29"/>
  <c r="E146" i="29" s="1"/>
  <c r="H145" i="29" s="1"/>
  <c r="I145" i="29" s="1"/>
  <c r="J145" i="29" s="1"/>
  <c r="E131" i="29"/>
  <c r="H130" i="29" s="1"/>
  <c r="I130" i="29" s="1"/>
  <c r="J130" i="29" s="1"/>
  <c r="P137" i="2"/>
  <c r="Q137" i="2" s="1"/>
  <c r="S137" i="2" s="1"/>
  <c r="U137" i="2" s="1"/>
  <c r="AT137" i="2" s="1"/>
  <c r="AX137" i="2" s="1"/>
  <c r="O75" i="17"/>
  <c r="O75" i="9"/>
  <c r="P137" i="14"/>
  <c r="Q137" i="14" s="1"/>
  <c r="S137" i="14" s="1"/>
  <c r="U137" i="14" s="1"/>
  <c r="AT137" i="14" s="1"/>
  <c r="AX137" i="14" s="1"/>
  <c r="Q105" i="11"/>
  <c r="S105" i="11" s="1"/>
  <c r="U105" i="11" s="1"/>
  <c r="AT105" i="11" s="1"/>
  <c r="AX105" i="11" s="1"/>
  <c r="O106" i="11"/>
  <c r="D146" i="8"/>
  <c r="E147" i="8" s="1"/>
  <c r="H146" i="8" s="1"/>
  <c r="I146" i="8" s="1"/>
  <c r="J146" i="8" s="1"/>
  <c r="E132" i="8"/>
  <c r="H131" i="8" s="1"/>
  <c r="I131" i="8" s="1"/>
  <c r="J131" i="8" s="1"/>
  <c r="N30" i="17"/>
  <c r="P29" i="17"/>
  <c r="Q29" i="17" s="1"/>
  <c r="S29" i="17" s="1"/>
  <c r="U29" i="17" s="1"/>
  <c r="AQ29" i="17" s="1"/>
  <c r="AU29" i="17" s="1"/>
  <c r="O30" i="17"/>
  <c r="P45" i="17"/>
  <c r="Q45" i="17" s="1"/>
  <c r="S45" i="17" s="1"/>
  <c r="U45" i="17" s="1"/>
  <c r="AQ45" i="17" s="1"/>
  <c r="AU45" i="17" s="1"/>
  <c r="E131" i="17"/>
  <c r="H130" i="17" s="1"/>
  <c r="I130" i="17" s="1"/>
  <c r="J130" i="17" s="1"/>
  <c r="D145" i="17"/>
  <c r="E146" i="17" s="1"/>
  <c r="H145" i="17" s="1"/>
  <c r="I145" i="17" s="1"/>
  <c r="J145" i="17" s="1"/>
  <c r="P60" i="26"/>
  <c r="Q60" i="26" s="1"/>
  <c r="S60" i="26" s="1"/>
  <c r="U60" i="26" s="1"/>
  <c r="AQ60" i="26" s="1"/>
  <c r="AU60" i="26" s="1"/>
  <c r="Q105" i="28"/>
  <c r="S105" i="28" s="1"/>
  <c r="U105" i="28" s="1"/>
  <c r="AT105" i="28" s="1"/>
  <c r="AX105" i="28" s="1"/>
  <c r="O106" i="28"/>
  <c r="E132" i="3"/>
  <c r="H131" i="3" s="1"/>
  <c r="I131" i="3" s="1"/>
  <c r="J131" i="3" s="1"/>
  <c r="D146" i="3"/>
  <c r="E147" i="3" s="1"/>
  <c r="H146" i="3" s="1"/>
  <c r="I146" i="3" s="1"/>
  <c r="J146" i="3" s="1"/>
  <c r="P91" i="1"/>
  <c r="Q91" i="1" s="1"/>
  <c r="S91" i="1" s="1"/>
  <c r="U91" i="1" s="1"/>
  <c r="AJ91" i="1" s="1"/>
  <c r="AN91" i="1" s="1"/>
  <c r="N77" i="14"/>
  <c r="P76" i="14"/>
  <c r="Q76" i="14" s="1"/>
  <c r="S76" i="14" s="1"/>
  <c r="U76" i="14" s="1"/>
  <c r="AQ76" i="14" s="1"/>
  <c r="AU76" i="14" s="1"/>
  <c r="O77" i="14"/>
  <c r="E127" i="10"/>
  <c r="H126" i="10" s="1"/>
  <c r="I126" i="10" s="1"/>
  <c r="J126" i="10" s="1"/>
  <c r="D141" i="10"/>
  <c r="E142" i="10" s="1"/>
  <c r="H141" i="10" s="1"/>
  <c r="I141" i="10" s="1"/>
  <c r="J141" i="10" s="1"/>
  <c r="Q121" i="33"/>
  <c r="S121" i="33" s="1"/>
  <c r="U121" i="33" s="1"/>
  <c r="AT121" i="33" s="1"/>
  <c r="O122" i="33"/>
  <c r="P45" i="33"/>
  <c r="Q45" i="33" s="1"/>
  <c r="S45" i="33" s="1"/>
  <c r="U45" i="33" s="1"/>
  <c r="AQ45" i="33" s="1"/>
  <c r="AU45" i="33" s="1"/>
  <c r="P90" i="7"/>
  <c r="Q90" i="7" s="1"/>
  <c r="S90" i="7" s="1"/>
  <c r="U90" i="7" s="1"/>
  <c r="AJ90" i="7" s="1"/>
  <c r="AN90" i="7" s="1"/>
  <c r="O91" i="7"/>
  <c r="E132" i="11"/>
  <c r="H131" i="11" s="1"/>
  <c r="I131" i="11" s="1"/>
  <c r="J131" i="11" s="1"/>
  <c r="D146" i="11"/>
  <c r="E147" i="11" s="1"/>
  <c r="H146" i="11" s="1"/>
  <c r="I146" i="11" s="1"/>
  <c r="J146" i="11" s="1"/>
  <c r="D142" i="15"/>
  <c r="E143" i="15" s="1"/>
  <c r="H142" i="15" s="1"/>
  <c r="I142" i="15" s="1"/>
  <c r="J142" i="15" s="1"/>
  <c r="E128" i="15"/>
  <c r="H127" i="15" s="1"/>
  <c r="I127" i="15" s="1"/>
  <c r="J127" i="15" s="1"/>
  <c r="E132" i="7"/>
  <c r="H131" i="7" s="1"/>
  <c r="I131" i="7" s="1"/>
  <c r="J131" i="7" s="1"/>
  <c r="D146" i="7"/>
  <c r="E147" i="7" s="1"/>
  <c r="H146" i="7" s="1"/>
  <c r="I146" i="7" s="1"/>
  <c r="J146" i="7" s="1"/>
  <c r="O61" i="19"/>
  <c r="P91" i="15"/>
  <c r="Q91" i="15" s="1"/>
  <c r="S91" i="15" s="1"/>
  <c r="U91" i="15" s="1"/>
  <c r="AJ91" i="15" s="1"/>
  <c r="AN91" i="15" s="1"/>
  <c r="P63" i="24"/>
  <c r="Q63" i="24" s="1"/>
  <c r="S63" i="24" s="1"/>
  <c r="U63" i="24" s="1"/>
  <c r="AQ63" i="24" s="1"/>
  <c r="AU63" i="24" s="1"/>
  <c r="O64" i="24"/>
  <c r="P75" i="5"/>
  <c r="Q75" i="5" s="1"/>
  <c r="S75" i="5" s="1"/>
  <c r="U75" i="5" s="1"/>
  <c r="AQ75" i="5" s="1"/>
  <c r="AU75" i="5" s="1"/>
  <c r="Q121" i="27"/>
  <c r="S121" i="27" s="1"/>
  <c r="U121" i="27" s="1"/>
  <c r="AT121" i="27" s="1"/>
  <c r="O122" i="27"/>
  <c r="D139" i="23"/>
  <c r="E140" i="23" s="1"/>
  <c r="H139" i="23" s="1"/>
  <c r="I139" i="23" s="1"/>
  <c r="J139" i="23" s="1"/>
  <c r="E125" i="23"/>
  <c r="H124" i="23" s="1"/>
  <c r="I124" i="23" s="1"/>
  <c r="J124" i="23" s="1"/>
  <c r="N30" i="9"/>
  <c r="P29" i="9"/>
  <c r="Q29" i="9" s="1"/>
  <c r="S29" i="9" s="1"/>
  <c r="U29" i="9" s="1"/>
  <c r="AQ29" i="9" s="1"/>
  <c r="AU29" i="9" s="1"/>
  <c r="O30" i="9"/>
  <c r="O63" i="6"/>
  <c r="O91" i="18"/>
  <c r="O44" i="5"/>
  <c r="Q136" i="33"/>
  <c r="S136" i="33" s="1"/>
  <c r="U136" i="33" s="1"/>
  <c r="AT136" i="33" s="1"/>
  <c r="AX136" i="33" s="1"/>
  <c r="O137" i="33"/>
  <c r="P106" i="18"/>
  <c r="Q106" i="18" s="1"/>
  <c r="S106" i="18" s="1"/>
  <c r="U106" i="18" s="1"/>
  <c r="AT106" i="18" s="1"/>
  <c r="AX106" i="18" s="1"/>
  <c r="O107" i="18"/>
  <c r="D136" i="7"/>
  <c r="E137" i="7" s="1"/>
  <c r="H136" i="7" s="1"/>
  <c r="I136" i="7" s="1"/>
  <c r="J136" i="7" s="1"/>
  <c r="P136" i="7" s="1"/>
  <c r="E122" i="7"/>
  <c r="H121" i="7" s="1"/>
  <c r="I121" i="7" s="1"/>
  <c r="J121" i="7" s="1"/>
  <c r="P121" i="7" s="1"/>
  <c r="P44" i="4"/>
  <c r="Q44" i="4" s="1"/>
  <c r="S44" i="4" s="1"/>
  <c r="U44" i="4" s="1"/>
  <c r="AQ44" i="4" s="1"/>
  <c r="AU44" i="4" s="1"/>
  <c r="O45" i="4"/>
  <c r="D145" i="12"/>
  <c r="E146" i="12" s="1"/>
  <c r="H145" i="12" s="1"/>
  <c r="I145" i="12" s="1"/>
  <c r="J145" i="12" s="1"/>
  <c r="E131" i="12"/>
  <c r="H130" i="12" s="1"/>
  <c r="I130" i="12" s="1"/>
  <c r="J130" i="12" s="1"/>
  <c r="P137" i="4"/>
  <c r="Q137" i="4" s="1"/>
  <c r="S137" i="4" s="1"/>
  <c r="U137" i="4" s="1"/>
  <c r="AT137" i="4" s="1"/>
  <c r="AX137" i="4" s="1"/>
  <c r="O107" i="2"/>
  <c r="E127" i="22"/>
  <c r="H126" i="22" s="1"/>
  <c r="I126" i="22" s="1"/>
  <c r="J126" i="22" s="1"/>
  <c r="D141" i="22"/>
  <c r="E142" i="22" s="1"/>
  <c r="H141" i="22" s="1"/>
  <c r="I141" i="22" s="1"/>
  <c r="J141" i="22" s="1"/>
  <c r="Q121" i="9"/>
  <c r="S121" i="9" s="1"/>
  <c r="U121" i="9" s="1"/>
  <c r="AT121" i="9" s="1"/>
  <c r="O122" i="9"/>
  <c r="E133" i="10"/>
  <c r="H132" i="10" s="1"/>
  <c r="I132" i="10" s="1"/>
  <c r="J132" i="10" s="1"/>
  <c r="D147" i="10"/>
  <c r="E148" i="10" s="1"/>
  <c r="H147" i="10" s="1"/>
  <c r="I147" i="10" s="1"/>
  <c r="J147" i="10" s="1"/>
  <c r="P92" i="20"/>
  <c r="Q92" i="20" s="1"/>
  <c r="S92" i="20" s="1"/>
  <c r="U92" i="20" s="1"/>
  <c r="AJ92" i="20" s="1"/>
  <c r="AN92" i="20" s="1"/>
  <c r="N93" i="20"/>
  <c r="O93" i="20" s="1"/>
  <c r="D138" i="33"/>
  <c r="E139" i="33" s="1"/>
  <c r="H138" i="33" s="1"/>
  <c r="I138" i="33" s="1"/>
  <c r="J138" i="33" s="1"/>
  <c r="E124" i="33"/>
  <c r="H123" i="33" s="1"/>
  <c r="I123" i="33" s="1"/>
  <c r="J123" i="33" s="1"/>
  <c r="P30" i="18"/>
  <c r="Q30" i="18" s="1"/>
  <c r="S30" i="18" s="1"/>
  <c r="U30" i="18" s="1"/>
  <c r="AQ30" i="18" s="1"/>
  <c r="AU30" i="18" s="1"/>
  <c r="O91" i="9"/>
  <c r="P91" i="4"/>
  <c r="Q91" i="4" s="1"/>
  <c r="S91" i="4" s="1"/>
  <c r="U91" i="4" s="1"/>
  <c r="AJ91" i="4" s="1"/>
  <c r="AN91" i="4" s="1"/>
  <c r="Q136" i="27"/>
  <c r="S136" i="27" s="1"/>
  <c r="U136" i="27" s="1"/>
  <c r="AT136" i="27" s="1"/>
  <c r="AX136" i="27" s="1"/>
  <c r="O137" i="27"/>
  <c r="P106" i="30"/>
  <c r="Q106" i="30" s="1"/>
  <c r="S106" i="30" s="1"/>
  <c r="U106" i="30" s="1"/>
  <c r="AT106" i="30" s="1"/>
  <c r="AX106" i="30" s="1"/>
  <c r="E126" i="12"/>
  <c r="H125" i="12" s="1"/>
  <c r="I125" i="12" s="1"/>
  <c r="J125" i="12" s="1"/>
  <c r="D140" i="12"/>
  <c r="E141" i="12" s="1"/>
  <c r="H140" i="12" s="1"/>
  <c r="I140" i="12" s="1"/>
  <c r="J140" i="12" s="1"/>
  <c r="P141" i="1"/>
  <c r="Q141" i="1" s="1"/>
  <c r="S141" i="1" s="1"/>
  <c r="U141" i="1" s="1"/>
  <c r="AT141" i="1" s="1"/>
  <c r="AX141" i="1" s="1"/>
  <c r="O142" i="1"/>
  <c r="P76" i="20"/>
  <c r="Q76" i="20" s="1"/>
  <c r="S76" i="20" s="1"/>
  <c r="U76" i="20" s="1"/>
  <c r="AQ76" i="20" s="1"/>
  <c r="AU76" i="20" s="1"/>
  <c r="D136" i="23"/>
  <c r="E137" i="23" s="1"/>
  <c r="H136" i="23" s="1"/>
  <c r="I136" i="23" s="1"/>
  <c r="J136" i="23" s="1"/>
  <c r="P136" i="23" s="1"/>
  <c r="E122" i="23"/>
  <c r="H121" i="23" s="1"/>
  <c r="I121" i="23" s="1"/>
  <c r="J121" i="23" s="1"/>
  <c r="P121" i="23" s="1"/>
  <c r="D143" i="30"/>
  <c r="E144" i="30" s="1"/>
  <c r="H143" i="30" s="1"/>
  <c r="I143" i="30" s="1"/>
  <c r="J143" i="30" s="1"/>
  <c r="E129" i="30"/>
  <c r="H128" i="30" s="1"/>
  <c r="I128" i="30" s="1"/>
  <c r="J128" i="30" s="1"/>
  <c r="Q105" i="7"/>
  <c r="S105" i="7" s="1"/>
  <c r="U105" i="7" s="1"/>
  <c r="AT105" i="7" s="1"/>
  <c r="AX105" i="7" s="1"/>
  <c r="O106" i="7"/>
  <c r="N30" i="12"/>
  <c r="P29" i="12"/>
  <c r="Q29" i="12" s="1"/>
  <c r="S29" i="12" s="1"/>
  <c r="U29" i="12" s="1"/>
  <c r="AQ29" i="12" s="1"/>
  <c r="AU29" i="12" s="1"/>
  <c r="O30" i="12"/>
  <c r="P122" i="4"/>
  <c r="Q122" i="4" s="1"/>
  <c r="S122" i="4" s="1"/>
  <c r="U122" i="4" s="1"/>
  <c r="AT122" i="4" s="1"/>
  <c r="O123" i="4"/>
  <c r="P107" i="20"/>
  <c r="Q107" i="20" s="1"/>
  <c r="S107" i="20" s="1"/>
  <c r="U107" i="20" s="1"/>
  <c r="AT107" i="20" s="1"/>
  <c r="AX107" i="20" s="1"/>
  <c r="P61" i="20"/>
  <c r="Q61" i="20" s="1"/>
  <c r="S61" i="20" s="1"/>
  <c r="U61" i="20" s="1"/>
  <c r="AQ61" i="20" s="1"/>
  <c r="AU61" i="20" s="1"/>
  <c r="E126" i="27"/>
  <c r="H125" i="27" s="1"/>
  <c r="I125" i="27" s="1"/>
  <c r="J125" i="27" s="1"/>
  <c r="D140" i="27"/>
  <c r="E141" i="27" s="1"/>
  <c r="H140" i="27" s="1"/>
  <c r="I140" i="27" s="1"/>
  <c r="J140" i="27" s="1"/>
  <c r="P91" i="21"/>
  <c r="Q91" i="21" s="1"/>
  <c r="S91" i="21" s="1"/>
  <c r="U91" i="21" s="1"/>
  <c r="AJ91" i="21" s="1"/>
  <c r="AN91" i="21" s="1"/>
  <c r="O92" i="21"/>
  <c r="Q136" i="9"/>
  <c r="S136" i="9" s="1"/>
  <c r="U136" i="9" s="1"/>
  <c r="AT136" i="9" s="1"/>
  <c r="AX136" i="9" s="1"/>
  <c r="O137" i="9"/>
  <c r="P90" i="22"/>
  <c r="Q90" i="22" s="1"/>
  <c r="S90" i="22" s="1"/>
  <c r="U90" i="22" s="1"/>
  <c r="AJ90" i="22" s="1"/>
  <c r="AN90" i="22" s="1"/>
  <c r="O91" i="22"/>
  <c r="E133" i="33"/>
  <c r="H132" i="33" s="1"/>
  <c r="I132" i="33" s="1"/>
  <c r="J132" i="33" s="1"/>
  <c r="D147" i="33"/>
  <c r="E148" i="33" s="1"/>
  <c r="H147" i="33" s="1"/>
  <c r="I147" i="33" s="1"/>
  <c r="J147" i="33" s="1"/>
  <c r="E124" i="23"/>
  <c r="H123" i="23" s="1"/>
  <c r="I123" i="23" s="1"/>
  <c r="J123" i="23" s="1"/>
  <c r="D138" i="23"/>
  <c r="E139" i="23" s="1"/>
  <c r="H138" i="23" s="1"/>
  <c r="I138" i="23" s="1"/>
  <c r="J138" i="23" s="1"/>
  <c r="P44" i="26"/>
  <c r="Q44" i="26" s="1"/>
  <c r="S44" i="26" s="1"/>
  <c r="U44" i="26" s="1"/>
  <c r="AQ44" i="26" s="1"/>
  <c r="AU44" i="26" s="1"/>
  <c r="O45" i="26"/>
  <c r="P91" i="13"/>
  <c r="Q91" i="13" s="1"/>
  <c r="S91" i="13" s="1"/>
  <c r="U91" i="13" s="1"/>
  <c r="AJ91" i="13" s="1"/>
  <c r="AN91" i="13" s="1"/>
  <c r="O92" i="13"/>
  <c r="P61" i="4"/>
  <c r="Q61" i="4" s="1"/>
  <c r="S61" i="4" s="1"/>
  <c r="U61" i="4" s="1"/>
  <c r="AQ61" i="4" s="1"/>
  <c r="AU61" i="4" s="1"/>
  <c r="E128" i="17"/>
  <c r="H127" i="17" s="1"/>
  <c r="I127" i="17" s="1"/>
  <c r="J127" i="17" s="1"/>
  <c r="D142" i="17"/>
  <c r="E143" i="17" s="1"/>
  <c r="H142" i="17" s="1"/>
  <c r="I142" i="17" s="1"/>
  <c r="J142" i="17" s="1"/>
  <c r="P44" i="3"/>
  <c r="Q44" i="3" s="1"/>
  <c r="S44" i="3" s="1"/>
  <c r="U44" i="3" s="1"/>
  <c r="AQ44" i="3" s="1"/>
  <c r="AU44" i="3" s="1"/>
  <c r="D144" i="23"/>
  <c r="E145" i="23" s="1"/>
  <c r="H144" i="23" s="1"/>
  <c r="I144" i="23" s="1"/>
  <c r="J144" i="23" s="1"/>
  <c r="E130" i="23"/>
  <c r="H129" i="23" s="1"/>
  <c r="I129" i="23" s="1"/>
  <c r="J129" i="23" s="1"/>
  <c r="O29" i="30"/>
  <c r="P90" i="23"/>
  <c r="Q90" i="23" s="1"/>
  <c r="S90" i="23" s="1"/>
  <c r="U90" i="23" s="1"/>
  <c r="AJ90" i="23" s="1"/>
  <c r="AN90" i="23" s="1"/>
  <c r="O91" i="23"/>
  <c r="P106" i="17"/>
  <c r="Q106" i="17" s="1"/>
  <c r="S106" i="17" s="1"/>
  <c r="U106" i="17" s="1"/>
  <c r="AT106" i="17" s="1"/>
  <c r="AX106" i="17" s="1"/>
  <c r="Q105" i="23"/>
  <c r="S105" i="23" s="1"/>
  <c r="U105" i="23" s="1"/>
  <c r="AT105" i="23" s="1"/>
  <c r="AX105" i="23" s="1"/>
  <c r="O106" i="23"/>
  <c r="P106" i="15"/>
  <c r="Q106" i="15" s="1"/>
  <c r="S106" i="15" s="1"/>
  <c r="U106" i="15" s="1"/>
  <c r="AT106" i="15" s="1"/>
  <c r="AX106" i="15" s="1"/>
  <c r="O107" i="15"/>
  <c r="N30" i="26"/>
  <c r="O30" i="26" s="1"/>
  <c r="P46" i="8"/>
  <c r="Q46" i="8" s="1"/>
  <c r="S46" i="8" s="1"/>
  <c r="U46" i="8" s="1"/>
  <c r="AQ46" i="8" s="1"/>
  <c r="AU46" i="8" s="1"/>
  <c r="O47" i="8"/>
  <c r="N30" i="13"/>
  <c r="O30" i="13" s="1"/>
  <c r="AX121" i="4"/>
  <c r="BA121" i="4"/>
  <c r="P106" i="3"/>
  <c r="Q106" i="3" s="1"/>
  <c r="S106" i="3" s="1"/>
  <c r="U106" i="3" s="1"/>
  <c r="AT106" i="3" s="1"/>
  <c r="AX106" i="3" s="1"/>
  <c r="P75" i="11"/>
  <c r="Q75" i="11" s="1"/>
  <c r="S75" i="11" s="1"/>
  <c r="U75" i="11" s="1"/>
  <c r="AQ75" i="11" s="1"/>
  <c r="AU75" i="11" s="1"/>
  <c r="O76" i="11"/>
  <c r="P30" i="1"/>
  <c r="Q30" i="1" s="1"/>
  <c r="S30" i="1" s="1"/>
  <c r="U30" i="1" s="1"/>
  <c r="AQ30" i="1" s="1"/>
  <c r="AU30" i="1" s="1"/>
  <c r="N93" i="6"/>
  <c r="O93" i="6" s="1"/>
  <c r="E132" i="29"/>
  <c r="H131" i="29" s="1"/>
  <c r="I131" i="29" s="1"/>
  <c r="J131" i="29" s="1"/>
  <c r="D146" i="29"/>
  <c r="E147" i="29" s="1"/>
  <c r="H146" i="29" s="1"/>
  <c r="I146" i="29" s="1"/>
  <c r="J146" i="29" s="1"/>
  <c r="AX124" i="25"/>
  <c r="BA124" i="25"/>
  <c r="D138" i="9"/>
  <c r="E139" i="9" s="1"/>
  <c r="H138" i="9" s="1"/>
  <c r="I138" i="9" s="1"/>
  <c r="J138" i="9" s="1"/>
  <c r="E124" i="9"/>
  <c r="H123" i="9" s="1"/>
  <c r="I123" i="9" s="1"/>
  <c r="J123" i="9" s="1"/>
  <c r="Q121" i="3"/>
  <c r="S121" i="3" s="1"/>
  <c r="U121" i="3" s="1"/>
  <c r="AT121" i="3" s="1"/>
  <c r="O122" i="3"/>
  <c r="P106" i="13"/>
  <c r="Q106" i="13" s="1"/>
  <c r="S106" i="13" s="1"/>
  <c r="U106" i="13" s="1"/>
  <c r="AT106" i="13" s="1"/>
  <c r="AX106" i="13" s="1"/>
  <c r="O107" i="13"/>
  <c r="N62" i="33"/>
  <c r="O62" i="33" s="1"/>
  <c r="P75" i="30"/>
  <c r="Q75" i="30" s="1"/>
  <c r="S75" i="30" s="1"/>
  <c r="U75" i="30" s="1"/>
  <c r="AQ75" i="30" s="1"/>
  <c r="AU75" i="30" s="1"/>
  <c r="P28" i="3"/>
  <c r="Q28" i="3" s="1"/>
  <c r="S28" i="3" s="1"/>
  <c r="U28" i="3" s="1"/>
  <c r="AQ28" i="3" s="1"/>
  <c r="AU28" i="3" s="1"/>
  <c r="O29" i="3"/>
  <c r="P47" i="16"/>
  <c r="Q47" i="16" s="1"/>
  <c r="S47" i="16" s="1"/>
  <c r="U47" i="16" s="1"/>
  <c r="AQ47" i="16" s="1"/>
  <c r="AU47" i="16" s="1"/>
  <c r="O48" i="16"/>
  <c r="P61" i="3"/>
  <c r="Q61" i="3" s="1"/>
  <c r="S61" i="3" s="1"/>
  <c r="U61" i="3" s="1"/>
  <c r="AQ61" i="3" s="1"/>
  <c r="AU61" i="3" s="1"/>
  <c r="D145" i="28"/>
  <c r="E146" i="28" s="1"/>
  <c r="H145" i="28" s="1"/>
  <c r="I145" i="28" s="1"/>
  <c r="J145" i="28" s="1"/>
  <c r="E131" i="28"/>
  <c r="H130" i="28" s="1"/>
  <c r="I130" i="28" s="1"/>
  <c r="J130" i="28" s="1"/>
  <c r="P75" i="13"/>
  <c r="Q75" i="13" s="1"/>
  <c r="S75" i="13" s="1"/>
  <c r="U75" i="13" s="1"/>
  <c r="AQ75" i="13" s="1"/>
  <c r="AU75" i="13" s="1"/>
  <c r="O76" i="13"/>
  <c r="P122" i="20"/>
  <c r="Q122" i="20" s="1"/>
  <c r="S122" i="20" s="1"/>
  <c r="U122" i="20" s="1"/>
  <c r="AT122" i="20" s="1"/>
  <c r="P29" i="33"/>
  <c r="Q29" i="33" s="1"/>
  <c r="S29" i="33" s="1"/>
  <c r="U29" i="33" s="1"/>
  <c r="AQ29" i="33" s="1"/>
  <c r="AU29" i="33" s="1"/>
  <c r="N93" i="14"/>
  <c r="O93" i="14" s="1"/>
  <c r="P92" i="14"/>
  <c r="Q92" i="14" s="1"/>
  <c r="S92" i="14" s="1"/>
  <c r="U92" i="14" s="1"/>
  <c r="AJ92" i="14" s="1"/>
  <c r="AN92" i="14" s="1"/>
  <c r="E133" i="19"/>
  <c r="H132" i="19" s="1"/>
  <c r="I132" i="19" s="1"/>
  <c r="J132" i="19" s="1"/>
  <c r="D147" i="19"/>
  <c r="E148" i="19" s="1"/>
  <c r="H147" i="19" s="1"/>
  <c r="I147" i="19" s="1"/>
  <c r="J147" i="19" s="1"/>
  <c r="D137" i="5"/>
  <c r="E138" i="5" s="1"/>
  <c r="H137" i="5" s="1"/>
  <c r="I137" i="5" s="1"/>
  <c r="J137" i="5" s="1"/>
  <c r="P137" i="5" s="1"/>
  <c r="E123" i="5"/>
  <c r="H122" i="5" s="1"/>
  <c r="I122" i="5" s="1"/>
  <c r="J122" i="5" s="1"/>
  <c r="P122" i="5" s="1"/>
  <c r="AX121" i="5"/>
  <c r="BA121" i="5"/>
  <c r="D137" i="17"/>
  <c r="E138" i="17" s="1"/>
  <c r="H137" i="17" s="1"/>
  <c r="I137" i="17" s="1"/>
  <c r="J137" i="17" s="1"/>
  <c r="E123" i="17"/>
  <c r="H122" i="17" s="1"/>
  <c r="I122" i="17" s="1"/>
  <c r="J122" i="17" s="1"/>
  <c r="P76" i="29"/>
  <c r="Q76" i="29" s="1"/>
  <c r="S76" i="29" s="1"/>
  <c r="U76" i="29" s="1"/>
  <c r="AQ76" i="29" s="1"/>
  <c r="AU76" i="29" s="1"/>
  <c r="N77" i="29"/>
  <c r="N125" i="25"/>
  <c r="O125" i="25" s="1"/>
  <c r="P91" i="25"/>
  <c r="Q91" i="25" s="1"/>
  <c r="S91" i="25" s="1"/>
  <c r="U91" i="25" s="1"/>
  <c r="AJ91" i="25" s="1"/>
  <c r="AN91" i="25" s="1"/>
  <c r="Q136" i="3"/>
  <c r="S136" i="3" s="1"/>
  <c r="U136" i="3" s="1"/>
  <c r="AT136" i="3" s="1"/>
  <c r="AX136" i="3" s="1"/>
  <c r="O137" i="3"/>
  <c r="P123" i="1"/>
  <c r="Q123" i="1" s="1"/>
  <c r="S123" i="1" s="1"/>
  <c r="U123" i="1" s="1"/>
  <c r="AT123" i="1" s="1"/>
  <c r="P106" i="29"/>
  <c r="Q106" i="29" s="1"/>
  <c r="S106" i="29" s="1"/>
  <c r="U106" i="29" s="1"/>
  <c r="AT106" i="29" s="1"/>
  <c r="AX106" i="29" s="1"/>
  <c r="O107" i="29"/>
  <c r="E125" i="14"/>
  <c r="H124" i="14" s="1"/>
  <c r="I124" i="14" s="1"/>
  <c r="J124" i="14" s="1"/>
  <c r="D139" i="14"/>
  <c r="E140" i="14" s="1"/>
  <c r="H139" i="14" s="1"/>
  <c r="I139" i="14" s="1"/>
  <c r="J139" i="14" s="1"/>
  <c r="O91" i="30"/>
  <c r="E131" i="18"/>
  <c r="H130" i="18" s="1"/>
  <c r="I130" i="18" s="1"/>
  <c r="J130" i="18" s="1"/>
  <c r="D145" i="18"/>
  <c r="E146" i="18" s="1"/>
  <c r="H145" i="18" s="1"/>
  <c r="I145" i="18" s="1"/>
  <c r="J145" i="18" s="1"/>
  <c r="O75" i="25"/>
  <c r="BA121" i="20"/>
  <c r="AX121" i="20"/>
  <c r="O108" i="25"/>
  <c r="D145" i="16"/>
  <c r="E146" i="16" s="1"/>
  <c r="H145" i="16" s="1"/>
  <c r="I145" i="16" s="1"/>
  <c r="J145" i="16" s="1"/>
  <c r="E131" i="16"/>
  <c r="H130" i="16" s="1"/>
  <c r="I130" i="16" s="1"/>
  <c r="J130" i="16" s="1"/>
  <c r="E123" i="28"/>
  <c r="H122" i="28" s="1"/>
  <c r="I122" i="28" s="1"/>
  <c r="J122" i="28" s="1"/>
  <c r="D137" i="28"/>
  <c r="E138" i="28" s="1"/>
  <c r="H137" i="28" s="1"/>
  <c r="I137" i="28" s="1"/>
  <c r="J137" i="28" s="1"/>
  <c r="D141" i="30"/>
  <c r="E142" i="30" s="1"/>
  <c r="H141" i="30" s="1"/>
  <c r="I141" i="30" s="1"/>
  <c r="J141" i="30" s="1"/>
  <c r="E127" i="30"/>
  <c r="H126" i="30" s="1"/>
  <c r="I126" i="30" s="1"/>
  <c r="J126" i="30" s="1"/>
  <c r="O29" i="5"/>
  <c r="O91" i="16"/>
  <c r="E125" i="28"/>
  <c r="H124" i="28" s="1"/>
  <c r="I124" i="28" s="1"/>
  <c r="J124" i="28" s="1"/>
  <c r="D139" i="28"/>
  <c r="E140" i="28" s="1"/>
  <c r="H139" i="28" s="1"/>
  <c r="I139" i="28" s="1"/>
  <c r="J139" i="28" s="1"/>
  <c r="O91" i="12"/>
  <c r="P28" i="20"/>
  <c r="Q28" i="20" s="1"/>
  <c r="S28" i="20" s="1"/>
  <c r="U28" i="20" s="1"/>
  <c r="AQ28" i="20" s="1"/>
  <c r="AU28" i="20" s="1"/>
  <c r="O29" i="20"/>
  <c r="E133" i="5"/>
  <c r="H132" i="5" s="1"/>
  <c r="I132" i="5" s="1"/>
  <c r="J132" i="5" s="1"/>
  <c r="D147" i="5"/>
  <c r="E148" i="5" s="1"/>
  <c r="H147" i="5" s="1"/>
  <c r="I147" i="5" s="1"/>
  <c r="J147" i="5" s="1"/>
  <c r="O75" i="33"/>
  <c r="P75" i="6"/>
  <c r="Q75" i="6" s="1"/>
  <c r="S75" i="6" s="1"/>
  <c r="U75" i="6" s="1"/>
  <c r="AQ75" i="6" s="1"/>
  <c r="AU75" i="6" s="1"/>
  <c r="D136" i="10"/>
  <c r="E137" i="10" s="1"/>
  <c r="H136" i="10" s="1"/>
  <c r="I136" i="10" s="1"/>
  <c r="J136" i="10" s="1"/>
  <c r="P136" i="10" s="1"/>
  <c r="E122" i="10"/>
  <c r="H121" i="10" s="1"/>
  <c r="I121" i="10" s="1"/>
  <c r="J121" i="10" s="1"/>
  <c r="P121" i="10" s="1"/>
  <c r="N30" i="28"/>
  <c r="O30" i="28" s="1"/>
  <c r="O29" i="15"/>
  <c r="N46" i="27"/>
  <c r="O46" i="27" s="1"/>
  <c r="P44" i="12"/>
  <c r="Q44" i="12" s="1"/>
  <c r="S44" i="12" s="1"/>
  <c r="U44" i="12" s="1"/>
  <c r="AQ44" i="12" s="1"/>
  <c r="AU44" i="12" s="1"/>
  <c r="O75" i="7"/>
  <c r="E126" i="30"/>
  <c r="H125" i="30" s="1"/>
  <c r="I125" i="30" s="1"/>
  <c r="J125" i="30" s="1"/>
  <c r="D140" i="30"/>
  <c r="E141" i="30" s="1"/>
  <c r="H140" i="30" s="1"/>
  <c r="I140" i="30" s="1"/>
  <c r="J140" i="30" s="1"/>
  <c r="D138" i="15"/>
  <c r="E139" i="15" s="1"/>
  <c r="H138" i="15" s="1"/>
  <c r="I138" i="15" s="1"/>
  <c r="J138" i="15" s="1"/>
  <c r="E124" i="15"/>
  <c r="H123" i="15" s="1"/>
  <c r="I123" i="15" s="1"/>
  <c r="J123" i="15" s="1"/>
  <c r="N46" i="14"/>
  <c r="O46" i="14" s="1"/>
  <c r="E132" i="24"/>
  <c r="H131" i="24" s="1"/>
  <c r="I131" i="24" s="1"/>
  <c r="J131" i="24" s="1"/>
  <c r="D146" i="24"/>
  <c r="E147" i="24" s="1"/>
  <c r="H146" i="24" s="1"/>
  <c r="I146" i="24" s="1"/>
  <c r="J146" i="24" s="1"/>
  <c r="N30" i="31"/>
  <c r="P29" i="31"/>
  <c r="Q29" i="31" s="1"/>
  <c r="S29" i="31" s="1"/>
  <c r="U29" i="31" s="1"/>
  <c r="AQ29" i="31" s="1"/>
  <c r="AU29" i="31" s="1"/>
  <c r="O30" i="31"/>
  <c r="P30" i="2"/>
  <c r="Q30" i="2" s="1"/>
  <c r="S30" i="2" s="1"/>
  <c r="U30" i="2" s="1"/>
  <c r="AQ30" i="2" s="1"/>
  <c r="AU30" i="2" s="1"/>
  <c r="P137" i="20"/>
  <c r="Q137" i="20" s="1"/>
  <c r="S137" i="20" s="1"/>
  <c r="U137" i="20" s="1"/>
  <c r="AT137" i="20" s="1"/>
  <c r="AX137" i="20" s="1"/>
  <c r="O138" i="20"/>
  <c r="E133" i="29"/>
  <c r="H132" i="29" s="1"/>
  <c r="I132" i="29" s="1"/>
  <c r="J132" i="29" s="1"/>
  <c r="D147" i="29"/>
  <c r="E148" i="29" s="1"/>
  <c r="H147" i="29" s="1"/>
  <c r="I147" i="29" s="1"/>
  <c r="J147" i="29" s="1"/>
  <c r="P91" i="24"/>
  <c r="Q91" i="24" s="1"/>
  <c r="S91" i="24" s="1"/>
  <c r="U91" i="24" s="1"/>
  <c r="AJ91" i="24" s="1"/>
  <c r="AN91" i="24" s="1"/>
  <c r="P45" i="24"/>
  <c r="Q45" i="24" s="1"/>
  <c r="S45" i="24" s="1"/>
  <c r="U45" i="24" s="1"/>
  <c r="AQ45" i="24" s="1"/>
  <c r="AU45" i="24" s="1"/>
  <c r="E126" i="28"/>
  <c r="H125" i="28" s="1"/>
  <c r="I125" i="28" s="1"/>
  <c r="J125" i="28" s="1"/>
  <c r="D140" i="28"/>
  <c r="E141" i="28" s="1"/>
  <c r="H140" i="28" s="1"/>
  <c r="I140" i="28" s="1"/>
  <c r="J140" i="28" s="1"/>
  <c r="E132" i="26"/>
  <c r="H131" i="26" s="1"/>
  <c r="I131" i="26" s="1"/>
  <c r="J131" i="26" s="1"/>
  <c r="D146" i="26"/>
  <c r="E147" i="26" s="1"/>
  <c r="H146" i="26" s="1"/>
  <c r="I146" i="26" s="1"/>
  <c r="J146" i="26" s="1"/>
  <c r="P90" i="26"/>
  <c r="Q90" i="26" s="1"/>
  <c r="S90" i="26" s="1"/>
  <c r="U90" i="26" s="1"/>
  <c r="AJ90" i="26" s="1"/>
  <c r="AN90" i="26" s="1"/>
  <c r="O91" i="26"/>
  <c r="D136" i="8"/>
  <c r="E137" i="8" s="1"/>
  <c r="H136" i="8" s="1"/>
  <c r="I136" i="8" s="1"/>
  <c r="J136" i="8" s="1"/>
  <c r="P136" i="8" s="1"/>
  <c r="E122" i="8"/>
  <c r="H121" i="8" s="1"/>
  <c r="I121" i="8" s="1"/>
  <c r="J121" i="8" s="1"/>
  <c r="P121" i="8" s="1"/>
  <c r="E127" i="11"/>
  <c r="H126" i="11" s="1"/>
  <c r="I126" i="11" s="1"/>
  <c r="J126" i="11" s="1"/>
  <c r="D141" i="11"/>
  <c r="E142" i="11" s="1"/>
  <c r="H141" i="11" s="1"/>
  <c r="I141" i="11" s="1"/>
  <c r="J141" i="11" s="1"/>
  <c r="P91" i="17"/>
  <c r="Q91" i="17" s="1"/>
  <c r="S91" i="17" s="1"/>
  <c r="U91" i="17" s="1"/>
  <c r="AJ91" i="17" s="1"/>
  <c r="AN91" i="17" s="1"/>
  <c r="O92" i="17"/>
  <c r="P45" i="10"/>
  <c r="Q45" i="10" s="1"/>
  <c r="S45" i="10" s="1"/>
  <c r="U45" i="10" s="1"/>
  <c r="AQ45" i="10" s="1"/>
  <c r="AU45" i="10" s="1"/>
  <c r="N46" i="10"/>
  <c r="P138" i="6"/>
  <c r="Q138" i="6" s="1"/>
  <c r="S138" i="6" s="1"/>
  <c r="U138" i="6" s="1"/>
  <c r="AT138" i="6" s="1"/>
  <c r="AX138" i="6" s="1"/>
  <c r="P60" i="17"/>
  <c r="Q60" i="17" s="1"/>
  <c r="S60" i="17" s="1"/>
  <c r="U60" i="17" s="1"/>
  <c r="AQ60" i="17" s="1"/>
  <c r="AU60" i="17" s="1"/>
  <c r="O61" i="17"/>
  <c r="P60" i="14"/>
  <c r="Q60" i="14" s="1"/>
  <c r="S60" i="14" s="1"/>
  <c r="U60" i="14" s="1"/>
  <c r="AQ60" i="14" s="1"/>
  <c r="AU60" i="14" s="1"/>
  <c r="O61" i="14"/>
  <c r="N30" i="25"/>
  <c r="P29" i="25"/>
  <c r="Q29" i="25" s="1"/>
  <c r="S29" i="25" s="1"/>
  <c r="U29" i="25" s="1"/>
  <c r="AQ29" i="25" s="1"/>
  <c r="AU29" i="25" s="1"/>
  <c r="O30" i="25"/>
  <c r="Q105" i="10"/>
  <c r="S105" i="10" s="1"/>
  <c r="U105" i="10" s="1"/>
  <c r="AT105" i="10" s="1"/>
  <c r="AX105" i="10" s="1"/>
  <c r="O106" i="10"/>
  <c r="P61" i="9"/>
  <c r="Q61" i="9" s="1"/>
  <c r="S61" i="9" s="1"/>
  <c r="U61" i="9" s="1"/>
  <c r="AQ61" i="9" s="1"/>
  <c r="AU61" i="9" s="1"/>
  <c r="P60" i="11"/>
  <c r="Q60" i="11" s="1"/>
  <c r="S60" i="11" s="1"/>
  <c r="U60" i="11" s="1"/>
  <c r="AQ60" i="11" s="1"/>
  <c r="AU60" i="11" s="1"/>
  <c r="Q105" i="22"/>
  <c r="S105" i="22" s="1"/>
  <c r="U105" i="22" s="1"/>
  <c r="AT105" i="22" s="1"/>
  <c r="AX105" i="22" s="1"/>
  <c r="O106" i="22"/>
  <c r="P44" i="29"/>
  <c r="Q44" i="29" s="1"/>
  <c r="S44" i="29" s="1"/>
  <c r="U44" i="29" s="1"/>
  <c r="AQ44" i="29" s="1"/>
  <c r="AU44" i="29" s="1"/>
  <c r="P29" i="24"/>
  <c r="Q29" i="24" s="1"/>
  <c r="S29" i="24" s="1"/>
  <c r="U29" i="24" s="1"/>
  <c r="AQ29" i="24" s="1"/>
  <c r="AU29" i="24" s="1"/>
  <c r="D140" i="7"/>
  <c r="E141" i="7" s="1"/>
  <c r="H140" i="7" s="1"/>
  <c r="I140" i="7" s="1"/>
  <c r="J140" i="7" s="1"/>
  <c r="E126" i="7"/>
  <c r="H125" i="7" s="1"/>
  <c r="I125" i="7" s="1"/>
  <c r="J125" i="7" s="1"/>
  <c r="P60" i="28"/>
  <c r="Q60" i="28" s="1"/>
  <c r="S60" i="28" s="1"/>
  <c r="U60" i="28" s="1"/>
  <c r="AQ60" i="28" s="1"/>
  <c r="AU60" i="28" s="1"/>
  <c r="D140" i="18"/>
  <c r="E141" i="18" s="1"/>
  <c r="H140" i="18" s="1"/>
  <c r="I140" i="18" s="1"/>
  <c r="J140" i="18" s="1"/>
  <c r="E126" i="18"/>
  <c r="H125" i="18" s="1"/>
  <c r="I125" i="18" s="1"/>
  <c r="J125" i="18" s="1"/>
  <c r="D140" i="9"/>
  <c r="E141" i="9" s="1"/>
  <c r="H140" i="9" s="1"/>
  <c r="I140" i="9" s="1"/>
  <c r="J140" i="9" s="1"/>
  <c r="E126" i="9"/>
  <c r="H125" i="9" s="1"/>
  <c r="I125" i="9" s="1"/>
  <c r="J125" i="9" s="1"/>
  <c r="Q136" i="13"/>
  <c r="S136" i="13" s="1"/>
  <c r="U136" i="13" s="1"/>
  <c r="AT136" i="13" s="1"/>
  <c r="AX136" i="13" s="1"/>
  <c r="O137" i="13"/>
  <c r="P106" i="21"/>
  <c r="Q106" i="21" s="1"/>
  <c r="S106" i="21" s="1"/>
  <c r="U106" i="21" s="1"/>
  <c r="AT106" i="21" s="1"/>
  <c r="AX106" i="21" s="1"/>
  <c r="Q121" i="17"/>
  <c r="S121" i="17" s="1"/>
  <c r="U121" i="17" s="1"/>
  <c r="AT121" i="17" s="1"/>
  <c r="O122" i="17"/>
  <c r="Q121" i="21"/>
  <c r="S121" i="21" s="1"/>
  <c r="U121" i="21" s="1"/>
  <c r="AT121" i="21" s="1"/>
  <c r="O122" i="21"/>
  <c r="P75" i="21"/>
  <c r="Q75" i="21" s="1"/>
  <c r="S75" i="21" s="1"/>
  <c r="U75" i="21" s="1"/>
  <c r="AQ75" i="21" s="1"/>
  <c r="AU75" i="21" s="1"/>
  <c r="O44" i="20"/>
  <c r="O61" i="8"/>
  <c r="Q105" i="8"/>
  <c r="S105" i="8" s="1"/>
  <c r="U105" i="8" s="1"/>
  <c r="AT105" i="8" s="1"/>
  <c r="AX105" i="8" s="1"/>
  <c r="O106" i="8"/>
  <c r="O75" i="19"/>
  <c r="D142" i="28"/>
  <c r="E143" i="28" s="1"/>
  <c r="H142" i="28" s="1"/>
  <c r="I142" i="28" s="1"/>
  <c r="J142" i="28" s="1"/>
  <c r="E128" i="28"/>
  <c r="H127" i="28" s="1"/>
  <c r="I127" i="28" s="1"/>
  <c r="J127" i="28" s="1"/>
  <c r="P45" i="23"/>
  <c r="Q45" i="23" s="1"/>
  <c r="S45" i="23" s="1"/>
  <c r="U45" i="23" s="1"/>
  <c r="AQ45" i="23" s="1"/>
  <c r="AU45" i="23" s="1"/>
  <c r="N46" i="23"/>
  <c r="O46" i="23"/>
  <c r="P106" i="24"/>
  <c r="Q106" i="24" s="1"/>
  <c r="S106" i="24" s="1"/>
  <c r="U106" i="24" s="1"/>
  <c r="AT106" i="24" s="1"/>
  <c r="AX106" i="24" s="1"/>
  <c r="O107" i="24"/>
  <c r="P106" i="12"/>
  <c r="Q106" i="12" s="1"/>
  <c r="S106" i="12" s="1"/>
  <c r="U106" i="12" s="1"/>
  <c r="AT106" i="12" s="1"/>
  <c r="AX106" i="12" s="1"/>
  <c r="O107" i="12"/>
  <c r="P90" i="10"/>
  <c r="Q90" i="10" s="1"/>
  <c r="S90" i="10" s="1"/>
  <c r="U90" i="10" s="1"/>
  <c r="AJ90" i="10" s="1"/>
  <c r="AN90" i="10" s="1"/>
  <c r="O91" i="10"/>
  <c r="D136" i="22"/>
  <c r="E137" i="22" s="1"/>
  <c r="H136" i="22" s="1"/>
  <c r="I136" i="22" s="1"/>
  <c r="J136" i="22" s="1"/>
  <c r="P136" i="22" s="1"/>
  <c r="E122" i="22"/>
  <c r="H121" i="22" s="1"/>
  <c r="I121" i="22" s="1"/>
  <c r="J121" i="22" s="1"/>
  <c r="P121" i="22" s="1"/>
  <c r="O91" i="19"/>
  <c r="O29" i="16"/>
  <c r="Q121" i="19"/>
  <c r="S121" i="19" s="1"/>
  <c r="U121" i="19" s="1"/>
  <c r="AT121" i="19" s="1"/>
  <c r="O122" i="19"/>
  <c r="P45" i="30"/>
  <c r="Q45" i="30" s="1"/>
  <c r="S45" i="30" s="1"/>
  <c r="U45" i="30" s="1"/>
  <c r="AQ45" i="30" s="1"/>
  <c r="AU45" i="30" s="1"/>
  <c r="N46" i="30"/>
  <c r="D143" i="7"/>
  <c r="E144" i="7" s="1"/>
  <c r="H143" i="7" s="1"/>
  <c r="I143" i="7" s="1"/>
  <c r="J143" i="7" s="1"/>
  <c r="E129" i="7"/>
  <c r="H128" i="7" s="1"/>
  <c r="I128" i="7" s="1"/>
  <c r="J128" i="7" s="1"/>
  <c r="O76" i="2"/>
  <c r="O47" i="9"/>
  <c r="O139" i="25"/>
  <c r="O107" i="14"/>
  <c r="Q136" i="17"/>
  <c r="S136" i="17" s="1"/>
  <c r="U136" i="17" s="1"/>
  <c r="AT136" i="17" s="1"/>
  <c r="AX136" i="17" s="1"/>
  <c r="O137" i="17"/>
  <c r="Q136" i="21"/>
  <c r="S136" i="21" s="1"/>
  <c r="U136" i="21" s="1"/>
  <c r="AT136" i="21" s="1"/>
  <c r="AX136" i="21" s="1"/>
  <c r="O137" i="21"/>
  <c r="E129" i="31"/>
  <c r="H128" i="31" s="1"/>
  <c r="I128" i="31" s="1"/>
  <c r="J128" i="31" s="1"/>
  <c r="D143" i="31"/>
  <c r="E144" i="31" s="1"/>
  <c r="H143" i="31" s="1"/>
  <c r="I143" i="31" s="1"/>
  <c r="J143" i="31" s="1"/>
  <c r="P106" i="19"/>
  <c r="Q106" i="19" s="1"/>
  <c r="S106" i="19" s="1"/>
  <c r="U106" i="19" s="1"/>
  <c r="AT106" i="19" s="1"/>
  <c r="AX106" i="19" s="1"/>
  <c r="O107" i="19"/>
  <c r="O28" i="8"/>
  <c r="O75" i="28"/>
  <c r="P91" i="27"/>
  <c r="Q91" i="27" s="1"/>
  <c r="S91" i="27" s="1"/>
  <c r="U91" i="27" s="1"/>
  <c r="AJ91" i="27" s="1"/>
  <c r="AN91" i="27" s="1"/>
  <c r="O92" i="27"/>
  <c r="D140" i="15"/>
  <c r="E141" i="15" s="1"/>
  <c r="H140" i="15" s="1"/>
  <c r="I140" i="15" s="1"/>
  <c r="J140" i="15" s="1"/>
  <c r="E126" i="15"/>
  <c r="H125" i="15" s="1"/>
  <c r="I125" i="15" s="1"/>
  <c r="J125" i="15" s="1"/>
  <c r="N62" i="31"/>
  <c r="P61" i="31"/>
  <c r="Q61" i="31" s="1"/>
  <c r="S61" i="31" s="1"/>
  <c r="U61" i="31" s="1"/>
  <c r="AQ61" i="31" s="1"/>
  <c r="AU61" i="31" s="1"/>
  <c r="P45" i="15"/>
  <c r="Q45" i="15" s="1"/>
  <c r="S45" i="15" s="1"/>
  <c r="U45" i="15" s="1"/>
  <c r="AQ45" i="15" s="1"/>
  <c r="AU45" i="15" s="1"/>
  <c r="E125" i="5"/>
  <c r="H124" i="5" s="1"/>
  <c r="I124" i="5" s="1"/>
  <c r="J124" i="5" s="1"/>
  <c r="D139" i="5"/>
  <c r="E140" i="5" s="1"/>
  <c r="H139" i="5" s="1"/>
  <c r="I139" i="5" s="1"/>
  <c r="J139" i="5" s="1"/>
  <c r="D143" i="15"/>
  <c r="E144" i="15" s="1"/>
  <c r="H143" i="15" s="1"/>
  <c r="I143" i="15" s="1"/>
  <c r="J143" i="15" s="1"/>
  <c r="E129" i="15"/>
  <c r="H128" i="15" s="1"/>
  <c r="I128" i="15" s="1"/>
  <c r="J128" i="15" s="1"/>
  <c r="D141" i="26"/>
  <c r="E142" i="26" s="1"/>
  <c r="H141" i="26" s="1"/>
  <c r="I141" i="26" s="1"/>
  <c r="J141" i="26" s="1"/>
  <c r="E127" i="26"/>
  <c r="H126" i="26" s="1"/>
  <c r="I126" i="26" s="1"/>
  <c r="J126" i="26" s="1"/>
  <c r="E130" i="20"/>
  <c r="H129" i="20" s="1"/>
  <c r="I129" i="20" s="1"/>
  <c r="J129" i="20" s="1"/>
  <c r="D144" i="20"/>
  <c r="E145" i="20" s="1"/>
  <c r="H144" i="20" s="1"/>
  <c r="I144" i="20" s="1"/>
  <c r="J144" i="20" s="1"/>
  <c r="P106" i="27"/>
  <c r="Q106" i="27" s="1"/>
  <c r="S106" i="27" s="1"/>
  <c r="U106" i="27" s="1"/>
  <c r="AT106" i="27" s="1"/>
  <c r="AX106" i="27" s="1"/>
  <c r="O107" i="27"/>
  <c r="O60" i="25"/>
  <c r="D138" i="4"/>
  <c r="E139" i="4" s="1"/>
  <c r="H138" i="4" s="1"/>
  <c r="I138" i="4" s="1"/>
  <c r="J138" i="4" s="1"/>
  <c r="E124" i="4"/>
  <c r="H123" i="4" s="1"/>
  <c r="I123" i="4" s="1"/>
  <c r="J123" i="4" s="1"/>
  <c r="Q136" i="19"/>
  <c r="S136" i="19" s="1"/>
  <c r="U136" i="19" s="1"/>
  <c r="AT136" i="19" s="1"/>
  <c r="AX136" i="19" s="1"/>
  <c r="O137" i="19"/>
  <c r="Q136" i="29"/>
  <c r="S136" i="29" s="1"/>
  <c r="U136" i="29" s="1"/>
  <c r="AT136" i="29" s="1"/>
  <c r="AX136" i="29" s="1"/>
  <c r="O137" i="29"/>
  <c r="P106" i="16"/>
  <c r="Q106" i="16" s="1"/>
  <c r="S106" i="16" s="1"/>
  <c r="U106" i="16" s="1"/>
  <c r="AT106" i="16" s="1"/>
  <c r="AX106" i="16" s="1"/>
  <c r="O107" i="16"/>
  <c r="E132" i="23"/>
  <c r="H131" i="23" s="1"/>
  <c r="I131" i="23" s="1"/>
  <c r="J131" i="23" s="1"/>
  <c r="D146" i="23"/>
  <c r="E147" i="23" s="1"/>
  <c r="H146" i="23" s="1"/>
  <c r="I146" i="23" s="1"/>
  <c r="J146" i="23" s="1"/>
  <c r="P90" i="8"/>
  <c r="Q90" i="8" s="1"/>
  <c r="S90" i="8" s="1"/>
  <c r="U90" i="8" s="1"/>
  <c r="AJ90" i="8" s="1"/>
  <c r="AN90" i="8" s="1"/>
  <c r="O91" i="8"/>
  <c r="Q121" i="18"/>
  <c r="S121" i="18" s="1"/>
  <c r="U121" i="18" s="1"/>
  <c r="AT121" i="18" s="1"/>
  <c r="O122" i="18"/>
  <c r="E128" i="11"/>
  <c r="H127" i="11" s="1"/>
  <c r="I127" i="11" s="1"/>
  <c r="J127" i="11" s="1"/>
  <c r="D142" i="11"/>
  <c r="E143" i="11" s="1"/>
  <c r="H142" i="11" s="1"/>
  <c r="I142" i="11" s="1"/>
  <c r="J142" i="11" s="1"/>
  <c r="O29" i="7"/>
  <c r="Q121" i="24"/>
  <c r="S121" i="24" s="1"/>
  <c r="U121" i="24" s="1"/>
  <c r="AT121" i="24" s="1"/>
  <c r="O122" i="24"/>
  <c r="D140" i="5"/>
  <c r="E141" i="5" s="1"/>
  <c r="H140" i="5" s="1"/>
  <c r="I140" i="5" s="1"/>
  <c r="J140" i="5" s="1"/>
  <c r="E126" i="5"/>
  <c r="H125" i="5" s="1"/>
  <c r="I125" i="5" s="1"/>
  <c r="J125" i="5" s="1"/>
  <c r="Q121" i="12"/>
  <c r="S121" i="12" s="1"/>
  <c r="U121" i="12" s="1"/>
  <c r="AT121" i="12" s="1"/>
  <c r="O122" i="12"/>
  <c r="Q121" i="30"/>
  <c r="S121" i="30" s="1"/>
  <c r="U121" i="30" s="1"/>
  <c r="AT121" i="30" s="1"/>
  <c r="O122" i="30"/>
  <c r="O46" i="22"/>
  <c r="P61" i="12"/>
  <c r="Q61" i="12" s="1"/>
  <c r="S61" i="12" s="1"/>
  <c r="U61" i="12" s="1"/>
  <c r="AQ61" i="12" s="1"/>
  <c r="AU61" i="12" s="1"/>
  <c r="O76" i="3"/>
  <c r="D138" i="12"/>
  <c r="E139" i="12" s="1"/>
  <c r="H138" i="12" s="1"/>
  <c r="I138" i="12" s="1"/>
  <c r="J138" i="12" s="1"/>
  <c r="E124" i="12"/>
  <c r="H123" i="12" s="1"/>
  <c r="I123" i="12" s="1"/>
  <c r="J123" i="12" s="1"/>
  <c r="O31" i="29"/>
  <c r="O47" i="31"/>
  <c r="P93" i="34" l="1"/>
  <c r="Q93" i="34" s="1"/>
  <c r="S93" i="34" s="1"/>
  <c r="U93" i="34" s="1"/>
  <c r="AJ93" i="34" s="1"/>
  <c r="AN93" i="34" s="1"/>
  <c r="O94" i="34"/>
  <c r="P77" i="34"/>
  <c r="Q77" i="34" s="1"/>
  <c r="S77" i="34" s="1"/>
  <c r="U77" i="34" s="1"/>
  <c r="AQ77" i="34" s="1"/>
  <c r="AU77" i="34" s="1"/>
  <c r="P109" i="34"/>
  <c r="Q109" i="34" s="1"/>
  <c r="S109" i="34" s="1"/>
  <c r="U109" i="34" s="1"/>
  <c r="AT109" i="34" s="1"/>
  <c r="AX109" i="34" s="1"/>
  <c r="P30" i="34"/>
  <c r="Q30" i="34" s="1"/>
  <c r="S30" i="34" s="1"/>
  <c r="U30" i="34" s="1"/>
  <c r="AQ30" i="34" s="1"/>
  <c r="AU30" i="34" s="1"/>
  <c r="P47" i="34"/>
  <c r="Q47" i="34" s="1"/>
  <c r="S47" i="34" s="1"/>
  <c r="U47" i="34" s="1"/>
  <c r="AQ47" i="34" s="1"/>
  <c r="AU47" i="34" s="1"/>
  <c r="O48" i="34"/>
  <c r="P60" i="34"/>
  <c r="Q60" i="34" s="1"/>
  <c r="S60" i="34" s="1"/>
  <c r="U60" i="34" s="1"/>
  <c r="AQ60" i="34" s="1"/>
  <c r="AU60" i="34" s="1"/>
  <c r="O61" i="34"/>
  <c r="P124" i="34"/>
  <c r="Q124" i="34" s="1"/>
  <c r="S124" i="34" s="1"/>
  <c r="U124" i="34" s="1"/>
  <c r="AT124" i="34" s="1"/>
  <c r="N125" i="34"/>
  <c r="P139" i="34"/>
  <c r="Q139" i="34" s="1"/>
  <c r="S139" i="34" s="1"/>
  <c r="U139" i="34" s="1"/>
  <c r="AT139" i="34" s="1"/>
  <c r="AX139" i="34" s="1"/>
  <c r="P93" i="6"/>
  <c r="Q93" i="6" s="1"/>
  <c r="S93" i="6" s="1"/>
  <c r="U93" i="6" s="1"/>
  <c r="AJ93" i="6" s="1"/>
  <c r="AN93" i="6" s="1"/>
  <c r="O94" i="6"/>
  <c r="P30" i="22"/>
  <c r="Q30" i="22" s="1"/>
  <c r="S30" i="22" s="1"/>
  <c r="U30" i="22" s="1"/>
  <c r="AQ30" i="22" s="1"/>
  <c r="AU30" i="22" s="1"/>
  <c r="O31" i="22"/>
  <c r="Q122" i="5"/>
  <c r="S122" i="5" s="1"/>
  <c r="U122" i="5" s="1"/>
  <c r="AT122" i="5" s="1"/>
  <c r="O123" i="5"/>
  <c r="P93" i="20"/>
  <c r="Q93" i="20" s="1"/>
  <c r="S93" i="20" s="1"/>
  <c r="U93" i="20" s="1"/>
  <c r="AJ93" i="20" s="1"/>
  <c r="AN93" i="20" s="1"/>
  <c r="O94" i="20"/>
  <c r="P30" i="26"/>
  <c r="Q30" i="26" s="1"/>
  <c r="S30" i="26" s="1"/>
  <c r="U30" i="26" s="1"/>
  <c r="AQ30" i="26" s="1"/>
  <c r="AU30" i="26" s="1"/>
  <c r="O31" i="26"/>
  <c r="Q137" i="5"/>
  <c r="S137" i="5" s="1"/>
  <c r="U137" i="5" s="1"/>
  <c r="AT137" i="5" s="1"/>
  <c r="AX137" i="5" s="1"/>
  <c r="O138" i="5"/>
  <c r="P77" i="18"/>
  <c r="Q77" i="18" s="1"/>
  <c r="S77" i="18" s="1"/>
  <c r="U77" i="18" s="1"/>
  <c r="AQ77" i="18" s="1"/>
  <c r="AU77" i="18" s="1"/>
  <c r="O78" i="18"/>
  <c r="P62" i="33"/>
  <c r="Q62" i="33" s="1"/>
  <c r="S62" i="33" s="1"/>
  <c r="U62" i="33" s="1"/>
  <c r="AQ62" i="33" s="1"/>
  <c r="AU62" i="33" s="1"/>
  <c r="O63" i="33"/>
  <c r="P30" i="13"/>
  <c r="Q30" i="13" s="1"/>
  <c r="S30" i="13" s="1"/>
  <c r="U30" i="13" s="1"/>
  <c r="AQ30" i="13" s="1"/>
  <c r="AU30" i="13" s="1"/>
  <c r="O31" i="13"/>
  <c r="P93" i="14"/>
  <c r="Q93" i="14" s="1"/>
  <c r="S93" i="14" s="1"/>
  <c r="U93" i="14" s="1"/>
  <c r="AJ93" i="14" s="1"/>
  <c r="AN93" i="14" s="1"/>
  <c r="O94" i="14"/>
  <c r="P77" i="4"/>
  <c r="Q77" i="4" s="1"/>
  <c r="S77" i="4" s="1"/>
  <c r="U77" i="4" s="1"/>
  <c r="AQ77" i="4" s="1"/>
  <c r="AU77" i="4" s="1"/>
  <c r="P91" i="12"/>
  <c r="Q91" i="12" s="1"/>
  <c r="S91" i="12" s="1"/>
  <c r="U91" i="12" s="1"/>
  <c r="AJ91" i="12" s="1"/>
  <c r="AN91" i="12" s="1"/>
  <c r="P92" i="5"/>
  <c r="Q92" i="5" s="1"/>
  <c r="S92" i="5" s="1"/>
  <c r="U92" i="5" s="1"/>
  <c r="AJ92" i="5" s="1"/>
  <c r="AN92" i="5" s="1"/>
  <c r="P76" i="10"/>
  <c r="Q76" i="10" s="1"/>
  <c r="S76" i="10" s="1"/>
  <c r="U76" i="10" s="1"/>
  <c r="AQ76" i="10" s="1"/>
  <c r="AU76" i="10" s="1"/>
  <c r="P108" i="4"/>
  <c r="Q108" i="4" s="1"/>
  <c r="S108" i="4" s="1"/>
  <c r="U108" i="4" s="1"/>
  <c r="AT108" i="4" s="1"/>
  <c r="AX108" i="4" s="1"/>
  <c r="Q121" i="26"/>
  <c r="S121" i="26" s="1"/>
  <c r="U121" i="26" s="1"/>
  <c r="AT121" i="26" s="1"/>
  <c r="O122" i="26"/>
  <c r="P137" i="24"/>
  <c r="Q137" i="24" s="1"/>
  <c r="S137" i="24" s="1"/>
  <c r="U137" i="24" s="1"/>
  <c r="AT137" i="24" s="1"/>
  <c r="AX137" i="24" s="1"/>
  <c r="O138" i="24"/>
  <c r="P62" i="21"/>
  <c r="Q62" i="21" s="1"/>
  <c r="S62" i="21" s="1"/>
  <c r="U62" i="21" s="1"/>
  <c r="AQ62" i="21" s="1"/>
  <c r="AU62" i="21" s="1"/>
  <c r="O63" i="21"/>
  <c r="P45" i="1"/>
  <c r="Q45" i="1" s="1"/>
  <c r="S45" i="1" s="1"/>
  <c r="U45" i="1" s="1"/>
  <c r="AQ45" i="1" s="1"/>
  <c r="AU45" i="1" s="1"/>
  <c r="P76" i="3"/>
  <c r="Q76" i="3" s="1"/>
  <c r="S76" i="3" s="1"/>
  <c r="U76" i="3" s="1"/>
  <c r="AQ76" i="3" s="1"/>
  <c r="AU76" i="3" s="1"/>
  <c r="P137" i="19"/>
  <c r="Q137" i="19" s="1"/>
  <c r="S137" i="19" s="1"/>
  <c r="U137" i="19" s="1"/>
  <c r="AT137" i="19" s="1"/>
  <c r="AX137" i="19" s="1"/>
  <c r="O138" i="19"/>
  <c r="O46" i="30"/>
  <c r="P122" i="17"/>
  <c r="Q122" i="17" s="1"/>
  <c r="S122" i="17" s="1"/>
  <c r="U122" i="17" s="1"/>
  <c r="AT122" i="17" s="1"/>
  <c r="O123" i="17"/>
  <c r="O30" i="24"/>
  <c r="Q121" i="8"/>
  <c r="S121" i="8" s="1"/>
  <c r="U121" i="8" s="1"/>
  <c r="AT121" i="8" s="1"/>
  <c r="O122" i="8"/>
  <c r="O45" i="12"/>
  <c r="O77" i="29"/>
  <c r="N62" i="3"/>
  <c r="O45" i="3"/>
  <c r="O108" i="20"/>
  <c r="N77" i="20"/>
  <c r="O138" i="4"/>
  <c r="P91" i="18"/>
  <c r="Q91" i="18" s="1"/>
  <c r="S91" i="18" s="1"/>
  <c r="U91" i="18" s="1"/>
  <c r="AJ91" i="18" s="1"/>
  <c r="AN91" i="18" s="1"/>
  <c r="P61" i="19"/>
  <c r="Q61" i="19" s="1"/>
  <c r="S61" i="19" s="1"/>
  <c r="U61" i="19" s="1"/>
  <c r="AQ61" i="19" s="1"/>
  <c r="AU61" i="19" s="1"/>
  <c r="P122" i="33"/>
  <c r="Q122" i="33" s="1"/>
  <c r="S122" i="33" s="1"/>
  <c r="U122" i="33" s="1"/>
  <c r="AT122" i="33" s="1"/>
  <c r="O123" i="33"/>
  <c r="O138" i="2"/>
  <c r="Q136" i="26"/>
  <c r="S136" i="26" s="1"/>
  <c r="U136" i="26" s="1"/>
  <c r="AT136" i="26" s="1"/>
  <c r="AX136" i="26" s="1"/>
  <c r="O137" i="26"/>
  <c r="P107" i="24"/>
  <c r="Q107" i="24" s="1"/>
  <c r="S107" i="24" s="1"/>
  <c r="U107" i="24" s="1"/>
  <c r="AT107" i="24" s="1"/>
  <c r="AX107" i="24" s="1"/>
  <c r="P137" i="16"/>
  <c r="Q137" i="16" s="1"/>
  <c r="S137" i="16" s="1"/>
  <c r="U137" i="16" s="1"/>
  <c r="AT137" i="16" s="1"/>
  <c r="AX137" i="16" s="1"/>
  <c r="N30" i="24"/>
  <c r="N62" i="14"/>
  <c r="O62" i="14" s="1"/>
  <c r="P61" i="14"/>
  <c r="Q61" i="14" s="1"/>
  <c r="S61" i="14" s="1"/>
  <c r="U61" i="14" s="1"/>
  <c r="AQ61" i="14" s="1"/>
  <c r="AU61" i="14" s="1"/>
  <c r="P91" i="26"/>
  <c r="Q91" i="26" s="1"/>
  <c r="S91" i="26" s="1"/>
  <c r="U91" i="26" s="1"/>
  <c r="AJ91" i="26" s="1"/>
  <c r="AN91" i="26" s="1"/>
  <c r="O92" i="26"/>
  <c r="P46" i="27"/>
  <c r="Q46" i="27" s="1"/>
  <c r="S46" i="27" s="1"/>
  <c r="U46" i="27" s="1"/>
  <c r="AQ46" i="27" s="1"/>
  <c r="AU46" i="27" s="1"/>
  <c r="P91" i="16"/>
  <c r="Q91" i="16" s="1"/>
  <c r="S91" i="16" s="1"/>
  <c r="U91" i="16" s="1"/>
  <c r="AJ91" i="16" s="1"/>
  <c r="AN91" i="16" s="1"/>
  <c r="O92" i="16"/>
  <c r="P91" i="30"/>
  <c r="Q91" i="30" s="1"/>
  <c r="S91" i="30" s="1"/>
  <c r="U91" i="30" s="1"/>
  <c r="AJ91" i="30" s="1"/>
  <c r="AN91" i="30" s="1"/>
  <c r="O92" i="30"/>
  <c r="N30" i="33"/>
  <c r="O30" i="33" s="1"/>
  <c r="P48" i="16"/>
  <c r="Q48" i="16" s="1"/>
  <c r="S48" i="16" s="1"/>
  <c r="U48" i="16" s="1"/>
  <c r="AQ48" i="16" s="1"/>
  <c r="AU48" i="16" s="1"/>
  <c r="P123" i="4"/>
  <c r="Q123" i="4" s="1"/>
  <c r="S123" i="4" s="1"/>
  <c r="U123" i="4" s="1"/>
  <c r="AT123" i="4" s="1"/>
  <c r="O124" i="4"/>
  <c r="P142" i="1"/>
  <c r="Q142" i="1" s="1"/>
  <c r="S142" i="1" s="1"/>
  <c r="U142" i="1" s="1"/>
  <c r="AT142" i="1" s="1"/>
  <c r="AX142" i="1" s="1"/>
  <c r="P30" i="9"/>
  <c r="Q30" i="9" s="1"/>
  <c r="S30" i="9" s="1"/>
  <c r="U30" i="9" s="1"/>
  <c r="AQ30" i="9" s="1"/>
  <c r="AU30" i="9" s="1"/>
  <c r="O31" i="9"/>
  <c r="Q136" i="31"/>
  <c r="S136" i="31" s="1"/>
  <c r="U136" i="31" s="1"/>
  <c r="AT136" i="31" s="1"/>
  <c r="AX136" i="31" s="1"/>
  <c r="O137" i="31"/>
  <c r="N93" i="2"/>
  <c r="O93" i="2" s="1"/>
  <c r="BA121" i="13"/>
  <c r="AX121" i="13"/>
  <c r="P30" i="11"/>
  <c r="Q30" i="11" s="1"/>
  <c r="S30" i="11" s="1"/>
  <c r="U30" i="11" s="1"/>
  <c r="AQ30" i="11" s="1"/>
  <c r="AU30" i="11" s="1"/>
  <c r="P30" i="25"/>
  <c r="Q30" i="25" s="1"/>
  <c r="S30" i="25" s="1"/>
  <c r="U30" i="25" s="1"/>
  <c r="AQ30" i="25" s="1"/>
  <c r="AU30" i="25" s="1"/>
  <c r="P44" i="5"/>
  <c r="Q44" i="5" s="1"/>
  <c r="S44" i="5" s="1"/>
  <c r="U44" i="5" s="1"/>
  <c r="AQ44" i="5" s="1"/>
  <c r="AU44" i="5" s="1"/>
  <c r="P138" i="20"/>
  <c r="Q138" i="20" s="1"/>
  <c r="S138" i="20" s="1"/>
  <c r="U138" i="20" s="1"/>
  <c r="AT138" i="20" s="1"/>
  <c r="AX138" i="20" s="1"/>
  <c r="AX121" i="18"/>
  <c r="BA121" i="18"/>
  <c r="N62" i="12"/>
  <c r="O62" i="12" s="1"/>
  <c r="O46" i="15"/>
  <c r="P122" i="19"/>
  <c r="Q122" i="19" s="1"/>
  <c r="S122" i="19" s="1"/>
  <c r="U122" i="19" s="1"/>
  <c r="AT122" i="19" s="1"/>
  <c r="O123" i="19"/>
  <c r="O107" i="21"/>
  <c r="O45" i="29"/>
  <c r="O31" i="2"/>
  <c r="P29" i="15"/>
  <c r="Q29" i="15" s="1"/>
  <c r="S29" i="15" s="1"/>
  <c r="U29" i="15" s="1"/>
  <c r="AQ29" i="15" s="1"/>
  <c r="AU29" i="15" s="1"/>
  <c r="N30" i="15"/>
  <c r="O30" i="15" s="1"/>
  <c r="BA122" i="4"/>
  <c r="AX122" i="4"/>
  <c r="N46" i="17"/>
  <c r="O46" i="17" s="1"/>
  <c r="O108" i="6"/>
  <c r="O47" i="11"/>
  <c r="O45" i="7"/>
  <c r="Q121" i="28"/>
  <c r="S121" i="28" s="1"/>
  <c r="U121" i="28" s="1"/>
  <c r="AT121" i="28" s="1"/>
  <c r="O122" i="28"/>
  <c r="O92" i="33"/>
  <c r="P107" i="9"/>
  <c r="Q107" i="9" s="1"/>
  <c r="S107" i="9" s="1"/>
  <c r="U107" i="9" s="1"/>
  <c r="AT107" i="9" s="1"/>
  <c r="AX107" i="9" s="1"/>
  <c r="O108" i="9"/>
  <c r="P125" i="25"/>
  <c r="Q125" i="25" s="1"/>
  <c r="S125" i="25" s="1"/>
  <c r="U125" i="25" s="1"/>
  <c r="AT125" i="25" s="1"/>
  <c r="Q121" i="31"/>
  <c r="S121" i="31" s="1"/>
  <c r="U121" i="31" s="1"/>
  <c r="AT121" i="31" s="1"/>
  <c r="O122" i="31"/>
  <c r="P60" i="25"/>
  <c r="Q60" i="25" s="1"/>
  <c r="S60" i="25" s="1"/>
  <c r="U60" i="25" s="1"/>
  <c r="AQ60" i="25" s="1"/>
  <c r="AU60" i="25" s="1"/>
  <c r="BA121" i="19"/>
  <c r="AX121" i="19"/>
  <c r="P61" i="17"/>
  <c r="Q61" i="17" s="1"/>
  <c r="S61" i="17" s="1"/>
  <c r="U61" i="17" s="1"/>
  <c r="AQ61" i="17" s="1"/>
  <c r="AU61" i="17" s="1"/>
  <c r="N62" i="17"/>
  <c r="N30" i="5"/>
  <c r="P29" i="5"/>
  <c r="Q29" i="5" s="1"/>
  <c r="S29" i="5" s="1"/>
  <c r="U29" i="5" s="1"/>
  <c r="AQ29" i="5" s="1"/>
  <c r="AU29" i="5" s="1"/>
  <c r="O30" i="5"/>
  <c r="N30" i="3"/>
  <c r="P29" i="3"/>
  <c r="Q29" i="3" s="1"/>
  <c r="S29" i="3" s="1"/>
  <c r="U29" i="3" s="1"/>
  <c r="AQ29" i="3" s="1"/>
  <c r="AU29" i="3" s="1"/>
  <c r="O30" i="3"/>
  <c r="P107" i="15"/>
  <c r="Q107" i="15" s="1"/>
  <c r="S107" i="15" s="1"/>
  <c r="U107" i="15" s="1"/>
  <c r="AT107" i="15" s="1"/>
  <c r="AX107" i="15" s="1"/>
  <c r="O108" i="15"/>
  <c r="P30" i="12"/>
  <c r="Q30" i="12" s="1"/>
  <c r="S30" i="12" s="1"/>
  <c r="U30" i="12" s="1"/>
  <c r="AQ30" i="12" s="1"/>
  <c r="AU30" i="12" s="1"/>
  <c r="O31" i="12"/>
  <c r="P77" i="14"/>
  <c r="Q77" i="14" s="1"/>
  <c r="S77" i="14" s="1"/>
  <c r="U77" i="14" s="1"/>
  <c r="AQ77" i="14" s="1"/>
  <c r="AU77" i="14" s="1"/>
  <c r="P30" i="17"/>
  <c r="Q30" i="17" s="1"/>
  <c r="S30" i="17" s="1"/>
  <c r="U30" i="17" s="1"/>
  <c r="AQ30" i="17" s="1"/>
  <c r="AU30" i="17" s="1"/>
  <c r="O31" i="17"/>
  <c r="P45" i="2"/>
  <c r="Q45" i="2" s="1"/>
  <c r="S45" i="2" s="1"/>
  <c r="U45" i="2" s="1"/>
  <c r="AQ45" i="2" s="1"/>
  <c r="AU45" i="2" s="1"/>
  <c r="Q136" i="28"/>
  <c r="S136" i="28" s="1"/>
  <c r="U136" i="28" s="1"/>
  <c r="AT136" i="28" s="1"/>
  <c r="AX136" i="28" s="1"/>
  <c r="O137" i="28"/>
  <c r="N77" i="26"/>
  <c r="P76" i="26"/>
  <c r="Q76" i="26" s="1"/>
  <c r="S76" i="26" s="1"/>
  <c r="U76" i="26" s="1"/>
  <c r="AQ76" i="26" s="1"/>
  <c r="AU76" i="26" s="1"/>
  <c r="O77" i="26"/>
  <c r="P91" i="31"/>
  <c r="Q91" i="31" s="1"/>
  <c r="S91" i="31" s="1"/>
  <c r="U91" i="31" s="1"/>
  <c r="AJ91" i="31" s="1"/>
  <c r="AN91" i="31" s="1"/>
  <c r="O92" i="31"/>
  <c r="P75" i="7"/>
  <c r="Q75" i="7" s="1"/>
  <c r="S75" i="7" s="1"/>
  <c r="U75" i="7" s="1"/>
  <c r="AQ75" i="7" s="1"/>
  <c r="AU75" i="7" s="1"/>
  <c r="P47" i="8"/>
  <c r="Q47" i="8" s="1"/>
  <c r="S47" i="8" s="1"/>
  <c r="U47" i="8" s="1"/>
  <c r="AQ47" i="8" s="1"/>
  <c r="AU47" i="8" s="1"/>
  <c r="P122" i="30"/>
  <c r="Q122" i="30" s="1"/>
  <c r="S122" i="30" s="1"/>
  <c r="U122" i="30" s="1"/>
  <c r="AT122" i="30" s="1"/>
  <c r="O123" i="30"/>
  <c r="P107" i="27"/>
  <c r="Q107" i="27" s="1"/>
  <c r="S107" i="27" s="1"/>
  <c r="U107" i="27" s="1"/>
  <c r="AT107" i="27" s="1"/>
  <c r="AX107" i="27" s="1"/>
  <c r="N46" i="15"/>
  <c r="P137" i="21"/>
  <c r="Q137" i="21" s="1"/>
  <c r="S137" i="21" s="1"/>
  <c r="U137" i="21" s="1"/>
  <c r="AT137" i="21" s="1"/>
  <c r="AX137" i="21" s="1"/>
  <c r="P29" i="16"/>
  <c r="Q29" i="16" s="1"/>
  <c r="S29" i="16" s="1"/>
  <c r="U29" i="16" s="1"/>
  <c r="AQ29" i="16" s="1"/>
  <c r="AU29" i="16" s="1"/>
  <c r="P106" i="22"/>
  <c r="Q106" i="22" s="1"/>
  <c r="S106" i="22" s="1"/>
  <c r="U106" i="22" s="1"/>
  <c r="AT106" i="22" s="1"/>
  <c r="AX106" i="22" s="1"/>
  <c r="P30" i="31"/>
  <c r="Q30" i="31" s="1"/>
  <c r="S30" i="31" s="1"/>
  <c r="U30" i="31" s="1"/>
  <c r="AQ30" i="31" s="1"/>
  <c r="AU30" i="31" s="1"/>
  <c r="O31" i="31"/>
  <c r="P30" i="28"/>
  <c r="Q30" i="28" s="1"/>
  <c r="S30" i="28" s="1"/>
  <c r="U30" i="28" s="1"/>
  <c r="AQ30" i="28" s="1"/>
  <c r="AU30" i="28" s="1"/>
  <c r="O31" i="28"/>
  <c r="P107" i="29"/>
  <c r="Q107" i="29" s="1"/>
  <c r="S107" i="29" s="1"/>
  <c r="U107" i="29" s="1"/>
  <c r="AT107" i="29" s="1"/>
  <c r="AX107" i="29" s="1"/>
  <c r="O108" i="29"/>
  <c r="P45" i="4"/>
  <c r="Q45" i="4" s="1"/>
  <c r="S45" i="4" s="1"/>
  <c r="U45" i="4" s="1"/>
  <c r="AQ45" i="4" s="1"/>
  <c r="AU45" i="4" s="1"/>
  <c r="O91" i="28"/>
  <c r="P61" i="22"/>
  <c r="Q61" i="22" s="1"/>
  <c r="S61" i="22" s="1"/>
  <c r="U61" i="22" s="1"/>
  <c r="AQ61" i="22" s="1"/>
  <c r="AU61" i="22" s="1"/>
  <c r="N62" i="2"/>
  <c r="O62" i="2" s="1"/>
  <c r="P76" i="23"/>
  <c r="Q76" i="23" s="1"/>
  <c r="S76" i="23" s="1"/>
  <c r="U76" i="23" s="1"/>
  <c r="AQ76" i="23" s="1"/>
  <c r="AU76" i="23" s="1"/>
  <c r="N77" i="23"/>
  <c r="O77" i="23"/>
  <c r="P91" i="11"/>
  <c r="Q91" i="11" s="1"/>
  <c r="S91" i="11" s="1"/>
  <c r="U91" i="11" s="1"/>
  <c r="AJ91" i="11" s="1"/>
  <c r="AN91" i="11" s="1"/>
  <c r="P61" i="29"/>
  <c r="Q61" i="29" s="1"/>
  <c r="S61" i="29" s="1"/>
  <c r="U61" i="29" s="1"/>
  <c r="AQ61" i="29" s="1"/>
  <c r="AU61" i="29" s="1"/>
  <c r="N62" i="29"/>
  <c r="O62" i="29" s="1"/>
  <c r="P123" i="2"/>
  <c r="Q123" i="2" s="1"/>
  <c r="S123" i="2" s="1"/>
  <c r="U123" i="2" s="1"/>
  <c r="AT123" i="2" s="1"/>
  <c r="O124" i="2"/>
  <c r="P47" i="18"/>
  <c r="Q47" i="18" s="1"/>
  <c r="S47" i="18" s="1"/>
  <c r="U47" i="18" s="1"/>
  <c r="AQ47" i="18" s="1"/>
  <c r="AU47" i="18" s="1"/>
  <c r="O48" i="18"/>
  <c r="P46" i="22"/>
  <c r="Q46" i="22" s="1"/>
  <c r="S46" i="22" s="1"/>
  <c r="U46" i="22" s="1"/>
  <c r="AQ46" i="22" s="1"/>
  <c r="AU46" i="22" s="1"/>
  <c r="O47" i="22"/>
  <c r="AX121" i="30"/>
  <c r="BA121" i="30"/>
  <c r="O62" i="31"/>
  <c r="P91" i="19"/>
  <c r="Q91" i="19" s="1"/>
  <c r="S91" i="19" s="1"/>
  <c r="U91" i="19" s="1"/>
  <c r="AJ91" i="19" s="1"/>
  <c r="AN91" i="19" s="1"/>
  <c r="O92" i="19"/>
  <c r="P75" i="19"/>
  <c r="Q75" i="19" s="1"/>
  <c r="S75" i="19" s="1"/>
  <c r="U75" i="19" s="1"/>
  <c r="AQ75" i="19" s="1"/>
  <c r="AU75" i="19" s="1"/>
  <c r="P137" i="13"/>
  <c r="Q137" i="13" s="1"/>
  <c r="S137" i="13" s="1"/>
  <c r="U137" i="13" s="1"/>
  <c r="AT137" i="13" s="1"/>
  <c r="AX137" i="13" s="1"/>
  <c r="O139" i="6"/>
  <c r="Q121" i="10"/>
  <c r="S121" i="10" s="1"/>
  <c r="U121" i="10" s="1"/>
  <c r="AT121" i="10" s="1"/>
  <c r="O122" i="10"/>
  <c r="O123" i="20"/>
  <c r="O76" i="30"/>
  <c r="P106" i="23"/>
  <c r="Q106" i="23" s="1"/>
  <c r="S106" i="23" s="1"/>
  <c r="U106" i="23" s="1"/>
  <c r="AT106" i="23" s="1"/>
  <c r="AX106" i="23" s="1"/>
  <c r="O107" i="23"/>
  <c r="N62" i="4"/>
  <c r="O62" i="4" s="1"/>
  <c r="P137" i="9"/>
  <c r="Q137" i="9" s="1"/>
  <c r="S137" i="9" s="1"/>
  <c r="U137" i="9" s="1"/>
  <c r="AT137" i="9" s="1"/>
  <c r="AX137" i="9" s="1"/>
  <c r="Q136" i="11"/>
  <c r="S136" i="11" s="1"/>
  <c r="U136" i="11" s="1"/>
  <c r="AT136" i="11" s="1"/>
  <c r="AX136" i="11" s="1"/>
  <c r="O137" i="11"/>
  <c r="O123" i="14"/>
  <c r="P44" i="28"/>
  <c r="Q44" i="28" s="1"/>
  <c r="S44" i="28" s="1"/>
  <c r="U44" i="28" s="1"/>
  <c r="AQ44" i="28" s="1"/>
  <c r="AU44" i="28" s="1"/>
  <c r="O45" i="28"/>
  <c r="AX122" i="2"/>
  <c r="BA122" i="2"/>
  <c r="P31" i="19"/>
  <c r="Q31" i="19" s="1"/>
  <c r="S31" i="19" s="1"/>
  <c r="U31" i="19" s="1"/>
  <c r="AQ31" i="19" s="1"/>
  <c r="AU31" i="19" s="1"/>
  <c r="O32" i="19"/>
  <c r="P122" i="18"/>
  <c r="Q122" i="18" s="1"/>
  <c r="S122" i="18" s="1"/>
  <c r="U122" i="18" s="1"/>
  <c r="AT122" i="18" s="1"/>
  <c r="AX121" i="33"/>
  <c r="BA121" i="33"/>
  <c r="P76" i="24"/>
  <c r="Q76" i="24" s="1"/>
  <c r="S76" i="24" s="1"/>
  <c r="U76" i="24" s="1"/>
  <c r="AQ76" i="24" s="1"/>
  <c r="AU76" i="24" s="1"/>
  <c r="N77" i="24"/>
  <c r="O77" i="24" s="1"/>
  <c r="P78" i="1"/>
  <c r="Q78" i="1" s="1"/>
  <c r="S78" i="1" s="1"/>
  <c r="U78" i="1" s="1"/>
  <c r="AQ78" i="1" s="1"/>
  <c r="AU78" i="1" s="1"/>
  <c r="O79" i="1"/>
  <c r="P91" i="8"/>
  <c r="Q91" i="8" s="1"/>
  <c r="S91" i="8" s="1"/>
  <c r="U91" i="8" s="1"/>
  <c r="AJ91" i="8" s="1"/>
  <c r="AN91" i="8" s="1"/>
  <c r="O92" i="8"/>
  <c r="P122" i="12"/>
  <c r="Q122" i="12" s="1"/>
  <c r="S122" i="12" s="1"/>
  <c r="U122" i="12" s="1"/>
  <c r="AT122" i="12" s="1"/>
  <c r="O123" i="12"/>
  <c r="P137" i="17"/>
  <c r="Q137" i="17" s="1"/>
  <c r="S137" i="17" s="1"/>
  <c r="U137" i="17" s="1"/>
  <c r="AT137" i="17" s="1"/>
  <c r="AX137" i="17" s="1"/>
  <c r="Q121" i="22"/>
  <c r="S121" i="22" s="1"/>
  <c r="U121" i="22" s="1"/>
  <c r="AT121" i="22" s="1"/>
  <c r="O122" i="22"/>
  <c r="P106" i="8"/>
  <c r="Q106" i="8" s="1"/>
  <c r="S106" i="8" s="1"/>
  <c r="U106" i="8" s="1"/>
  <c r="AT106" i="8" s="1"/>
  <c r="AX106" i="8" s="1"/>
  <c r="Q136" i="10"/>
  <c r="S136" i="10" s="1"/>
  <c r="U136" i="10" s="1"/>
  <c r="AT136" i="10" s="1"/>
  <c r="AX136" i="10" s="1"/>
  <c r="O137" i="10"/>
  <c r="AX122" i="20"/>
  <c r="BA122" i="20"/>
  <c r="O31" i="1"/>
  <c r="P106" i="7"/>
  <c r="Q106" i="7" s="1"/>
  <c r="S106" i="7" s="1"/>
  <c r="U106" i="7" s="1"/>
  <c r="AT106" i="7" s="1"/>
  <c r="AX106" i="7" s="1"/>
  <c r="O107" i="30"/>
  <c r="P122" i="27"/>
  <c r="Q122" i="27" s="1"/>
  <c r="S122" i="27" s="1"/>
  <c r="U122" i="27" s="1"/>
  <c r="AT122" i="27" s="1"/>
  <c r="O92" i="1"/>
  <c r="O76" i="15"/>
  <c r="O107" i="33"/>
  <c r="Q121" i="11"/>
  <c r="S121" i="11" s="1"/>
  <c r="U121" i="11" s="1"/>
  <c r="AT121" i="11" s="1"/>
  <c r="O122" i="11"/>
  <c r="P30" i="21"/>
  <c r="Q30" i="21" s="1"/>
  <c r="S30" i="21" s="1"/>
  <c r="U30" i="21" s="1"/>
  <c r="AQ30" i="21" s="1"/>
  <c r="AU30" i="21" s="1"/>
  <c r="O31" i="21"/>
  <c r="N46" i="6"/>
  <c r="O46" i="6" s="1"/>
  <c r="P106" i="26"/>
  <c r="Q106" i="26" s="1"/>
  <c r="S106" i="26" s="1"/>
  <c r="U106" i="26" s="1"/>
  <c r="AT106" i="26" s="1"/>
  <c r="AX106" i="26" s="1"/>
  <c r="O107" i="26"/>
  <c r="P106" i="31"/>
  <c r="Q106" i="31" s="1"/>
  <c r="S106" i="31" s="1"/>
  <c r="U106" i="31" s="1"/>
  <c r="AT106" i="31" s="1"/>
  <c r="AX106" i="31" s="1"/>
  <c r="AX122" i="14"/>
  <c r="BA122" i="14"/>
  <c r="P63" i="16"/>
  <c r="Q63" i="16" s="1"/>
  <c r="S63" i="16" s="1"/>
  <c r="U63" i="16" s="1"/>
  <c r="AQ63" i="16" s="1"/>
  <c r="AU63" i="16" s="1"/>
  <c r="P47" i="19"/>
  <c r="Q47" i="19" s="1"/>
  <c r="S47" i="19" s="1"/>
  <c r="U47" i="19" s="1"/>
  <c r="AQ47" i="19" s="1"/>
  <c r="AU47" i="19" s="1"/>
  <c r="O48" i="19"/>
  <c r="P107" i="2"/>
  <c r="Q107" i="2" s="1"/>
  <c r="S107" i="2" s="1"/>
  <c r="U107" i="2" s="1"/>
  <c r="AT107" i="2" s="1"/>
  <c r="AX107" i="2" s="1"/>
  <c r="O108" i="2"/>
  <c r="BA121" i="17"/>
  <c r="AX121" i="17"/>
  <c r="P63" i="6"/>
  <c r="Q63" i="6" s="1"/>
  <c r="S63" i="6" s="1"/>
  <c r="U63" i="6" s="1"/>
  <c r="AQ63" i="6" s="1"/>
  <c r="AU63" i="6" s="1"/>
  <c r="P76" i="27"/>
  <c r="Q76" i="27" s="1"/>
  <c r="S76" i="27" s="1"/>
  <c r="U76" i="27" s="1"/>
  <c r="AQ76" i="27" s="1"/>
  <c r="AU76" i="27" s="1"/>
  <c r="N77" i="27"/>
  <c r="O77" i="27"/>
  <c r="AX121" i="12"/>
  <c r="BA121" i="12"/>
  <c r="Q136" i="22"/>
  <c r="S136" i="22" s="1"/>
  <c r="U136" i="22" s="1"/>
  <c r="AT136" i="22" s="1"/>
  <c r="AX136" i="22" s="1"/>
  <c r="O137" i="22"/>
  <c r="O61" i="11"/>
  <c r="O46" i="10"/>
  <c r="O76" i="6"/>
  <c r="O124" i="1"/>
  <c r="O107" i="17"/>
  <c r="P92" i="13"/>
  <c r="Q92" i="13" s="1"/>
  <c r="S92" i="13" s="1"/>
  <c r="U92" i="13" s="1"/>
  <c r="AJ92" i="13" s="1"/>
  <c r="AN92" i="13" s="1"/>
  <c r="N93" i="13"/>
  <c r="O93" i="13" s="1"/>
  <c r="N93" i="21"/>
  <c r="P92" i="21"/>
  <c r="Q92" i="21" s="1"/>
  <c r="S92" i="21" s="1"/>
  <c r="U92" i="21" s="1"/>
  <c r="AJ92" i="21" s="1"/>
  <c r="AN92" i="21" s="1"/>
  <c r="Q121" i="7"/>
  <c r="S121" i="7" s="1"/>
  <c r="U121" i="7" s="1"/>
  <c r="AT121" i="7" s="1"/>
  <c r="O122" i="7"/>
  <c r="AX121" i="27"/>
  <c r="BA121" i="27"/>
  <c r="P75" i="12"/>
  <c r="Q75" i="12" s="1"/>
  <c r="S75" i="12" s="1"/>
  <c r="U75" i="12" s="1"/>
  <c r="AQ75" i="12" s="1"/>
  <c r="AU75" i="12" s="1"/>
  <c r="P30" i="27"/>
  <c r="Q30" i="27" s="1"/>
  <c r="S30" i="27" s="1"/>
  <c r="U30" i="27" s="1"/>
  <c r="AQ30" i="27" s="1"/>
  <c r="AU30" i="27" s="1"/>
  <c r="P63" i="18"/>
  <c r="Q63" i="18" s="1"/>
  <c r="S63" i="18" s="1"/>
  <c r="U63" i="18" s="1"/>
  <c r="AQ63" i="18" s="1"/>
  <c r="AU63" i="18" s="1"/>
  <c r="P107" i="19"/>
  <c r="Q107" i="19" s="1"/>
  <c r="S107" i="19" s="1"/>
  <c r="U107" i="19" s="1"/>
  <c r="AT107" i="19" s="1"/>
  <c r="AX107" i="19" s="1"/>
  <c r="P63" i="30"/>
  <c r="Q63" i="30" s="1"/>
  <c r="S63" i="30" s="1"/>
  <c r="U63" i="30" s="1"/>
  <c r="AQ63" i="30" s="1"/>
  <c r="AU63" i="30" s="1"/>
  <c r="P107" i="14"/>
  <c r="Q107" i="14" s="1"/>
  <c r="S107" i="14" s="1"/>
  <c r="U107" i="14" s="1"/>
  <c r="AT107" i="14" s="1"/>
  <c r="AX107" i="14" s="1"/>
  <c r="AX123" i="1"/>
  <c r="BA123" i="1"/>
  <c r="P107" i="13"/>
  <c r="Q107" i="13" s="1"/>
  <c r="S107" i="13" s="1"/>
  <c r="U107" i="13" s="1"/>
  <c r="AT107" i="13" s="1"/>
  <c r="AX107" i="13" s="1"/>
  <c r="P76" i="11"/>
  <c r="Q76" i="11" s="1"/>
  <c r="S76" i="11" s="1"/>
  <c r="U76" i="11" s="1"/>
  <c r="AQ76" i="11" s="1"/>
  <c r="AU76" i="11" s="1"/>
  <c r="P137" i="27"/>
  <c r="Q137" i="27" s="1"/>
  <c r="S137" i="27" s="1"/>
  <c r="U137" i="27" s="1"/>
  <c r="AT137" i="27" s="1"/>
  <c r="AX137" i="27" s="1"/>
  <c r="Q136" i="7"/>
  <c r="S136" i="7" s="1"/>
  <c r="U136" i="7" s="1"/>
  <c r="AT136" i="7" s="1"/>
  <c r="AX136" i="7" s="1"/>
  <c r="O137" i="7"/>
  <c r="O76" i="5"/>
  <c r="P91" i="7"/>
  <c r="Q91" i="7" s="1"/>
  <c r="S91" i="7" s="1"/>
  <c r="U91" i="7" s="1"/>
  <c r="AJ91" i="7" s="1"/>
  <c r="AN91" i="7" s="1"/>
  <c r="P106" i="11"/>
  <c r="Q106" i="11" s="1"/>
  <c r="S106" i="11" s="1"/>
  <c r="U106" i="11" s="1"/>
  <c r="AT106" i="11" s="1"/>
  <c r="AX106" i="11" s="1"/>
  <c r="P91" i="3"/>
  <c r="Q91" i="3" s="1"/>
  <c r="S91" i="3" s="1"/>
  <c r="U91" i="3" s="1"/>
  <c r="AJ91" i="3" s="1"/>
  <c r="AN91" i="3" s="1"/>
  <c r="O92" i="3"/>
  <c r="P61" i="23"/>
  <c r="Q61" i="23" s="1"/>
  <c r="S61" i="23" s="1"/>
  <c r="U61" i="23" s="1"/>
  <c r="AQ61" i="23" s="1"/>
  <c r="AU61" i="23" s="1"/>
  <c r="P91" i="29"/>
  <c r="Q91" i="29" s="1"/>
  <c r="S91" i="29" s="1"/>
  <c r="U91" i="29" s="1"/>
  <c r="AJ91" i="29" s="1"/>
  <c r="AN91" i="29" s="1"/>
  <c r="P107" i="5"/>
  <c r="Q107" i="5" s="1"/>
  <c r="S107" i="5" s="1"/>
  <c r="U107" i="5" s="1"/>
  <c r="AT107" i="5" s="1"/>
  <c r="AX107" i="5" s="1"/>
  <c r="N62" i="15"/>
  <c r="O62" i="15" s="1"/>
  <c r="P31" i="10"/>
  <c r="Q31" i="10" s="1"/>
  <c r="S31" i="10" s="1"/>
  <c r="U31" i="10" s="1"/>
  <c r="AQ31" i="10" s="1"/>
  <c r="AU31" i="10" s="1"/>
  <c r="O32" i="10"/>
  <c r="P122" i="13"/>
  <c r="Q122" i="13" s="1"/>
  <c r="S122" i="13" s="1"/>
  <c r="U122" i="13" s="1"/>
  <c r="AT122" i="13" s="1"/>
  <c r="O123" i="13"/>
  <c r="P107" i="16"/>
  <c r="Q107" i="16" s="1"/>
  <c r="S107" i="16" s="1"/>
  <c r="U107" i="16" s="1"/>
  <c r="AT107" i="16" s="1"/>
  <c r="AX107" i="16" s="1"/>
  <c r="P91" i="10"/>
  <c r="Q91" i="10" s="1"/>
  <c r="S91" i="10" s="1"/>
  <c r="U91" i="10" s="1"/>
  <c r="AJ91" i="10" s="1"/>
  <c r="AN91" i="10" s="1"/>
  <c r="N62" i="8"/>
  <c r="P61" i="8"/>
  <c r="Q61" i="8" s="1"/>
  <c r="S61" i="8" s="1"/>
  <c r="U61" i="8" s="1"/>
  <c r="AQ61" i="8" s="1"/>
  <c r="AU61" i="8" s="1"/>
  <c r="O62" i="8"/>
  <c r="P46" i="14"/>
  <c r="Q46" i="14" s="1"/>
  <c r="S46" i="14" s="1"/>
  <c r="U46" i="14" s="1"/>
  <c r="AQ46" i="14" s="1"/>
  <c r="AU46" i="14" s="1"/>
  <c r="P75" i="33"/>
  <c r="Q75" i="33" s="1"/>
  <c r="S75" i="33" s="1"/>
  <c r="U75" i="33" s="1"/>
  <c r="AQ75" i="33" s="1"/>
  <c r="AU75" i="33" s="1"/>
  <c r="P137" i="3"/>
  <c r="Q137" i="3" s="1"/>
  <c r="S137" i="3" s="1"/>
  <c r="U137" i="3" s="1"/>
  <c r="AT137" i="3" s="1"/>
  <c r="AX137" i="3" s="1"/>
  <c r="O138" i="3"/>
  <c r="P76" i="13"/>
  <c r="Q76" i="13" s="1"/>
  <c r="S76" i="13" s="1"/>
  <c r="U76" i="13" s="1"/>
  <c r="AQ76" i="13" s="1"/>
  <c r="AU76" i="13" s="1"/>
  <c r="N77" i="13"/>
  <c r="O77" i="13" s="1"/>
  <c r="P91" i="23"/>
  <c r="Q91" i="23" s="1"/>
  <c r="S91" i="23" s="1"/>
  <c r="U91" i="23" s="1"/>
  <c r="AJ91" i="23" s="1"/>
  <c r="AN91" i="23" s="1"/>
  <c r="P45" i="26"/>
  <c r="Q45" i="26" s="1"/>
  <c r="S45" i="26" s="1"/>
  <c r="U45" i="26" s="1"/>
  <c r="AQ45" i="26" s="1"/>
  <c r="AU45" i="26" s="1"/>
  <c r="P107" i="18"/>
  <c r="Q107" i="18" s="1"/>
  <c r="S107" i="18" s="1"/>
  <c r="U107" i="18" s="1"/>
  <c r="AT107" i="18" s="1"/>
  <c r="AX107" i="18" s="1"/>
  <c r="O61" i="1"/>
  <c r="N30" i="14"/>
  <c r="O30" i="14" s="1"/>
  <c r="P76" i="31"/>
  <c r="Q76" i="31" s="1"/>
  <c r="S76" i="31" s="1"/>
  <c r="U76" i="31" s="1"/>
  <c r="AQ76" i="31" s="1"/>
  <c r="AU76" i="31" s="1"/>
  <c r="P46" i="13"/>
  <c r="Q46" i="13" s="1"/>
  <c r="S46" i="13" s="1"/>
  <c r="U46" i="13" s="1"/>
  <c r="AQ46" i="13" s="1"/>
  <c r="AU46" i="13" s="1"/>
  <c r="O47" i="13"/>
  <c r="P31" i="6"/>
  <c r="Q31" i="6" s="1"/>
  <c r="S31" i="6" s="1"/>
  <c r="U31" i="6" s="1"/>
  <c r="AQ31" i="6" s="1"/>
  <c r="AU31" i="6" s="1"/>
  <c r="P47" i="31"/>
  <c r="Q47" i="31" s="1"/>
  <c r="S47" i="31" s="1"/>
  <c r="U47" i="31" s="1"/>
  <c r="AQ47" i="31" s="1"/>
  <c r="AU47" i="31" s="1"/>
  <c r="P122" i="24"/>
  <c r="Q122" i="24" s="1"/>
  <c r="S122" i="24" s="1"/>
  <c r="U122" i="24" s="1"/>
  <c r="AT122" i="24" s="1"/>
  <c r="P92" i="27"/>
  <c r="Q92" i="27" s="1"/>
  <c r="S92" i="27" s="1"/>
  <c r="U92" i="27" s="1"/>
  <c r="AJ92" i="27" s="1"/>
  <c r="AN92" i="27" s="1"/>
  <c r="N140" i="25"/>
  <c r="P139" i="25"/>
  <c r="Q139" i="25" s="1"/>
  <c r="S139" i="25" s="1"/>
  <c r="U139" i="25" s="1"/>
  <c r="AT139" i="25" s="1"/>
  <c r="AX139" i="25" s="1"/>
  <c r="P44" i="20"/>
  <c r="Q44" i="20" s="1"/>
  <c r="S44" i="20" s="1"/>
  <c r="U44" i="20" s="1"/>
  <c r="AQ44" i="20" s="1"/>
  <c r="AU44" i="20" s="1"/>
  <c r="N62" i="9"/>
  <c r="O62" i="9" s="1"/>
  <c r="P92" i="17"/>
  <c r="Q92" i="17" s="1"/>
  <c r="S92" i="17" s="1"/>
  <c r="U92" i="17" s="1"/>
  <c r="AJ92" i="17" s="1"/>
  <c r="AN92" i="17" s="1"/>
  <c r="N46" i="24"/>
  <c r="O46" i="24" s="1"/>
  <c r="P122" i="3"/>
  <c r="Q122" i="3" s="1"/>
  <c r="S122" i="3" s="1"/>
  <c r="U122" i="3" s="1"/>
  <c r="AT122" i="3" s="1"/>
  <c r="O92" i="4"/>
  <c r="P122" i="9"/>
  <c r="Q122" i="9" s="1"/>
  <c r="S122" i="9" s="1"/>
  <c r="U122" i="9" s="1"/>
  <c r="AT122" i="9" s="1"/>
  <c r="P106" i="28"/>
  <c r="Q106" i="28" s="1"/>
  <c r="S106" i="28" s="1"/>
  <c r="U106" i="28" s="1"/>
  <c r="AT106" i="28" s="1"/>
  <c r="AX106" i="28" s="1"/>
  <c r="O107" i="28"/>
  <c r="P122" i="16"/>
  <c r="Q122" i="16" s="1"/>
  <c r="S122" i="16" s="1"/>
  <c r="U122" i="16" s="1"/>
  <c r="AT122" i="16" s="1"/>
  <c r="N46" i="25"/>
  <c r="O46" i="25" s="1"/>
  <c r="P45" i="25"/>
  <c r="Q45" i="25" s="1"/>
  <c r="S45" i="25" s="1"/>
  <c r="U45" i="25" s="1"/>
  <c r="AQ45" i="25" s="1"/>
  <c r="AU45" i="25" s="1"/>
  <c r="P137" i="30"/>
  <c r="Q137" i="30" s="1"/>
  <c r="S137" i="30" s="1"/>
  <c r="U137" i="30" s="1"/>
  <c r="AT137" i="30" s="1"/>
  <c r="AX137" i="30" s="1"/>
  <c r="O138" i="30"/>
  <c r="P137" i="18"/>
  <c r="Q137" i="18" s="1"/>
  <c r="S137" i="18" s="1"/>
  <c r="U137" i="18" s="1"/>
  <c r="AT137" i="18" s="1"/>
  <c r="AX137" i="18" s="1"/>
  <c r="P31" i="23"/>
  <c r="Q31" i="23" s="1"/>
  <c r="S31" i="23" s="1"/>
  <c r="U31" i="23" s="1"/>
  <c r="AQ31" i="23" s="1"/>
  <c r="AU31" i="23" s="1"/>
  <c r="O32" i="23"/>
  <c r="P75" i="25"/>
  <c r="Q75" i="25" s="1"/>
  <c r="S75" i="25" s="1"/>
  <c r="U75" i="25" s="1"/>
  <c r="AQ75" i="25" s="1"/>
  <c r="AU75" i="25" s="1"/>
  <c r="P75" i="17"/>
  <c r="Q75" i="17" s="1"/>
  <c r="S75" i="17" s="1"/>
  <c r="U75" i="17" s="1"/>
  <c r="AQ75" i="17" s="1"/>
  <c r="AU75" i="17" s="1"/>
  <c r="Q136" i="8"/>
  <c r="S136" i="8" s="1"/>
  <c r="U136" i="8" s="1"/>
  <c r="AT136" i="8" s="1"/>
  <c r="AX136" i="8" s="1"/>
  <c r="O137" i="8"/>
  <c r="P91" i="22"/>
  <c r="Q91" i="22" s="1"/>
  <c r="S91" i="22" s="1"/>
  <c r="U91" i="22" s="1"/>
  <c r="AJ91" i="22" s="1"/>
  <c r="AN91" i="22" s="1"/>
  <c r="P60" i="13"/>
  <c r="Q60" i="13" s="1"/>
  <c r="S60" i="13" s="1"/>
  <c r="U60" i="13" s="1"/>
  <c r="AQ60" i="13" s="1"/>
  <c r="AU60" i="13" s="1"/>
  <c r="P31" i="29"/>
  <c r="Q31" i="29" s="1"/>
  <c r="S31" i="29" s="1"/>
  <c r="U31" i="29" s="1"/>
  <c r="AQ31" i="29" s="1"/>
  <c r="AU31" i="29" s="1"/>
  <c r="BA121" i="24"/>
  <c r="AX121" i="24"/>
  <c r="P47" i="9"/>
  <c r="Q47" i="9" s="1"/>
  <c r="S47" i="9" s="1"/>
  <c r="U47" i="9" s="1"/>
  <c r="AQ47" i="9" s="1"/>
  <c r="AU47" i="9" s="1"/>
  <c r="O76" i="21"/>
  <c r="O61" i="28"/>
  <c r="O92" i="24"/>
  <c r="P108" i="25"/>
  <c r="Q108" i="25" s="1"/>
  <c r="S108" i="25" s="1"/>
  <c r="U108" i="25" s="1"/>
  <c r="AT108" i="25" s="1"/>
  <c r="AX108" i="25" s="1"/>
  <c r="O92" i="25"/>
  <c r="AX121" i="3"/>
  <c r="BA121" i="3"/>
  <c r="O107" i="3"/>
  <c r="Q121" i="23"/>
  <c r="S121" i="23" s="1"/>
  <c r="U121" i="23" s="1"/>
  <c r="AT121" i="23" s="1"/>
  <c r="O122" i="23"/>
  <c r="AX121" i="9"/>
  <c r="BA121" i="9"/>
  <c r="P64" i="24"/>
  <c r="Q64" i="24" s="1"/>
  <c r="S64" i="24" s="1"/>
  <c r="U64" i="24" s="1"/>
  <c r="AQ64" i="24" s="1"/>
  <c r="AU64" i="24" s="1"/>
  <c r="O65" i="24"/>
  <c r="O138" i="14"/>
  <c r="P122" i="15"/>
  <c r="Q122" i="15" s="1"/>
  <c r="S122" i="15" s="1"/>
  <c r="U122" i="15" s="1"/>
  <c r="AT122" i="15" s="1"/>
  <c r="P122" i="29"/>
  <c r="Q122" i="29" s="1"/>
  <c r="S122" i="29" s="1"/>
  <c r="U122" i="29" s="1"/>
  <c r="AT122" i="29" s="1"/>
  <c r="BA121" i="16"/>
  <c r="AX121" i="16"/>
  <c r="P60" i="7"/>
  <c r="Q60" i="7" s="1"/>
  <c r="S60" i="7" s="1"/>
  <c r="U60" i="7" s="1"/>
  <c r="AQ60" i="7" s="1"/>
  <c r="AU60" i="7" s="1"/>
  <c r="O61" i="7"/>
  <c r="P31" i="4"/>
  <c r="Q31" i="4" s="1"/>
  <c r="S31" i="4" s="1"/>
  <c r="U31" i="4" s="1"/>
  <c r="AQ31" i="4" s="1"/>
  <c r="AU31" i="4" s="1"/>
  <c r="BA121" i="21"/>
  <c r="AX121" i="21"/>
  <c r="P46" i="23"/>
  <c r="Q46" i="23" s="1"/>
  <c r="S46" i="23" s="1"/>
  <c r="U46" i="23" s="1"/>
  <c r="AQ46" i="23" s="1"/>
  <c r="AU46" i="23" s="1"/>
  <c r="N30" i="7"/>
  <c r="O30" i="7" s="1"/>
  <c r="P29" i="7"/>
  <c r="Q29" i="7" s="1"/>
  <c r="S29" i="7" s="1"/>
  <c r="U29" i="7" s="1"/>
  <c r="AQ29" i="7" s="1"/>
  <c r="AU29" i="7" s="1"/>
  <c r="P137" i="29"/>
  <c r="Q137" i="29" s="1"/>
  <c r="S137" i="29" s="1"/>
  <c r="U137" i="29" s="1"/>
  <c r="AT137" i="29" s="1"/>
  <c r="AX137" i="29" s="1"/>
  <c r="O138" i="29"/>
  <c r="P75" i="28"/>
  <c r="Q75" i="28" s="1"/>
  <c r="S75" i="28" s="1"/>
  <c r="U75" i="28" s="1"/>
  <c r="AQ75" i="28" s="1"/>
  <c r="AU75" i="28" s="1"/>
  <c r="O76" i="28"/>
  <c r="P76" i="2"/>
  <c r="Q76" i="2" s="1"/>
  <c r="S76" i="2" s="1"/>
  <c r="U76" i="2" s="1"/>
  <c r="AQ76" i="2" s="1"/>
  <c r="AU76" i="2" s="1"/>
  <c r="P107" i="12"/>
  <c r="Q107" i="12" s="1"/>
  <c r="S107" i="12" s="1"/>
  <c r="U107" i="12" s="1"/>
  <c r="AT107" i="12" s="1"/>
  <c r="AX107" i="12" s="1"/>
  <c r="P106" i="10"/>
  <c r="Q106" i="10" s="1"/>
  <c r="S106" i="10" s="1"/>
  <c r="U106" i="10" s="1"/>
  <c r="AT106" i="10" s="1"/>
  <c r="AX106" i="10" s="1"/>
  <c r="P29" i="20"/>
  <c r="Q29" i="20" s="1"/>
  <c r="S29" i="20" s="1"/>
  <c r="U29" i="20" s="1"/>
  <c r="AQ29" i="20" s="1"/>
  <c r="AU29" i="20" s="1"/>
  <c r="P29" i="30"/>
  <c r="Q29" i="30" s="1"/>
  <c r="S29" i="30" s="1"/>
  <c r="U29" i="30" s="1"/>
  <c r="AQ29" i="30" s="1"/>
  <c r="AU29" i="30" s="1"/>
  <c r="Q136" i="23"/>
  <c r="S136" i="23" s="1"/>
  <c r="U136" i="23" s="1"/>
  <c r="AT136" i="23" s="1"/>
  <c r="AX136" i="23" s="1"/>
  <c r="O137" i="23"/>
  <c r="P91" i="9"/>
  <c r="Q91" i="9" s="1"/>
  <c r="S91" i="9" s="1"/>
  <c r="U91" i="9" s="1"/>
  <c r="AJ91" i="9" s="1"/>
  <c r="AN91" i="9" s="1"/>
  <c r="O92" i="9"/>
  <c r="P137" i="33"/>
  <c r="Q137" i="33" s="1"/>
  <c r="S137" i="33" s="1"/>
  <c r="U137" i="33" s="1"/>
  <c r="AT137" i="33" s="1"/>
  <c r="AX137" i="33" s="1"/>
  <c r="O138" i="33"/>
  <c r="N46" i="33"/>
  <c r="O46" i="33" s="1"/>
  <c r="O61" i="26"/>
  <c r="P137" i="15"/>
  <c r="Q137" i="15" s="1"/>
  <c r="S137" i="15" s="1"/>
  <c r="U137" i="15" s="1"/>
  <c r="AT137" i="15" s="1"/>
  <c r="AX137" i="15" s="1"/>
  <c r="O138" i="15"/>
  <c r="BA121" i="15"/>
  <c r="AX121" i="15"/>
  <c r="BA121" i="29"/>
  <c r="AX121" i="29"/>
  <c r="O62" i="27"/>
  <c r="P60" i="10"/>
  <c r="Q60" i="10" s="1"/>
  <c r="S60" i="10" s="1"/>
  <c r="U60" i="10" s="1"/>
  <c r="AQ60" i="10" s="1"/>
  <c r="AU60" i="10" s="1"/>
  <c r="O61" i="10"/>
  <c r="P137" i="12"/>
  <c r="Q137" i="12" s="1"/>
  <c r="S137" i="12" s="1"/>
  <c r="U137" i="12" s="1"/>
  <c r="AT137" i="12" s="1"/>
  <c r="AX137" i="12" s="1"/>
  <c r="P123" i="6"/>
  <c r="Q123" i="6" s="1"/>
  <c r="S123" i="6" s="1"/>
  <c r="U123" i="6" s="1"/>
  <c r="AT123" i="6" s="1"/>
  <c r="N46" i="21"/>
  <c r="P45" i="21"/>
  <c r="Q45" i="21" s="1"/>
  <c r="S45" i="21" s="1"/>
  <c r="U45" i="21" s="1"/>
  <c r="AQ45" i="21" s="1"/>
  <c r="AU45" i="21" s="1"/>
  <c r="O46" i="21"/>
  <c r="P110" i="1"/>
  <c r="Q110" i="1" s="1"/>
  <c r="S110" i="1" s="1"/>
  <c r="U110" i="1" s="1"/>
  <c r="AT110" i="1" s="1"/>
  <c r="AX110" i="1" s="1"/>
  <c r="O111" i="1"/>
  <c r="N77" i="22"/>
  <c r="P76" i="22"/>
  <c r="Q76" i="22" s="1"/>
  <c r="S76" i="22" s="1"/>
  <c r="U76" i="22" s="1"/>
  <c r="AQ76" i="22" s="1"/>
  <c r="AU76" i="22" s="1"/>
  <c r="O77" i="22"/>
  <c r="P28" i="8"/>
  <c r="Q28" i="8" s="1"/>
  <c r="S28" i="8" s="1"/>
  <c r="U28" i="8" s="1"/>
  <c r="AQ28" i="8" s="1"/>
  <c r="AU28" i="8" s="1"/>
  <c r="P122" i="21"/>
  <c r="Q122" i="21" s="1"/>
  <c r="S122" i="21" s="1"/>
  <c r="U122" i="21" s="1"/>
  <c r="AT122" i="21" s="1"/>
  <c r="O123" i="21"/>
  <c r="O62" i="3"/>
  <c r="N62" i="20"/>
  <c r="O62" i="20" s="1"/>
  <c r="O77" i="20"/>
  <c r="O31" i="18"/>
  <c r="O92" i="15"/>
  <c r="P75" i="9"/>
  <c r="Q75" i="9" s="1"/>
  <c r="S75" i="9" s="1"/>
  <c r="U75" i="9" s="1"/>
  <c r="AQ75" i="9" s="1"/>
  <c r="AU75" i="9" s="1"/>
  <c r="O76" i="9"/>
  <c r="P75" i="8"/>
  <c r="Q75" i="8" s="1"/>
  <c r="S75" i="8" s="1"/>
  <c r="U75" i="8" s="1"/>
  <c r="AQ75" i="8" s="1"/>
  <c r="AU75" i="8" s="1"/>
  <c r="O76" i="8"/>
  <c r="O76" i="16"/>
  <c r="P61" i="5"/>
  <c r="Q61" i="5" s="1"/>
  <c r="S61" i="5" s="1"/>
  <c r="U61" i="5" s="1"/>
  <c r="AQ61" i="5" s="1"/>
  <c r="AU61" i="5" s="1"/>
  <c r="N62" i="34" l="1"/>
  <c r="P61" i="34"/>
  <c r="Q61" i="34" s="1"/>
  <c r="S61" i="34" s="1"/>
  <c r="U61" i="34" s="1"/>
  <c r="AQ61" i="34" s="1"/>
  <c r="AU61" i="34" s="1"/>
  <c r="O62" i="34"/>
  <c r="P48" i="34"/>
  <c r="Q48" i="34" s="1"/>
  <c r="S48" i="34" s="1"/>
  <c r="U48" i="34" s="1"/>
  <c r="AQ48" i="34" s="1"/>
  <c r="AU48" i="34" s="1"/>
  <c r="O49" i="34"/>
  <c r="O31" i="34"/>
  <c r="O110" i="34"/>
  <c r="N140" i="34"/>
  <c r="O140" i="34" s="1"/>
  <c r="O78" i="34"/>
  <c r="O125" i="34"/>
  <c r="P94" i="34"/>
  <c r="Q94" i="34" s="1"/>
  <c r="S94" i="34" s="1"/>
  <c r="U94" i="34" s="1"/>
  <c r="AJ94" i="34" s="1"/>
  <c r="AN94" i="34" s="1"/>
  <c r="O95" i="34"/>
  <c r="AX124" i="34"/>
  <c r="BA124" i="34"/>
  <c r="P46" i="6"/>
  <c r="Q46" i="6" s="1"/>
  <c r="S46" i="6" s="1"/>
  <c r="U46" i="6" s="1"/>
  <c r="AQ46" i="6" s="1"/>
  <c r="AU46" i="6" s="1"/>
  <c r="O47" i="6"/>
  <c r="P93" i="2"/>
  <c r="Q93" i="2" s="1"/>
  <c r="S93" i="2" s="1"/>
  <c r="U93" i="2" s="1"/>
  <c r="AJ93" i="2" s="1"/>
  <c r="AN93" i="2" s="1"/>
  <c r="O94" i="2"/>
  <c r="P30" i="15"/>
  <c r="Q30" i="15" s="1"/>
  <c r="S30" i="15" s="1"/>
  <c r="U30" i="15" s="1"/>
  <c r="AQ30" i="15" s="1"/>
  <c r="AU30" i="15" s="1"/>
  <c r="O31" i="15"/>
  <c r="P46" i="25"/>
  <c r="Q46" i="25" s="1"/>
  <c r="S46" i="25" s="1"/>
  <c r="U46" i="25" s="1"/>
  <c r="AQ46" i="25" s="1"/>
  <c r="AU46" i="25" s="1"/>
  <c r="P62" i="14"/>
  <c r="Q62" i="14" s="1"/>
  <c r="S62" i="14" s="1"/>
  <c r="U62" i="14" s="1"/>
  <c r="AQ62" i="14" s="1"/>
  <c r="AU62" i="14" s="1"/>
  <c r="O63" i="14"/>
  <c r="P62" i="2"/>
  <c r="Q62" i="2" s="1"/>
  <c r="S62" i="2" s="1"/>
  <c r="U62" i="2" s="1"/>
  <c r="AQ62" i="2" s="1"/>
  <c r="AU62" i="2" s="1"/>
  <c r="O63" i="2"/>
  <c r="P93" i="13"/>
  <c r="Q93" i="13" s="1"/>
  <c r="S93" i="13" s="1"/>
  <c r="U93" i="13" s="1"/>
  <c r="AJ93" i="13" s="1"/>
  <c r="AN93" i="13" s="1"/>
  <c r="P30" i="7"/>
  <c r="Q30" i="7" s="1"/>
  <c r="S30" i="7" s="1"/>
  <c r="U30" i="7" s="1"/>
  <c r="AQ30" i="7" s="1"/>
  <c r="AU30" i="7" s="1"/>
  <c r="O31" i="7"/>
  <c r="P62" i="29"/>
  <c r="Q62" i="29" s="1"/>
  <c r="S62" i="29" s="1"/>
  <c r="U62" i="29" s="1"/>
  <c r="AQ62" i="29" s="1"/>
  <c r="AU62" i="29" s="1"/>
  <c r="P30" i="33"/>
  <c r="Q30" i="33" s="1"/>
  <c r="S30" i="33" s="1"/>
  <c r="U30" i="33" s="1"/>
  <c r="AQ30" i="33" s="1"/>
  <c r="AU30" i="33" s="1"/>
  <c r="O31" i="33"/>
  <c r="P77" i="13"/>
  <c r="Q77" i="13" s="1"/>
  <c r="S77" i="13" s="1"/>
  <c r="U77" i="13" s="1"/>
  <c r="AQ77" i="13" s="1"/>
  <c r="AU77" i="13" s="1"/>
  <c r="O78" i="13"/>
  <c r="P77" i="24"/>
  <c r="Q77" i="24" s="1"/>
  <c r="S77" i="24" s="1"/>
  <c r="U77" i="24" s="1"/>
  <c r="AQ77" i="24" s="1"/>
  <c r="AU77" i="24" s="1"/>
  <c r="BA121" i="7"/>
  <c r="AX121" i="7"/>
  <c r="P30" i="5"/>
  <c r="Q30" i="5" s="1"/>
  <c r="S30" i="5" s="1"/>
  <c r="U30" i="5" s="1"/>
  <c r="AQ30" i="5" s="1"/>
  <c r="AU30" i="5" s="1"/>
  <c r="O31" i="5"/>
  <c r="P108" i="9"/>
  <c r="Q108" i="9" s="1"/>
  <c r="S108" i="9" s="1"/>
  <c r="U108" i="9" s="1"/>
  <c r="AT108" i="9" s="1"/>
  <c r="AX108" i="9" s="1"/>
  <c r="N109" i="9"/>
  <c r="O109" i="9" s="1"/>
  <c r="N125" i="4"/>
  <c r="P124" i="4"/>
  <c r="Q124" i="4" s="1"/>
  <c r="S124" i="4" s="1"/>
  <c r="U124" i="4" s="1"/>
  <c r="AT124" i="4" s="1"/>
  <c r="O125" i="4"/>
  <c r="P63" i="21"/>
  <c r="Q63" i="21" s="1"/>
  <c r="S63" i="21" s="1"/>
  <c r="U63" i="21" s="1"/>
  <c r="AQ63" i="21" s="1"/>
  <c r="AU63" i="21" s="1"/>
  <c r="O64" i="21"/>
  <c r="P77" i="20"/>
  <c r="Q77" i="20" s="1"/>
  <c r="S77" i="20" s="1"/>
  <c r="U77" i="20" s="1"/>
  <c r="AQ77" i="20" s="1"/>
  <c r="AU77" i="20" s="1"/>
  <c r="O78" i="20"/>
  <c r="O30" i="20"/>
  <c r="O123" i="29"/>
  <c r="O61" i="13"/>
  <c r="O48" i="31"/>
  <c r="O108" i="18"/>
  <c r="O47" i="14"/>
  <c r="O108" i="5"/>
  <c r="O138" i="27"/>
  <c r="O108" i="19"/>
  <c r="P107" i="30"/>
  <c r="Q107" i="30" s="1"/>
  <c r="S107" i="30" s="1"/>
  <c r="U107" i="30" s="1"/>
  <c r="AT107" i="30" s="1"/>
  <c r="AX107" i="30" s="1"/>
  <c r="BA121" i="22"/>
  <c r="AX121" i="22"/>
  <c r="P107" i="23"/>
  <c r="Q107" i="23" s="1"/>
  <c r="S107" i="23" s="1"/>
  <c r="U107" i="23" s="1"/>
  <c r="AT107" i="23" s="1"/>
  <c r="AX107" i="23" s="1"/>
  <c r="P62" i="31"/>
  <c r="Q62" i="31" s="1"/>
  <c r="S62" i="31" s="1"/>
  <c r="U62" i="31" s="1"/>
  <c r="AQ62" i="31" s="1"/>
  <c r="AU62" i="31" s="1"/>
  <c r="P77" i="23"/>
  <c r="Q77" i="23" s="1"/>
  <c r="S77" i="23" s="1"/>
  <c r="U77" i="23" s="1"/>
  <c r="AQ77" i="23" s="1"/>
  <c r="AU77" i="23" s="1"/>
  <c r="O78" i="23"/>
  <c r="P123" i="30"/>
  <c r="Q123" i="30" s="1"/>
  <c r="S123" i="30" s="1"/>
  <c r="U123" i="30" s="1"/>
  <c r="AT123" i="30" s="1"/>
  <c r="P45" i="29"/>
  <c r="Q45" i="29" s="1"/>
  <c r="S45" i="29" s="1"/>
  <c r="U45" i="29" s="1"/>
  <c r="AQ45" i="29" s="1"/>
  <c r="AU45" i="29" s="1"/>
  <c r="O31" i="11"/>
  <c r="AX123" i="4"/>
  <c r="BA123" i="4"/>
  <c r="P138" i="2"/>
  <c r="Q138" i="2" s="1"/>
  <c r="S138" i="2" s="1"/>
  <c r="U138" i="2" s="1"/>
  <c r="AT138" i="2" s="1"/>
  <c r="AX138" i="2" s="1"/>
  <c r="O139" i="2"/>
  <c r="P122" i="8"/>
  <c r="Q122" i="8" s="1"/>
  <c r="S122" i="8" s="1"/>
  <c r="U122" i="8" s="1"/>
  <c r="AT122" i="8" s="1"/>
  <c r="O123" i="8"/>
  <c r="O92" i="12"/>
  <c r="P63" i="33"/>
  <c r="Q63" i="33" s="1"/>
  <c r="S63" i="33" s="1"/>
  <c r="U63" i="33" s="1"/>
  <c r="AQ63" i="33" s="1"/>
  <c r="AU63" i="33" s="1"/>
  <c r="P122" i="22"/>
  <c r="Q122" i="22" s="1"/>
  <c r="S122" i="22" s="1"/>
  <c r="U122" i="22" s="1"/>
  <c r="AT122" i="22" s="1"/>
  <c r="P62" i="4"/>
  <c r="Q62" i="4" s="1"/>
  <c r="S62" i="4" s="1"/>
  <c r="U62" i="4" s="1"/>
  <c r="AQ62" i="4" s="1"/>
  <c r="AU62" i="4" s="1"/>
  <c r="N109" i="29"/>
  <c r="P108" i="29"/>
  <c r="Q108" i="29" s="1"/>
  <c r="S108" i="29" s="1"/>
  <c r="U108" i="29" s="1"/>
  <c r="AT108" i="29" s="1"/>
  <c r="AX108" i="29" s="1"/>
  <c r="O109" i="29"/>
  <c r="P45" i="12"/>
  <c r="Q45" i="12" s="1"/>
  <c r="S45" i="12" s="1"/>
  <c r="U45" i="12" s="1"/>
  <c r="AQ45" i="12" s="1"/>
  <c r="AU45" i="12" s="1"/>
  <c r="P62" i="20"/>
  <c r="Q62" i="20" s="1"/>
  <c r="S62" i="20" s="1"/>
  <c r="U62" i="20" s="1"/>
  <c r="AQ62" i="20" s="1"/>
  <c r="AU62" i="20" s="1"/>
  <c r="P111" i="1"/>
  <c r="Q111" i="1" s="1"/>
  <c r="S111" i="1" s="1"/>
  <c r="U111" i="1" s="1"/>
  <c r="AT111" i="1" s="1"/>
  <c r="AX111" i="1" s="1"/>
  <c r="P138" i="15"/>
  <c r="Q138" i="15" s="1"/>
  <c r="S138" i="15" s="1"/>
  <c r="U138" i="15" s="1"/>
  <c r="AT138" i="15" s="1"/>
  <c r="AX138" i="15" s="1"/>
  <c r="AX122" i="29"/>
  <c r="BA122" i="29"/>
  <c r="P92" i="25"/>
  <c r="Q92" i="25" s="1"/>
  <c r="S92" i="25" s="1"/>
  <c r="U92" i="25" s="1"/>
  <c r="AJ92" i="25" s="1"/>
  <c r="AN92" i="25" s="1"/>
  <c r="P46" i="24"/>
  <c r="Q46" i="24" s="1"/>
  <c r="S46" i="24" s="1"/>
  <c r="U46" i="24" s="1"/>
  <c r="AQ46" i="24" s="1"/>
  <c r="AU46" i="24" s="1"/>
  <c r="O93" i="21"/>
  <c r="O107" i="7"/>
  <c r="O138" i="17"/>
  <c r="P32" i="19"/>
  <c r="Q32" i="19" s="1"/>
  <c r="S32" i="19" s="1"/>
  <c r="U32" i="19" s="1"/>
  <c r="AQ32" i="19" s="1"/>
  <c r="AU32" i="19" s="1"/>
  <c r="O33" i="19"/>
  <c r="P31" i="28"/>
  <c r="Q31" i="28" s="1"/>
  <c r="S31" i="28" s="1"/>
  <c r="U31" i="28" s="1"/>
  <c r="AQ31" i="28" s="1"/>
  <c r="AU31" i="28" s="1"/>
  <c r="AX122" i="30"/>
  <c r="BA122" i="30"/>
  <c r="O46" i="2"/>
  <c r="P92" i="33"/>
  <c r="Q92" i="33" s="1"/>
  <c r="S92" i="33" s="1"/>
  <c r="U92" i="33" s="1"/>
  <c r="AJ92" i="33" s="1"/>
  <c r="AN92" i="33" s="1"/>
  <c r="P107" i="21"/>
  <c r="Q107" i="21" s="1"/>
  <c r="S107" i="21" s="1"/>
  <c r="U107" i="21" s="1"/>
  <c r="AT107" i="21" s="1"/>
  <c r="AX107" i="21" s="1"/>
  <c r="P123" i="33"/>
  <c r="Q123" i="33" s="1"/>
  <c r="S123" i="33" s="1"/>
  <c r="U123" i="33" s="1"/>
  <c r="AT123" i="33" s="1"/>
  <c r="AX121" i="8"/>
  <c r="BA121" i="8"/>
  <c r="P138" i="24"/>
  <c r="Q138" i="24" s="1"/>
  <c r="S138" i="24" s="1"/>
  <c r="U138" i="24" s="1"/>
  <c r="AT138" i="24" s="1"/>
  <c r="AX138" i="24" s="1"/>
  <c r="P31" i="22"/>
  <c r="Q31" i="22" s="1"/>
  <c r="S31" i="22" s="1"/>
  <c r="U31" i="22" s="1"/>
  <c r="AQ31" i="22" s="1"/>
  <c r="AU31" i="22" s="1"/>
  <c r="P138" i="30"/>
  <c r="Q138" i="30" s="1"/>
  <c r="S138" i="30" s="1"/>
  <c r="U138" i="30" s="1"/>
  <c r="AT138" i="30" s="1"/>
  <c r="AX138" i="30" s="1"/>
  <c r="O139" i="30"/>
  <c r="O62" i="5"/>
  <c r="N30" i="20"/>
  <c r="O123" i="15"/>
  <c r="O92" i="22"/>
  <c r="O92" i="29"/>
  <c r="O64" i="18"/>
  <c r="O107" i="31"/>
  <c r="P76" i="30"/>
  <c r="Q76" i="30" s="1"/>
  <c r="S76" i="30" s="1"/>
  <c r="U76" i="30" s="1"/>
  <c r="AQ76" i="30" s="1"/>
  <c r="AU76" i="30" s="1"/>
  <c r="O48" i="8"/>
  <c r="N46" i="2"/>
  <c r="O62" i="17"/>
  <c r="P122" i="28"/>
  <c r="Q122" i="28" s="1"/>
  <c r="S122" i="28" s="1"/>
  <c r="U122" i="28" s="1"/>
  <c r="AT122" i="28" s="1"/>
  <c r="O123" i="28"/>
  <c r="O49" i="16"/>
  <c r="O138" i="16"/>
  <c r="BA122" i="33"/>
  <c r="AX122" i="33"/>
  <c r="O78" i="4"/>
  <c r="P31" i="18"/>
  <c r="Q31" i="18" s="1"/>
  <c r="S31" i="18" s="1"/>
  <c r="U31" i="18" s="1"/>
  <c r="AQ31" i="18" s="1"/>
  <c r="AU31" i="18" s="1"/>
  <c r="O32" i="18"/>
  <c r="BA122" i="27"/>
  <c r="AX122" i="27"/>
  <c r="P62" i="3"/>
  <c r="Q62" i="3" s="1"/>
  <c r="S62" i="3" s="1"/>
  <c r="U62" i="3" s="1"/>
  <c r="AQ62" i="3" s="1"/>
  <c r="AU62" i="3" s="1"/>
  <c r="O63" i="3"/>
  <c r="BA121" i="28"/>
  <c r="AX121" i="28"/>
  <c r="N62" i="5"/>
  <c r="P46" i="33"/>
  <c r="Q46" i="33" s="1"/>
  <c r="S46" i="33" s="1"/>
  <c r="U46" i="33" s="1"/>
  <c r="AQ46" i="33" s="1"/>
  <c r="AU46" i="33" s="1"/>
  <c r="O107" i="10"/>
  <c r="O47" i="23"/>
  <c r="P138" i="14"/>
  <c r="Q138" i="14" s="1"/>
  <c r="S138" i="14" s="1"/>
  <c r="U138" i="14" s="1"/>
  <c r="AT138" i="14" s="1"/>
  <c r="AX138" i="14" s="1"/>
  <c r="N109" i="25"/>
  <c r="O109" i="25" s="1"/>
  <c r="P137" i="8"/>
  <c r="Q137" i="8" s="1"/>
  <c r="S137" i="8" s="1"/>
  <c r="U137" i="8" s="1"/>
  <c r="AT137" i="8" s="1"/>
  <c r="AX137" i="8" s="1"/>
  <c r="O138" i="8"/>
  <c r="O123" i="16"/>
  <c r="N93" i="17"/>
  <c r="O93" i="17" s="1"/>
  <c r="O32" i="6"/>
  <c r="N46" i="26"/>
  <c r="O46" i="26" s="1"/>
  <c r="O62" i="23"/>
  <c r="N77" i="11"/>
  <c r="O77" i="11" s="1"/>
  <c r="P107" i="26"/>
  <c r="Q107" i="26" s="1"/>
  <c r="S107" i="26" s="1"/>
  <c r="U107" i="26" s="1"/>
  <c r="AT107" i="26" s="1"/>
  <c r="AX107" i="26" s="1"/>
  <c r="BA122" i="12"/>
  <c r="AX122" i="12"/>
  <c r="P31" i="17"/>
  <c r="Q31" i="17" s="1"/>
  <c r="S31" i="17" s="1"/>
  <c r="U31" i="17" s="1"/>
  <c r="AQ31" i="17" s="1"/>
  <c r="AU31" i="17" s="1"/>
  <c r="P45" i="7"/>
  <c r="Q45" i="7" s="1"/>
  <c r="S45" i="7" s="1"/>
  <c r="U45" i="7" s="1"/>
  <c r="AQ45" i="7" s="1"/>
  <c r="AU45" i="7" s="1"/>
  <c r="AX122" i="19"/>
  <c r="BA122" i="19"/>
  <c r="P123" i="17"/>
  <c r="Q123" i="17" s="1"/>
  <c r="S123" i="17" s="1"/>
  <c r="U123" i="17" s="1"/>
  <c r="AT123" i="17" s="1"/>
  <c r="AX121" i="26"/>
  <c r="BA121" i="26"/>
  <c r="P94" i="6"/>
  <c r="Q94" i="6" s="1"/>
  <c r="S94" i="6" s="1"/>
  <c r="U94" i="6" s="1"/>
  <c r="AJ94" i="6" s="1"/>
  <c r="AN94" i="6" s="1"/>
  <c r="AX122" i="16"/>
  <c r="BA122" i="16"/>
  <c r="P62" i="9"/>
  <c r="Q62" i="9" s="1"/>
  <c r="S62" i="9" s="1"/>
  <c r="U62" i="9" s="1"/>
  <c r="AQ62" i="9" s="1"/>
  <c r="AU62" i="9" s="1"/>
  <c r="O63" i="9"/>
  <c r="P31" i="1"/>
  <c r="Q31" i="1" s="1"/>
  <c r="S31" i="1" s="1"/>
  <c r="U31" i="1" s="1"/>
  <c r="AQ31" i="1" s="1"/>
  <c r="AU31" i="1" s="1"/>
  <c r="N93" i="8"/>
  <c r="O93" i="8" s="1"/>
  <c r="P92" i="8"/>
  <c r="Q92" i="8" s="1"/>
  <c r="S92" i="8" s="1"/>
  <c r="U92" i="8" s="1"/>
  <c r="AJ92" i="8" s="1"/>
  <c r="AN92" i="8" s="1"/>
  <c r="P45" i="28"/>
  <c r="Q45" i="28" s="1"/>
  <c r="S45" i="28" s="1"/>
  <c r="U45" i="28" s="1"/>
  <c r="AQ45" i="28" s="1"/>
  <c r="AU45" i="28" s="1"/>
  <c r="P122" i="10"/>
  <c r="Q122" i="10" s="1"/>
  <c r="S122" i="10" s="1"/>
  <c r="U122" i="10" s="1"/>
  <c r="AT122" i="10" s="1"/>
  <c r="P48" i="18"/>
  <c r="Q48" i="18" s="1"/>
  <c r="S48" i="18" s="1"/>
  <c r="U48" i="18" s="1"/>
  <c r="AQ48" i="18" s="1"/>
  <c r="AU48" i="18" s="1"/>
  <c r="P47" i="11"/>
  <c r="Q47" i="11" s="1"/>
  <c r="S47" i="11" s="1"/>
  <c r="U47" i="11" s="1"/>
  <c r="AQ47" i="11" s="1"/>
  <c r="AU47" i="11" s="1"/>
  <c r="P46" i="15"/>
  <c r="Q46" i="15" s="1"/>
  <c r="S46" i="15" s="1"/>
  <c r="U46" i="15" s="1"/>
  <c r="AQ46" i="15" s="1"/>
  <c r="AU46" i="15" s="1"/>
  <c r="O47" i="15"/>
  <c r="N93" i="30"/>
  <c r="P92" i="30"/>
  <c r="Q92" i="30" s="1"/>
  <c r="S92" i="30" s="1"/>
  <c r="U92" i="30" s="1"/>
  <c r="AJ92" i="30" s="1"/>
  <c r="AN92" i="30" s="1"/>
  <c r="O93" i="30"/>
  <c r="N62" i="19"/>
  <c r="O62" i="19" s="1"/>
  <c r="BA122" i="17"/>
  <c r="AX122" i="17"/>
  <c r="P138" i="5"/>
  <c r="Q138" i="5" s="1"/>
  <c r="S138" i="5" s="1"/>
  <c r="U138" i="5" s="1"/>
  <c r="AT138" i="5" s="1"/>
  <c r="AX138" i="5" s="1"/>
  <c r="P138" i="29"/>
  <c r="Q138" i="29" s="1"/>
  <c r="S138" i="29" s="1"/>
  <c r="U138" i="29" s="1"/>
  <c r="AT138" i="29" s="1"/>
  <c r="AX138" i="29" s="1"/>
  <c r="O139" i="29"/>
  <c r="BA122" i="18"/>
  <c r="AX122" i="18"/>
  <c r="P123" i="20"/>
  <c r="Q123" i="20" s="1"/>
  <c r="S123" i="20" s="1"/>
  <c r="U123" i="20" s="1"/>
  <c r="AT123" i="20" s="1"/>
  <c r="O124" i="20"/>
  <c r="P138" i="33"/>
  <c r="Q138" i="33" s="1"/>
  <c r="S138" i="33" s="1"/>
  <c r="U138" i="33" s="1"/>
  <c r="AT138" i="33" s="1"/>
  <c r="AX138" i="33" s="1"/>
  <c r="O139" i="33"/>
  <c r="P92" i="24"/>
  <c r="Q92" i="24" s="1"/>
  <c r="S92" i="24" s="1"/>
  <c r="U92" i="24" s="1"/>
  <c r="AJ92" i="24" s="1"/>
  <c r="AN92" i="24" s="1"/>
  <c r="N77" i="16"/>
  <c r="P76" i="16"/>
  <c r="Q76" i="16" s="1"/>
  <c r="S76" i="16" s="1"/>
  <c r="U76" i="16" s="1"/>
  <c r="AQ76" i="16" s="1"/>
  <c r="AU76" i="16" s="1"/>
  <c r="O77" i="16"/>
  <c r="O124" i="6"/>
  <c r="O76" i="17"/>
  <c r="O45" i="20"/>
  <c r="O92" i="23"/>
  <c r="O92" i="10"/>
  <c r="N62" i="23"/>
  <c r="O108" i="13"/>
  <c r="O31" i="27"/>
  <c r="O64" i="6"/>
  <c r="BA121" i="10"/>
  <c r="AX121" i="10"/>
  <c r="N62" i="22"/>
  <c r="O62" i="22" s="1"/>
  <c r="O107" i="22"/>
  <c r="O76" i="7"/>
  <c r="O78" i="14"/>
  <c r="P62" i="12"/>
  <c r="Q62" i="12" s="1"/>
  <c r="S62" i="12" s="1"/>
  <c r="U62" i="12" s="1"/>
  <c r="AQ62" i="12" s="1"/>
  <c r="AU62" i="12" s="1"/>
  <c r="O63" i="12"/>
  <c r="O108" i="24"/>
  <c r="O92" i="18"/>
  <c r="P46" i="30"/>
  <c r="Q46" i="30" s="1"/>
  <c r="S46" i="30" s="1"/>
  <c r="U46" i="30" s="1"/>
  <c r="AQ46" i="30" s="1"/>
  <c r="AU46" i="30" s="1"/>
  <c r="O47" i="30"/>
  <c r="O109" i="4"/>
  <c r="P94" i="14"/>
  <c r="Q94" i="14" s="1"/>
  <c r="S94" i="14" s="1"/>
  <c r="U94" i="14" s="1"/>
  <c r="AJ94" i="14" s="1"/>
  <c r="AN94" i="14" s="1"/>
  <c r="O95" i="14"/>
  <c r="AX122" i="24"/>
  <c r="BA122" i="24"/>
  <c r="AX123" i="6"/>
  <c r="BA123" i="6"/>
  <c r="P92" i="9"/>
  <c r="Q92" i="9" s="1"/>
  <c r="S92" i="9" s="1"/>
  <c r="U92" i="9" s="1"/>
  <c r="AJ92" i="9" s="1"/>
  <c r="AN92" i="9" s="1"/>
  <c r="N93" i="9"/>
  <c r="P65" i="24"/>
  <c r="Q65" i="24" s="1"/>
  <c r="S65" i="24" s="1"/>
  <c r="U65" i="24" s="1"/>
  <c r="AQ65" i="24" s="1"/>
  <c r="AU65" i="24" s="1"/>
  <c r="O66" i="24"/>
  <c r="P61" i="28"/>
  <c r="Q61" i="28" s="1"/>
  <c r="S61" i="28" s="1"/>
  <c r="U61" i="28" s="1"/>
  <c r="AQ61" i="28" s="1"/>
  <c r="AU61" i="28" s="1"/>
  <c r="P107" i="28"/>
  <c r="Q107" i="28" s="1"/>
  <c r="S107" i="28" s="1"/>
  <c r="U107" i="28" s="1"/>
  <c r="AT107" i="28" s="1"/>
  <c r="AX107" i="28" s="1"/>
  <c r="O108" i="28"/>
  <c r="P47" i="13"/>
  <c r="Q47" i="13" s="1"/>
  <c r="S47" i="13" s="1"/>
  <c r="U47" i="13" s="1"/>
  <c r="AQ47" i="13" s="1"/>
  <c r="AU47" i="13" s="1"/>
  <c r="N93" i="3"/>
  <c r="P92" i="3"/>
  <c r="Q92" i="3" s="1"/>
  <c r="S92" i="3" s="1"/>
  <c r="U92" i="3" s="1"/>
  <c r="AJ92" i="3" s="1"/>
  <c r="AN92" i="3" s="1"/>
  <c r="O93" i="3"/>
  <c r="P107" i="17"/>
  <c r="Q107" i="17" s="1"/>
  <c r="S107" i="17" s="1"/>
  <c r="U107" i="17" s="1"/>
  <c r="AT107" i="17" s="1"/>
  <c r="AX107" i="17" s="1"/>
  <c r="O108" i="17"/>
  <c r="P31" i="21"/>
  <c r="Q31" i="21" s="1"/>
  <c r="S31" i="21" s="1"/>
  <c r="U31" i="21" s="1"/>
  <c r="AQ31" i="21" s="1"/>
  <c r="AU31" i="21" s="1"/>
  <c r="O32" i="21"/>
  <c r="P79" i="1"/>
  <c r="Q79" i="1" s="1"/>
  <c r="S79" i="1" s="1"/>
  <c r="U79" i="1" s="1"/>
  <c r="AQ79" i="1" s="1"/>
  <c r="AU79" i="1" s="1"/>
  <c r="O80" i="1"/>
  <c r="P123" i="14"/>
  <c r="Q123" i="14" s="1"/>
  <c r="S123" i="14" s="1"/>
  <c r="U123" i="14" s="1"/>
  <c r="AT123" i="14" s="1"/>
  <c r="O124" i="14"/>
  <c r="P139" i="6"/>
  <c r="Q139" i="6" s="1"/>
  <c r="S139" i="6" s="1"/>
  <c r="U139" i="6" s="1"/>
  <c r="AT139" i="6" s="1"/>
  <c r="AX139" i="6" s="1"/>
  <c r="P91" i="28"/>
  <c r="Q91" i="28" s="1"/>
  <c r="S91" i="28" s="1"/>
  <c r="U91" i="28" s="1"/>
  <c r="AJ91" i="28" s="1"/>
  <c r="AN91" i="28" s="1"/>
  <c r="N109" i="6"/>
  <c r="P108" i="6"/>
  <c r="Q108" i="6" s="1"/>
  <c r="S108" i="6" s="1"/>
  <c r="U108" i="6" s="1"/>
  <c r="AT108" i="6" s="1"/>
  <c r="AX108" i="6" s="1"/>
  <c r="O109" i="6"/>
  <c r="P137" i="31"/>
  <c r="Q137" i="31" s="1"/>
  <c r="S137" i="31" s="1"/>
  <c r="U137" i="31" s="1"/>
  <c r="AT137" i="31" s="1"/>
  <c r="AX137" i="31" s="1"/>
  <c r="N93" i="16"/>
  <c r="P92" i="16"/>
  <c r="Q92" i="16" s="1"/>
  <c r="S92" i="16" s="1"/>
  <c r="U92" i="16" s="1"/>
  <c r="AJ92" i="16" s="1"/>
  <c r="AN92" i="16" s="1"/>
  <c r="O93" i="16"/>
  <c r="P138" i="19"/>
  <c r="Q138" i="19" s="1"/>
  <c r="S138" i="19" s="1"/>
  <c r="U138" i="19" s="1"/>
  <c r="AT138" i="19" s="1"/>
  <c r="AX138" i="19" s="1"/>
  <c r="O139" i="19"/>
  <c r="P31" i="26"/>
  <c r="Q31" i="26" s="1"/>
  <c r="S31" i="26" s="1"/>
  <c r="U31" i="26" s="1"/>
  <c r="AQ31" i="26" s="1"/>
  <c r="AU31" i="26" s="1"/>
  <c r="P61" i="26"/>
  <c r="Q61" i="26" s="1"/>
  <c r="S61" i="26" s="1"/>
  <c r="U61" i="26" s="1"/>
  <c r="AQ61" i="26" s="1"/>
  <c r="AU61" i="26" s="1"/>
  <c r="P123" i="12"/>
  <c r="Q123" i="12" s="1"/>
  <c r="S123" i="12" s="1"/>
  <c r="U123" i="12" s="1"/>
  <c r="AT123" i="12" s="1"/>
  <c r="P123" i="19"/>
  <c r="Q123" i="19" s="1"/>
  <c r="S123" i="19" s="1"/>
  <c r="U123" i="19" s="1"/>
  <c r="AT123" i="19" s="1"/>
  <c r="P123" i="21"/>
  <c r="Q123" i="21" s="1"/>
  <c r="S123" i="21" s="1"/>
  <c r="U123" i="21" s="1"/>
  <c r="AT123" i="21" s="1"/>
  <c r="AX122" i="21"/>
  <c r="BA122" i="21"/>
  <c r="O138" i="12"/>
  <c r="O108" i="12"/>
  <c r="O32" i="4"/>
  <c r="P76" i="21"/>
  <c r="Q76" i="21" s="1"/>
  <c r="S76" i="21" s="1"/>
  <c r="U76" i="21" s="1"/>
  <c r="AQ76" i="21" s="1"/>
  <c r="AU76" i="21" s="1"/>
  <c r="O76" i="25"/>
  <c r="O140" i="25"/>
  <c r="O108" i="16"/>
  <c r="O76" i="12"/>
  <c r="P124" i="2"/>
  <c r="Q124" i="2" s="1"/>
  <c r="S124" i="2" s="1"/>
  <c r="U124" i="2" s="1"/>
  <c r="AT124" i="2" s="1"/>
  <c r="O30" i="16"/>
  <c r="P92" i="31"/>
  <c r="Q92" i="31" s="1"/>
  <c r="S92" i="31" s="1"/>
  <c r="U92" i="31" s="1"/>
  <c r="AJ92" i="31" s="1"/>
  <c r="AN92" i="31" s="1"/>
  <c r="P31" i="12"/>
  <c r="Q31" i="12" s="1"/>
  <c r="S31" i="12" s="1"/>
  <c r="U31" i="12" s="1"/>
  <c r="AQ31" i="12" s="1"/>
  <c r="AU31" i="12" s="1"/>
  <c r="P46" i="17"/>
  <c r="Q46" i="17" s="1"/>
  <c r="S46" i="17" s="1"/>
  <c r="U46" i="17" s="1"/>
  <c r="AQ46" i="17" s="1"/>
  <c r="AU46" i="17" s="1"/>
  <c r="P138" i="4"/>
  <c r="Q138" i="4" s="1"/>
  <c r="S138" i="4" s="1"/>
  <c r="U138" i="4" s="1"/>
  <c r="AT138" i="4" s="1"/>
  <c r="AX138" i="4" s="1"/>
  <c r="N109" i="4"/>
  <c r="P31" i="13"/>
  <c r="Q31" i="13" s="1"/>
  <c r="S31" i="13" s="1"/>
  <c r="U31" i="13" s="1"/>
  <c r="AQ31" i="13" s="1"/>
  <c r="AU31" i="13" s="1"/>
  <c r="N77" i="8"/>
  <c r="P76" i="8"/>
  <c r="Q76" i="8" s="1"/>
  <c r="S76" i="8" s="1"/>
  <c r="U76" i="8" s="1"/>
  <c r="AQ76" i="8" s="1"/>
  <c r="AU76" i="8" s="1"/>
  <c r="O77" i="8"/>
  <c r="O29" i="8"/>
  <c r="P137" i="23"/>
  <c r="Q137" i="23" s="1"/>
  <c r="S137" i="23" s="1"/>
  <c r="U137" i="23" s="1"/>
  <c r="AT137" i="23" s="1"/>
  <c r="AX137" i="23" s="1"/>
  <c r="O48" i="9"/>
  <c r="O123" i="9"/>
  <c r="O107" i="11"/>
  <c r="P124" i="1"/>
  <c r="Q124" i="1" s="1"/>
  <c r="S124" i="1" s="1"/>
  <c r="U124" i="1" s="1"/>
  <c r="AT124" i="1" s="1"/>
  <c r="N125" i="1"/>
  <c r="P122" i="11"/>
  <c r="Q122" i="11" s="1"/>
  <c r="S122" i="11" s="1"/>
  <c r="U122" i="11" s="1"/>
  <c r="AT122" i="11" s="1"/>
  <c r="O123" i="11"/>
  <c r="P137" i="10"/>
  <c r="Q137" i="10" s="1"/>
  <c r="S137" i="10" s="1"/>
  <c r="U137" i="10" s="1"/>
  <c r="AT137" i="10" s="1"/>
  <c r="AX137" i="10" s="1"/>
  <c r="O138" i="10"/>
  <c r="O138" i="13"/>
  <c r="BA123" i="2"/>
  <c r="AX123" i="2"/>
  <c r="N30" i="16"/>
  <c r="O61" i="25"/>
  <c r="O139" i="20"/>
  <c r="O47" i="27"/>
  <c r="P94" i="20"/>
  <c r="Q94" i="20" s="1"/>
  <c r="S94" i="20" s="1"/>
  <c r="U94" i="20" s="1"/>
  <c r="AJ94" i="20" s="1"/>
  <c r="AN94" i="20" s="1"/>
  <c r="O95" i="20"/>
  <c r="BA122" i="15"/>
  <c r="AX122" i="15"/>
  <c r="P62" i="8"/>
  <c r="Q62" i="8" s="1"/>
  <c r="S62" i="8" s="1"/>
  <c r="U62" i="8" s="1"/>
  <c r="AQ62" i="8" s="1"/>
  <c r="AU62" i="8" s="1"/>
  <c r="P47" i="22"/>
  <c r="Q47" i="22" s="1"/>
  <c r="S47" i="22" s="1"/>
  <c r="U47" i="22" s="1"/>
  <c r="AQ47" i="22" s="1"/>
  <c r="AU47" i="22" s="1"/>
  <c r="P122" i="26"/>
  <c r="Q122" i="26" s="1"/>
  <c r="S122" i="26" s="1"/>
  <c r="U122" i="26" s="1"/>
  <c r="AT122" i="26" s="1"/>
  <c r="N77" i="9"/>
  <c r="P76" i="9"/>
  <c r="Q76" i="9" s="1"/>
  <c r="S76" i="9" s="1"/>
  <c r="U76" i="9" s="1"/>
  <c r="AQ76" i="9" s="1"/>
  <c r="AU76" i="9" s="1"/>
  <c r="O77" i="9"/>
  <c r="P61" i="10"/>
  <c r="Q61" i="10" s="1"/>
  <c r="S61" i="10" s="1"/>
  <c r="U61" i="10" s="1"/>
  <c r="AQ61" i="10" s="1"/>
  <c r="AU61" i="10" s="1"/>
  <c r="P32" i="23"/>
  <c r="Q32" i="23" s="1"/>
  <c r="S32" i="23" s="1"/>
  <c r="U32" i="23" s="1"/>
  <c r="AQ32" i="23" s="1"/>
  <c r="AU32" i="23" s="1"/>
  <c r="O33" i="23"/>
  <c r="AX122" i="9"/>
  <c r="BA122" i="9"/>
  <c r="P123" i="13"/>
  <c r="Q123" i="13" s="1"/>
  <c r="S123" i="13" s="1"/>
  <c r="U123" i="13" s="1"/>
  <c r="AT123" i="13" s="1"/>
  <c r="N77" i="6"/>
  <c r="P76" i="6"/>
  <c r="Q76" i="6" s="1"/>
  <c r="S76" i="6" s="1"/>
  <c r="U76" i="6" s="1"/>
  <c r="AQ76" i="6" s="1"/>
  <c r="AU76" i="6" s="1"/>
  <c r="O77" i="6"/>
  <c r="P108" i="2"/>
  <c r="Q108" i="2" s="1"/>
  <c r="S108" i="2" s="1"/>
  <c r="U108" i="2" s="1"/>
  <c r="AT108" i="2" s="1"/>
  <c r="AX108" i="2" s="1"/>
  <c r="BA121" i="11"/>
  <c r="AX121" i="11"/>
  <c r="P137" i="11"/>
  <c r="Q137" i="11" s="1"/>
  <c r="S137" i="11" s="1"/>
  <c r="U137" i="11" s="1"/>
  <c r="AT137" i="11" s="1"/>
  <c r="AX137" i="11" s="1"/>
  <c r="O138" i="11"/>
  <c r="P77" i="26"/>
  <c r="Q77" i="26" s="1"/>
  <c r="S77" i="26" s="1"/>
  <c r="U77" i="26" s="1"/>
  <c r="AQ77" i="26" s="1"/>
  <c r="AU77" i="26" s="1"/>
  <c r="N109" i="15"/>
  <c r="P108" i="15"/>
  <c r="Q108" i="15" s="1"/>
  <c r="S108" i="15" s="1"/>
  <c r="U108" i="15" s="1"/>
  <c r="AT108" i="15" s="1"/>
  <c r="AX108" i="15" s="1"/>
  <c r="P137" i="26"/>
  <c r="Q137" i="26" s="1"/>
  <c r="S137" i="26" s="1"/>
  <c r="U137" i="26" s="1"/>
  <c r="AT137" i="26" s="1"/>
  <c r="AX137" i="26" s="1"/>
  <c r="N109" i="20"/>
  <c r="P108" i="20"/>
  <c r="Q108" i="20" s="1"/>
  <c r="S108" i="20" s="1"/>
  <c r="U108" i="20" s="1"/>
  <c r="AT108" i="20" s="1"/>
  <c r="AX108" i="20" s="1"/>
  <c r="O109" i="20"/>
  <c r="P46" i="21"/>
  <c r="Q46" i="21" s="1"/>
  <c r="S46" i="21" s="1"/>
  <c r="U46" i="21" s="1"/>
  <c r="AQ46" i="21" s="1"/>
  <c r="AU46" i="21" s="1"/>
  <c r="O47" i="21"/>
  <c r="P31" i="31"/>
  <c r="Q31" i="31" s="1"/>
  <c r="S31" i="31" s="1"/>
  <c r="U31" i="31" s="1"/>
  <c r="AQ31" i="31" s="1"/>
  <c r="AU31" i="31" s="1"/>
  <c r="O32" i="31"/>
  <c r="N77" i="2"/>
  <c r="O77" i="2" s="1"/>
  <c r="N93" i="4"/>
  <c r="P92" i="4"/>
  <c r="Q92" i="4" s="1"/>
  <c r="S92" i="4" s="1"/>
  <c r="U92" i="4" s="1"/>
  <c r="AJ92" i="4" s="1"/>
  <c r="AN92" i="4" s="1"/>
  <c r="O93" i="4"/>
  <c r="N77" i="31"/>
  <c r="O77" i="31" s="1"/>
  <c r="BA122" i="13"/>
  <c r="AX122" i="13"/>
  <c r="O92" i="7"/>
  <c r="O108" i="14"/>
  <c r="P46" i="10"/>
  <c r="Q46" i="10" s="1"/>
  <c r="S46" i="10" s="1"/>
  <c r="U46" i="10" s="1"/>
  <c r="AQ46" i="10" s="1"/>
  <c r="AU46" i="10" s="1"/>
  <c r="O47" i="10"/>
  <c r="P107" i="33"/>
  <c r="Q107" i="33" s="1"/>
  <c r="S107" i="33" s="1"/>
  <c r="U107" i="33" s="1"/>
  <c r="AT107" i="33" s="1"/>
  <c r="AX107" i="33" s="1"/>
  <c r="O76" i="19"/>
  <c r="N46" i="4"/>
  <c r="O46" i="4" s="1"/>
  <c r="O138" i="21"/>
  <c r="P122" i="31"/>
  <c r="Q122" i="31" s="1"/>
  <c r="S122" i="31" s="1"/>
  <c r="U122" i="31" s="1"/>
  <c r="AT122" i="31" s="1"/>
  <c r="O123" i="31"/>
  <c r="O45" i="5"/>
  <c r="P31" i="9"/>
  <c r="Q31" i="9" s="1"/>
  <c r="S31" i="9" s="1"/>
  <c r="U31" i="9" s="1"/>
  <c r="AQ31" i="9" s="1"/>
  <c r="AU31" i="9" s="1"/>
  <c r="N93" i="26"/>
  <c r="O93" i="26" s="1"/>
  <c r="P92" i="26"/>
  <c r="Q92" i="26" s="1"/>
  <c r="S92" i="26" s="1"/>
  <c r="U92" i="26" s="1"/>
  <c r="AJ92" i="26" s="1"/>
  <c r="AN92" i="26" s="1"/>
  <c r="N46" i="3"/>
  <c r="P45" i="3"/>
  <c r="Q45" i="3" s="1"/>
  <c r="S45" i="3" s="1"/>
  <c r="U45" i="3" s="1"/>
  <c r="AQ45" i="3" s="1"/>
  <c r="AU45" i="3" s="1"/>
  <c r="O46" i="3"/>
  <c r="N77" i="3"/>
  <c r="O77" i="3" s="1"/>
  <c r="N77" i="10"/>
  <c r="O77" i="10" s="1"/>
  <c r="P123" i="5"/>
  <c r="Q123" i="5" s="1"/>
  <c r="S123" i="5" s="1"/>
  <c r="U123" i="5" s="1"/>
  <c r="AT123" i="5" s="1"/>
  <c r="O124" i="5"/>
  <c r="P77" i="27"/>
  <c r="Q77" i="27" s="1"/>
  <c r="S77" i="27" s="1"/>
  <c r="U77" i="27" s="1"/>
  <c r="AQ77" i="27" s="1"/>
  <c r="AU77" i="27" s="1"/>
  <c r="P78" i="18"/>
  <c r="Q78" i="18" s="1"/>
  <c r="S78" i="18" s="1"/>
  <c r="U78" i="18" s="1"/>
  <c r="AQ78" i="18" s="1"/>
  <c r="AU78" i="18" s="1"/>
  <c r="P61" i="7"/>
  <c r="Q61" i="7" s="1"/>
  <c r="S61" i="7" s="1"/>
  <c r="U61" i="7" s="1"/>
  <c r="AQ61" i="7" s="1"/>
  <c r="AU61" i="7" s="1"/>
  <c r="P122" i="23"/>
  <c r="Q122" i="23" s="1"/>
  <c r="S122" i="23" s="1"/>
  <c r="U122" i="23" s="1"/>
  <c r="AT122" i="23" s="1"/>
  <c r="P30" i="14"/>
  <c r="Q30" i="14" s="1"/>
  <c r="S30" i="14" s="1"/>
  <c r="U30" i="14" s="1"/>
  <c r="AQ30" i="14" s="1"/>
  <c r="AU30" i="14" s="1"/>
  <c r="P138" i="3"/>
  <c r="Q138" i="3" s="1"/>
  <c r="S138" i="3" s="1"/>
  <c r="U138" i="3" s="1"/>
  <c r="AT138" i="3" s="1"/>
  <c r="AX138" i="3" s="1"/>
  <c r="O139" i="3"/>
  <c r="P32" i="10"/>
  <c r="Q32" i="10" s="1"/>
  <c r="S32" i="10" s="1"/>
  <c r="U32" i="10" s="1"/>
  <c r="AQ32" i="10" s="1"/>
  <c r="AU32" i="10" s="1"/>
  <c r="P61" i="11"/>
  <c r="Q61" i="11" s="1"/>
  <c r="S61" i="11" s="1"/>
  <c r="U61" i="11" s="1"/>
  <c r="AQ61" i="11" s="1"/>
  <c r="AU61" i="11" s="1"/>
  <c r="P48" i="19"/>
  <c r="Q48" i="19" s="1"/>
  <c r="S48" i="19" s="1"/>
  <c r="U48" i="19" s="1"/>
  <c r="AQ48" i="19" s="1"/>
  <c r="AU48" i="19" s="1"/>
  <c r="N77" i="15"/>
  <c r="P76" i="15"/>
  <c r="Q76" i="15" s="1"/>
  <c r="S76" i="15" s="1"/>
  <c r="U76" i="15" s="1"/>
  <c r="AQ76" i="15" s="1"/>
  <c r="AU76" i="15" s="1"/>
  <c r="O77" i="15"/>
  <c r="P30" i="3"/>
  <c r="Q30" i="3" s="1"/>
  <c r="S30" i="3" s="1"/>
  <c r="U30" i="3" s="1"/>
  <c r="AQ30" i="3" s="1"/>
  <c r="AU30" i="3" s="1"/>
  <c r="O31" i="3"/>
  <c r="AX121" i="31"/>
  <c r="BA121" i="31"/>
  <c r="BA122" i="5"/>
  <c r="AX122" i="5"/>
  <c r="P77" i="22"/>
  <c r="Q77" i="22" s="1"/>
  <c r="S77" i="22" s="1"/>
  <c r="U77" i="22" s="1"/>
  <c r="AQ77" i="22" s="1"/>
  <c r="AU77" i="22" s="1"/>
  <c r="P92" i="15"/>
  <c r="Q92" i="15" s="1"/>
  <c r="S92" i="15" s="1"/>
  <c r="U92" i="15" s="1"/>
  <c r="AJ92" i="15" s="1"/>
  <c r="AN92" i="15" s="1"/>
  <c r="N30" i="30"/>
  <c r="O30" i="30" s="1"/>
  <c r="P76" i="28"/>
  <c r="Q76" i="28" s="1"/>
  <c r="S76" i="28" s="1"/>
  <c r="U76" i="28" s="1"/>
  <c r="AQ76" i="28" s="1"/>
  <c r="AU76" i="28" s="1"/>
  <c r="AX121" i="23"/>
  <c r="BA121" i="23"/>
  <c r="O138" i="18"/>
  <c r="O123" i="3"/>
  <c r="N93" i="27"/>
  <c r="O93" i="27" s="1"/>
  <c r="N62" i="1"/>
  <c r="P61" i="1"/>
  <c r="Q61" i="1" s="1"/>
  <c r="S61" i="1" s="1"/>
  <c r="U61" i="1" s="1"/>
  <c r="AQ61" i="1" s="1"/>
  <c r="AU61" i="1" s="1"/>
  <c r="O62" i="1"/>
  <c r="N77" i="5"/>
  <c r="P76" i="5"/>
  <c r="Q76" i="5" s="1"/>
  <c r="S76" i="5" s="1"/>
  <c r="U76" i="5" s="1"/>
  <c r="AQ76" i="5" s="1"/>
  <c r="AU76" i="5" s="1"/>
  <c r="O77" i="5"/>
  <c r="O64" i="30"/>
  <c r="P92" i="1"/>
  <c r="Q92" i="1" s="1"/>
  <c r="S92" i="1" s="1"/>
  <c r="U92" i="1" s="1"/>
  <c r="AJ92" i="1" s="1"/>
  <c r="AN92" i="1" s="1"/>
  <c r="N93" i="1"/>
  <c r="O93" i="1" s="1"/>
  <c r="O107" i="8"/>
  <c r="O138" i="9"/>
  <c r="P92" i="19"/>
  <c r="Q92" i="19" s="1"/>
  <c r="S92" i="19" s="1"/>
  <c r="U92" i="19" s="1"/>
  <c r="AJ92" i="19" s="1"/>
  <c r="AN92" i="19" s="1"/>
  <c r="O126" i="25"/>
  <c r="O31" i="25"/>
  <c r="O143" i="1"/>
  <c r="O93" i="5"/>
  <c r="P30" i="24"/>
  <c r="Q30" i="24" s="1"/>
  <c r="S30" i="24" s="1"/>
  <c r="U30" i="24" s="1"/>
  <c r="AQ30" i="24" s="1"/>
  <c r="AU30" i="24" s="1"/>
  <c r="P62" i="27"/>
  <c r="Q62" i="27" s="1"/>
  <c r="S62" i="27" s="1"/>
  <c r="U62" i="27" s="1"/>
  <c r="AQ62" i="27" s="1"/>
  <c r="AU62" i="27" s="1"/>
  <c r="P107" i="3"/>
  <c r="Q107" i="3" s="1"/>
  <c r="S107" i="3" s="1"/>
  <c r="U107" i="3" s="1"/>
  <c r="AT107" i="3" s="1"/>
  <c r="AX107" i="3" s="1"/>
  <c r="O108" i="3"/>
  <c r="O32" i="29"/>
  <c r="BA122" i="3"/>
  <c r="AX122" i="3"/>
  <c r="O123" i="24"/>
  <c r="O76" i="33"/>
  <c r="P62" i="15"/>
  <c r="Q62" i="15" s="1"/>
  <c r="S62" i="15" s="1"/>
  <c r="U62" i="15" s="1"/>
  <c r="AQ62" i="15" s="1"/>
  <c r="AU62" i="15" s="1"/>
  <c r="O63" i="15"/>
  <c r="P137" i="7"/>
  <c r="Q137" i="7" s="1"/>
  <c r="S137" i="7" s="1"/>
  <c r="U137" i="7" s="1"/>
  <c r="AT137" i="7" s="1"/>
  <c r="AX137" i="7" s="1"/>
  <c r="P122" i="7"/>
  <c r="Q122" i="7" s="1"/>
  <c r="S122" i="7" s="1"/>
  <c r="U122" i="7" s="1"/>
  <c r="AT122" i="7" s="1"/>
  <c r="P137" i="22"/>
  <c r="Q137" i="22" s="1"/>
  <c r="S137" i="22" s="1"/>
  <c r="U137" i="22" s="1"/>
  <c r="AT137" i="22" s="1"/>
  <c r="AX137" i="22" s="1"/>
  <c r="O64" i="16"/>
  <c r="O123" i="27"/>
  <c r="O123" i="18"/>
  <c r="O92" i="11"/>
  <c r="O108" i="27"/>
  <c r="P137" i="28"/>
  <c r="Q137" i="28" s="1"/>
  <c r="S137" i="28" s="1"/>
  <c r="U137" i="28" s="1"/>
  <c r="AT137" i="28" s="1"/>
  <c r="AX137" i="28" s="1"/>
  <c r="AX125" i="25"/>
  <c r="BA125" i="25"/>
  <c r="P31" i="2"/>
  <c r="Q31" i="2" s="1"/>
  <c r="S31" i="2" s="1"/>
  <c r="U31" i="2" s="1"/>
  <c r="AQ31" i="2" s="1"/>
  <c r="AU31" i="2" s="1"/>
  <c r="P77" i="29"/>
  <c r="Q77" i="29" s="1"/>
  <c r="S77" i="29" s="1"/>
  <c r="U77" i="29" s="1"/>
  <c r="AQ77" i="29" s="1"/>
  <c r="AU77" i="29" s="1"/>
  <c r="N46" i="1"/>
  <c r="O46" i="1" s="1"/>
  <c r="N93" i="5"/>
  <c r="P140" i="34" l="1"/>
  <c r="Q140" i="34" s="1"/>
  <c r="S140" i="34" s="1"/>
  <c r="U140" i="34" s="1"/>
  <c r="AT140" i="34" s="1"/>
  <c r="AX140" i="34" s="1"/>
  <c r="O141" i="34"/>
  <c r="P95" i="34"/>
  <c r="Q95" i="34" s="1"/>
  <c r="S95" i="34" s="1"/>
  <c r="U95" i="34" s="1"/>
  <c r="AJ95" i="34" s="1"/>
  <c r="AN95" i="34" s="1"/>
  <c r="O96" i="34"/>
  <c r="P78" i="34"/>
  <c r="Q78" i="34" s="1"/>
  <c r="S78" i="34" s="1"/>
  <c r="U78" i="34" s="1"/>
  <c r="AQ78" i="34" s="1"/>
  <c r="AU78" i="34" s="1"/>
  <c r="O79" i="34"/>
  <c r="P125" i="34"/>
  <c r="Q125" i="34" s="1"/>
  <c r="S125" i="34" s="1"/>
  <c r="U125" i="34" s="1"/>
  <c r="AT125" i="34" s="1"/>
  <c r="O126" i="34"/>
  <c r="P110" i="34"/>
  <c r="Q110" i="34" s="1"/>
  <c r="S110" i="34" s="1"/>
  <c r="U110" i="34" s="1"/>
  <c r="AT110" i="34" s="1"/>
  <c r="AX110" i="34" s="1"/>
  <c r="O111" i="34"/>
  <c r="P31" i="34"/>
  <c r="Q31" i="34" s="1"/>
  <c r="S31" i="34" s="1"/>
  <c r="U31" i="34" s="1"/>
  <c r="AQ31" i="34" s="1"/>
  <c r="AU31" i="34" s="1"/>
  <c r="O32" i="34"/>
  <c r="P49" i="34"/>
  <c r="Q49" i="34" s="1"/>
  <c r="S49" i="34" s="1"/>
  <c r="U49" i="34" s="1"/>
  <c r="AQ49" i="34" s="1"/>
  <c r="AU49" i="34" s="1"/>
  <c r="O50" i="34"/>
  <c r="P62" i="34"/>
  <c r="Q62" i="34" s="1"/>
  <c r="S62" i="34" s="1"/>
  <c r="U62" i="34" s="1"/>
  <c r="AQ62" i="34" s="1"/>
  <c r="AU62" i="34" s="1"/>
  <c r="O63" i="34"/>
  <c r="P93" i="27"/>
  <c r="Q93" i="27" s="1"/>
  <c r="S93" i="27" s="1"/>
  <c r="U93" i="27" s="1"/>
  <c r="AJ93" i="27" s="1"/>
  <c r="AN93" i="27" s="1"/>
  <c r="O94" i="27"/>
  <c r="P77" i="31"/>
  <c r="Q77" i="31" s="1"/>
  <c r="S77" i="31" s="1"/>
  <c r="U77" i="31" s="1"/>
  <c r="AQ77" i="31" s="1"/>
  <c r="AU77" i="31" s="1"/>
  <c r="O78" i="31"/>
  <c r="P93" i="26"/>
  <c r="Q93" i="26" s="1"/>
  <c r="S93" i="26" s="1"/>
  <c r="U93" i="26" s="1"/>
  <c r="AJ93" i="26" s="1"/>
  <c r="AN93" i="26" s="1"/>
  <c r="P109" i="25"/>
  <c r="Q109" i="25" s="1"/>
  <c r="S109" i="25" s="1"/>
  <c r="U109" i="25" s="1"/>
  <c r="AT109" i="25" s="1"/>
  <c r="AX109" i="25" s="1"/>
  <c r="O110" i="25"/>
  <c r="P109" i="9"/>
  <c r="Q109" i="9" s="1"/>
  <c r="S109" i="9" s="1"/>
  <c r="U109" i="9" s="1"/>
  <c r="AT109" i="9" s="1"/>
  <c r="AX109" i="9" s="1"/>
  <c r="O110" i="9"/>
  <c r="P93" i="17"/>
  <c r="Q93" i="17" s="1"/>
  <c r="S93" i="17" s="1"/>
  <c r="U93" i="17" s="1"/>
  <c r="AJ93" i="17" s="1"/>
  <c r="AN93" i="17" s="1"/>
  <c r="O94" i="17"/>
  <c r="P93" i="1"/>
  <c r="Q93" i="1" s="1"/>
  <c r="S93" i="1" s="1"/>
  <c r="U93" i="1" s="1"/>
  <c r="AJ93" i="1" s="1"/>
  <c r="AN93" i="1" s="1"/>
  <c r="O94" i="1"/>
  <c r="P30" i="30"/>
  <c r="Q30" i="30" s="1"/>
  <c r="S30" i="30" s="1"/>
  <c r="U30" i="30" s="1"/>
  <c r="AQ30" i="30" s="1"/>
  <c r="AU30" i="30" s="1"/>
  <c r="O31" i="30"/>
  <c r="P93" i="8"/>
  <c r="Q93" i="8" s="1"/>
  <c r="S93" i="8" s="1"/>
  <c r="U93" i="8" s="1"/>
  <c r="AJ93" i="8" s="1"/>
  <c r="AN93" i="8" s="1"/>
  <c r="O94" i="8"/>
  <c r="P138" i="9"/>
  <c r="Q138" i="9" s="1"/>
  <c r="S138" i="9" s="1"/>
  <c r="U138" i="9" s="1"/>
  <c r="AT138" i="9" s="1"/>
  <c r="AX138" i="9" s="1"/>
  <c r="O139" i="9"/>
  <c r="P138" i="10"/>
  <c r="Q138" i="10" s="1"/>
  <c r="S138" i="10" s="1"/>
  <c r="U138" i="10" s="1"/>
  <c r="AT138" i="10" s="1"/>
  <c r="AX138" i="10" s="1"/>
  <c r="O139" i="10"/>
  <c r="P123" i="15"/>
  <c r="Q123" i="15" s="1"/>
  <c r="S123" i="15" s="1"/>
  <c r="U123" i="15" s="1"/>
  <c r="AT123" i="15" s="1"/>
  <c r="O124" i="15"/>
  <c r="P30" i="20"/>
  <c r="Q30" i="20" s="1"/>
  <c r="S30" i="20" s="1"/>
  <c r="U30" i="20" s="1"/>
  <c r="AQ30" i="20" s="1"/>
  <c r="AU30" i="20" s="1"/>
  <c r="P63" i="14"/>
  <c r="Q63" i="14" s="1"/>
  <c r="S63" i="14" s="1"/>
  <c r="U63" i="14" s="1"/>
  <c r="AQ63" i="14" s="1"/>
  <c r="AU63" i="14" s="1"/>
  <c r="O64" i="14"/>
  <c r="O138" i="22"/>
  <c r="N62" i="11"/>
  <c r="O79" i="18"/>
  <c r="O32" i="9"/>
  <c r="P92" i="7"/>
  <c r="Q92" i="7" s="1"/>
  <c r="S92" i="7" s="1"/>
  <c r="U92" i="7" s="1"/>
  <c r="AJ92" i="7" s="1"/>
  <c r="AN92" i="7" s="1"/>
  <c r="N93" i="7"/>
  <c r="O93" i="7"/>
  <c r="O63" i="8"/>
  <c r="O138" i="23"/>
  <c r="O47" i="17"/>
  <c r="O124" i="19"/>
  <c r="AX123" i="14"/>
  <c r="BA123" i="14"/>
  <c r="P107" i="22"/>
  <c r="Q107" i="22" s="1"/>
  <c r="S107" i="22" s="1"/>
  <c r="U107" i="22" s="1"/>
  <c r="AT107" i="22" s="1"/>
  <c r="AX107" i="22" s="1"/>
  <c r="O108" i="22"/>
  <c r="N46" i="28"/>
  <c r="O124" i="17"/>
  <c r="O108" i="21"/>
  <c r="P93" i="21"/>
  <c r="Q93" i="21" s="1"/>
  <c r="S93" i="21" s="1"/>
  <c r="U93" i="21" s="1"/>
  <c r="AJ93" i="21" s="1"/>
  <c r="AN93" i="21" s="1"/>
  <c r="O63" i="20"/>
  <c r="BA122" i="8"/>
  <c r="AX122" i="8"/>
  <c r="O108" i="23"/>
  <c r="P93" i="16"/>
  <c r="Q93" i="16" s="1"/>
  <c r="S93" i="16" s="1"/>
  <c r="U93" i="16" s="1"/>
  <c r="AJ93" i="16" s="1"/>
  <c r="AN93" i="16" s="1"/>
  <c r="P123" i="8"/>
  <c r="Q123" i="8" s="1"/>
  <c r="S123" i="8" s="1"/>
  <c r="U123" i="8" s="1"/>
  <c r="AT123" i="8" s="1"/>
  <c r="P107" i="8"/>
  <c r="Q107" i="8" s="1"/>
  <c r="S107" i="8" s="1"/>
  <c r="U107" i="8" s="1"/>
  <c r="AT107" i="8" s="1"/>
  <c r="AX107" i="8" s="1"/>
  <c r="P138" i="11"/>
  <c r="Q138" i="11" s="1"/>
  <c r="S138" i="11" s="1"/>
  <c r="U138" i="11" s="1"/>
  <c r="AT138" i="11" s="1"/>
  <c r="AX138" i="11" s="1"/>
  <c r="O139" i="11"/>
  <c r="P33" i="23"/>
  <c r="Q33" i="23" s="1"/>
  <c r="S33" i="23" s="1"/>
  <c r="U33" i="23" s="1"/>
  <c r="AQ33" i="23" s="1"/>
  <c r="AU33" i="23" s="1"/>
  <c r="O34" i="23"/>
  <c r="P123" i="11"/>
  <c r="Q123" i="11" s="1"/>
  <c r="S123" i="11" s="1"/>
  <c r="U123" i="11" s="1"/>
  <c r="AT123" i="11" s="1"/>
  <c r="O124" i="11"/>
  <c r="P140" i="25"/>
  <c r="Q140" i="25" s="1"/>
  <c r="S140" i="25" s="1"/>
  <c r="U140" i="25" s="1"/>
  <c r="AT140" i="25" s="1"/>
  <c r="AX140" i="25" s="1"/>
  <c r="O141" i="25"/>
  <c r="BA123" i="19"/>
  <c r="AX123" i="19"/>
  <c r="P80" i="1"/>
  <c r="Q80" i="1" s="1"/>
  <c r="S80" i="1" s="1"/>
  <c r="U80" i="1" s="1"/>
  <c r="AQ80" i="1" s="1"/>
  <c r="AU80" i="1" s="1"/>
  <c r="O81" i="1"/>
  <c r="P108" i="28"/>
  <c r="Q108" i="28" s="1"/>
  <c r="S108" i="28" s="1"/>
  <c r="U108" i="28" s="1"/>
  <c r="AT108" i="28" s="1"/>
  <c r="AX108" i="28" s="1"/>
  <c r="P62" i="22"/>
  <c r="Q62" i="22" s="1"/>
  <c r="S62" i="22" s="1"/>
  <c r="U62" i="22" s="1"/>
  <c r="AQ62" i="22" s="1"/>
  <c r="AU62" i="22" s="1"/>
  <c r="O63" i="22"/>
  <c r="AX123" i="17"/>
  <c r="BA123" i="17"/>
  <c r="P46" i="26"/>
  <c r="Q46" i="26" s="1"/>
  <c r="S46" i="26" s="1"/>
  <c r="U46" i="26" s="1"/>
  <c r="AQ46" i="26" s="1"/>
  <c r="AU46" i="26" s="1"/>
  <c r="P63" i="3"/>
  <c r="Q63" i="3" s="1"/>
  <c r="S63" i="3" s="1"/>
  <c r="U63" i="3" s="1"/>
  <c r="AQ63" i="3" s="1"/>
  <c r="AU63" i="3" s="1"/>
  <c r="O64" i="3"/>
  <c r="P48" i="8"/>
  <c r="Q48" i="8" s="1"/>
  <c r="S48" i="8" s="1"/>
  <c r="U48" i="8" s="1"/>
  <c r="AQ48" i="8" s="1"/>
  <c r="AU48" i="8" s="1"/>
  <c r="O49" i="8"/>
  <c r="P62" i="5"/>
  <c r="Q62" i="5" s="1"/>
  <c r="S62" i="5" s="1"/>
  <c r="U62" i="5" s="1"/>
  <c r="AQ62" i="5" s="1"/>
  <c r="AU62" i="5" s="1"/>
  <c r="N140" i="2"/>
  <c r="O140" i="2" s="1"/>
  <c r="P139" i="2"/>
  <c r="Q139" i="2" s="1"/>
  <c r="S139" i="2" s="1"/>
  <c r="U139" i="2" s="1"/>
  <c r="AT139" i="2" s="1"/>
  <c r="AX139" i="2" s="1"/>
  <c r="P78" i="20"/>
  <c r="Q78" i="20" s="1"/>
  <c r="S78" i="20" s="1"/>
  <c r="U78" i="20" s="1"/>
  <c r="AQ78" i="20" s="1"/>
  <c r="AU78" i="20" s="1"/>
  <c r="O79" i="20"/>
  <c r="P31" i="7"/>
  <c r="Q31" i="7" s="1"/>
  <c r="S31" i="7" s="1"/>
  <c r="U31" i="7" s="1"/>
  <c r="AQ31" i="7" s="1"/>
  <c r="AU31" i="7" s="1"/>
  <c r="P124" i="14"/>
  <c r="Q124" i="14" s="1"/>
  <c r="S124" i="14" s="1"/>
  <c r="U124" i="14" s="1"/>
  <c r="AT124" i="14" s="1"/>
  <c r="N125" i="14"/>
  <c r="O125" i="14"/>
  <c r="AX123" i="33"/>
  <c r="BA123" i="33"/>
  <c r="P46" i="1"/>
  <c r="Q46" i="1" s="1"/>
  <c r="S46" i="1" s="1"/>
  <c r="U46" i="1" s="1"/>
  <c r="AQ46" i="1" s="1"/>
  <c r="AU46" i="1" s="1"/>
  <c r="O78" i="29"/>
  <c r="O123" i="7"/>
  <c r="O63" i="27"/>
  <c r="O78" i="27"/>
  <c r="P45" i="5"/>
  <c r="Q45" i="5" s="1"/>
  <c r="S45" i="5" s="1"/>
  <c r="U45" i="5" s="1"/>
  <c r="AQ45" i="5" s="1"/>
  <c r="AU45" i="5" s="1"/>
  <c r="BA122" i="11"/>
  <c r="AX122" i="11"/>
  <c r="P29" i="8"/>
  <c r="Q29" i="8" s="1"/>
  <c r="S29" i="8" s="1"/>
  <c r="U29" i="8" s="1"/>
  <c r="AQ29" i="8" s="1"/>
  <c r="AU29" i="8" s="1"/>
  <c r="N30" i="8"/>
  <c r="O32" i="12"/>
  <c r="N77" i="25"/>
  <c r="P76" i="25"/>
  <c r="Q76" i="25" s="1"/>
  <c r="S76" i="25" s="1"/>
  <c r="U76" i="25" s="1"/>
  <c r="AQ76" i="25" s="1"/>
  <c r="AU76" i="25" s="1"/>
  <c r="O77" i="25"/>
  <c r="O124" i="12"/>
  <c r="O138" i="31"/>
  <c r="P62" i="19"/>
  <c r="Q62" i="19" s="1"/>
  <c r="S62" i="19" s="1"/>
  <c r="U62" i="19" s="1"/>
  <c r="AQ62" i="19" s="1"/>
  <c r="AU62" i="19" s="1"/>
  <c r="P32" i="6"/>
  <c r="Q32" i="6" s="1"/>
  <c r="S32" i="6" s="1"/>
  <c r="U32" i="6" s="1"/>
  <c r="AQ32" i="6" s="1"/>
  <c r="AU32" i="6" s="1"/>
  <c r="O33" i="6"/>
  <c r="O93" i="33"/>
  <c r="O46" i="12"/>
  <c r="O78" i="24"/>
  <c r="P62" i="17"/>
  <c r="Q62" i="17" s="1"/>
  <c r="S62" i="17" s="1"/>
  <c r="U62" i="17" s="1"/>
  <c r="AQ62" i="17" s="1"/>
  <c r="AU62" i="17" s="1"/>
  <c r="P77" i="8"/>
  <c r="Q77" i="8" s="1"/>
  <c r="S77" i="8" s="1"/>
  <c r="U77" i="8" s="1"/>
  <c r="AQ77" i="8" s="1"/>
  <c r="AU77" i="8" s="1"/>
  <c r="P32" i="21"/>
  <c r="Q32" i="21" s="1"/>
  <c r="S32" i="21" s="1"/>
  <c r="U32" i="21" s="1"/>
  <c r="AQ32" i="21" s="1"/>
  <c r="AU32" i="21" s="1"/>
  <c r="P93" i="30"/>
  <c r="Q93" i="30" s="1"/>
  <c r="S93" i="30" s="1"/>
  <c r="U93" i="30" s="1"/>
  <c r="AJ93" i="30" s="1"/>
  <c r="AN93" i="30" s="1"/>
  <c r="O32" i="2"/>
  <c r="O138" i="7"/>
  <c r="O31" i="24"/>
  <c r="O77" i="28"/>
  <c r="O33" i="10"/>
  <c r="AX122" i="31"/>
  <c r="BA122" i="31"/>
  <c r="O125" i="1"/>
  <c r="N77" i="21"/>
  <c r="O77" i="21" s="1"/>
  <c r="O62" i="28"/>
  <c r="N93" i="24"/>
  <c r="O93" i="24" s="1"/>
  <c r="O32" i="1"/>
  <c r="P123" i="16"/>
  <c r="Q123" i="16" s="1"/>
  <c r="S123" i="16" s="1"/>
  <c r="U123" i="16" s="1"/>
  <c r="AT123" i="16" s="1"/>
  <c r="O124" i="16"/>
  <c r="N77" i="30"/>
  <c r="O77" i="30" s="1"/>
  <c r="N93" i="33"/>
  <c r="O47" i="24"/>
  <c r="N46" i="12"/>
  <c r="O108" i="30"/>
  <c r="O47" i="25"/>
  <c r="P108" i="14"/>
  <c r="Q108" i="14" s="1"/>
  <c r="S108" i="14" s="1"/>
  <c r="U108" i="14" s="1"/>
  <c r="AT108" i="14" s="1"/>
  <c r="AX108" i="14" s="1"/>
  <c r="P31" i="3"/>
  <c r="Q31" i="3" s="1"/>
  <c r="S31" i="3" s="1"/>
  <c r="U31" i="3" s="1"/>
  <c r="AQ31" i="3" s="1"/>
  <c r="AU31" i="3" s="1"/>
  <c r="O32" i="3"/>
  <c r="P124" i="5"/>
  <c r="Q124" i="5" s="1"/>
  <c r="S124" i="5" s="1"/>
  <c r="U124" i="5" s="1"/>
  <c r="AT124" i="5" s="1"/>
  <c r="P93" i="4"/>
  <c r="Q93" i="4" s="1"/>
  <c r="S93" i="4" s="1"/>
  <c r="U93" i="4" s="1"/>
  <c r="AJ93" i="4" s="1"/>
  <c r="AN93" i="4" s="1"/>
  <c r="P95" i="20"/>
  <c r="Q95" i="20" s="1"/>
  <c r="S95" i="20" s="1"/>
  <c r="U95" i="20" s="1"/>
  <c r="AJ95" i="20" s="1"/>
  <c r="AN95" i="20" s="1"/>
  <c r="O96" i="20"/>
  <c r="P109" i="6"/>
  <c r="Q109" i="6" s="1"/>
  <c r="S109" i="6" s="1"/>
  <c r="U109" i="6" s="1"/>
  <c r="AT109" i="6" s="1"/>
  <c r="AX109" i="6" s="1"/>
  <c r="O110" i="6"/>
  <c r="P109" i="4"/>
  <c r="Q109" i="4" s="1"/>
  <c r="S109" i="4" s="1"/>
  <c r="U109" i="4" s="1"/>
  <c r="AT109" i="4" s="1"/>
  <c r="AX109" i="4" s="1"/>
  <c r="P64" i="6"/>
  <c r="Q64" i="6" s="1"/>
  <c r="S64" i="6" s="1"/>
  <c r="U64" i="6" s="1"/>
  <c r="AQ64" i="6" s="1"/>
  <c r="AU64" i="6" s="1"/>
  <c r="P139" i="33"/>
  <c r="Q139" i="33" s="1"/>
  <c r="S139" i="33" s="1"/>
  <c r="U139" i="33" s="1"/>
  <c r="AT139" i="33" s="1"/>
  <c r="AX139" i="33" s="1"/>
  <c r="P138" i="8"/>
  <c r="Q138" i="8" s="1"/>
  <c r="S138" i="8" s="1"/>
  <c r="U138" i="8" s="1"/>
  <c r="AT138" i="8" s="1"/>
  <c r="AX138" i="8" s="1"/>
  <c r="P32" i="18"/>
  <c r="Q32" i="18" s="1"/>
  <c r="S32" i="18" s="1"/>
  <c r="U32" i="18" s="1"/>
  <c r="AQ32" i="18" s="1"/>
  <c r="AU32" i="18" s="1"/>
  <c r="O33" i="18"/>
  <c r="P46" i="2"/>
  <c r="Q46" i="2" s="1"/>
  <c r="S46" i="2" s="1"/>
  <c r="U46" i="2" s="1"/>
  <c r="AQ46" i="2" s="1"/>
  <c r="AU46" i="2" s="1"/>
  <c r="O47" i="2"/>
  <c r="P109" i="29"/>
  <c r="Q109" i="29" s="1"/>
  <c r="S109" i="29" s="1"/>
  <c r="U109" i="29" s="1"/>
  <c r="AT109" i="29" s="1"/>
  <c r="AX109" i="29" s="1"/>
  <c r="O110" i="29"/>
  <c r="P31" i="11"/>
  <c r="Q31" i="11" s="1"/>
  <c r="S31" i="11" s="1"/>
  <c r="U31" i="11" s="1"/>
  <c r="AQ31" i="11" s="1"/>
  <c r="AU31" i="11" s="1"/>
  <c r="O32" i="11"/>
  <c r="P125" i="4"/>
  <c r="Q125" i="4" s="1"/>
  <c r="S125" i="4" s="1"/>
  <c r="U125" i="4" s="1"/>
  <c r="AT125" i="4" s="1"/>
  <c r="P78" i="13"/>
  <c r="Q78" i="13" s="1"/>
  <c r="S78" i="13" s="1"/>
  <c r="U78" i="13" s="1"/>
  <c r="AQ78" i="13" s="1"/>
  <c r="AU78" i="13" s="1"/>
  <c r="O79" i="13"/>
  <c r="P63" i="15"/>
  <c r="Q63" i="15" s="1"/>
  <c r="S63" i="15" s="1"/>
  <c r="U63" i="15" s="1"/>
  <c r="AQ63" i="15" s="1"/>
  <c r="AU63" i="15" s="1"/>
  <c r="P64" i="30"/>
  <c r="Q64" i="30" s="1"/>
  <c r="S64" i="30" s="1"/>
  <c r="U64" i="30" s="1"/>
  <c r="AQ64" i="30" s="1"/>
  <c r="AU64" i="30" s="1"/>
  <c r="O65" i="30"/>
  <c r="N77" i="28"/>
  <c r="P139" i="3"/>
  <c r="Q139" i="3" s="1"/>
  <c r="S139" i="3" s="1"/>
  <c r="U139" i="3" s="1"/>
  <c r="AT139" i="3" s="1"/>
  <c r="AX139" i="3" s="1"/>
  <c r="AX123" i="5"/>
  <c r="BA123" i="5"/>
  <c r="P138" i="21"/>
  <c r="Q138" i="21" s="1"/>
  <c r="S138" i="21" s="1"/>
  <c r="U138" i="21" s="1"/>
  <c r="AT138" i="21" s="1"/>
  <c r="AX138" i="21" s="1"/>
  <c r="O139" i="21"/>
  <c r="O138" i="26"/>
  <c r="AX124" i="1"/>
  <c r="BA124" i="1"/>
  <c r="N93" i="31"/>
  <c r="O93" i="31" s="1"/>
  <c r="N62" i="26"/>
  <c r="O62" i="26" s="1"/>
  <c r="P108" i="17"/>
  <c r="Q108" i="17" s="1"/>
  <c r="S108" i="17" s="1"/>
  <c r="U108" i="17" s="1"/>
  <c r="AT108" i="17" s="1"/>
  <c r="AX108" i="17" s="1"/>
  <c r="N62" i="28"/>
  <c r="P47" i="30"/>
  <c r="Q47" i="30" s="1"/>
  <c r="S47" i="30" s="1"/>
  <c r="U47" i="30" s="1"/>
  <c r="AQ47" i="30" s="1"/>
  <c r="AU47" i="30" s="1"/>
  <c r="P31" i="27"/>
  <c r="Q31" i="27" s="1"/>
  <c r="S31" i="27" s="1"/>
  <c r="U31" i="27" s="1"/>
  <c r="AQ31" i="27" s="1"/>
  <c r="AU31" i="27" s="1"/>
  <c r="P47" i="15"/>
  <c r="Q47" i="15" s="1"/>
  <c r="S47" i="15" s="1"/>
  <c r="U47" i="15" s="1"/>
  <c r="AQ47" i="15" s="1"/>
  <c r="AU47" i="15" s="1"/>
  <c r="O48" i="15"/>
  <c r="P63" i="9"/>
  <c r="Q63" i="9" s="1"/>
  <c r="S63" i="9" s="1"/>
  <c r="U63" i="9" s="1"/>
  <c r="AQ63" i="9" s="1"/>
  <c r="AU63" i="9" s="1"/>
  <c r="O64" i="9"/>
  <c r="P107" i="31"/>
  <c r="Q107" i="31" s="1"/>
  <c r="S107" i="31" s="1"/>
  <c r="U107" i="31" s="1"/>
  <c r="AT107" i="31" s="1"/>
  <c r="AX107" i="31" s="1"/>
  <c r="O108" i="31"/>
  <c r="O32" i="22"/>
  <c r="N109" i="19"/>
  <c r="O109" i="19" s="1"/>
  <c r="P108" i="19"/>
  <c r="Q108" i="19" s="1"/>
  <c r="S108" i="19" s="1"/>
  <c r="U108" i="19" s="1"/>
  <c r="AT108" i="19" s="1"/>
  <c r="AX108" i="19" s="1"/>
  <c r="BA124" i="4"/>
  <c r="AX124" i="4"/>
  <c r="O94" i="13"/>
  <c r="P31" i="15"/>
  <c r="Q31" i="15" s="1"/>
  <c r="S31" i="15" s="1"/>
  <c r="U31" i="15" s="1"/>
  <c r="AQ31" i="15" s="1"/>
  <c r="AU31" i="15" s="1"/>
  <c r="O32" i="15"/>
  <c r="P77" i="16"/>
  <c r="Q77" i="16" s="1"/>
  <c r="S77" i="16" s="1"/>
  <c r="U77" i="16" s="1"/>
  <c r="AQ77" i="16" s="1"/>
  <c r="AU77" i="16" s="1"/>
  <c r="O78" i="16"/>
  <c r="P77" i="5"/>
  <c r="Q77" i="5" s="1"/>
  <c r="S77" i="5" s="1"/>
  <c r="U77" i="5" s="1"/>
  <c r="AQ77" i="5" s="1"/>
  <c r="AU77" i="5" s="1"/>
  <c r="O78" i="5"/>
  <c r="P77" i="10"/>
  <c r="Q77" i="10" s="1"/>
  <c r="S77" i="10" s="1"/>
  <c r="U77" i="10" s="1"/>
  <c r="AQ77" i="10" s="1"/>
  <c r="AU77" i="10" s="1"/>
  <c r="O78" i="10"/>
  <c r="P46" i="4"/>
  <c r="Q46" i="4" s="1"/>
  <c r="S46" i="4" s="1"/>
  <c r="U46" i="4" s="1"/>
  <c r="AQ46" i="4" s="1"/>
  <c r="AU46" i="4" s="1"/>
  <c r="O47" i="4"/>
  <c r="P30" i="16"/>
  <c r="Q30" i="16" s="1"/>
  <c r="S30" i="16" s="1"/>
  <c r="U30" i="16" s="1"/>
  <c r="AQ30" i="16" s="1"/>
  <c r="AU30" i="16" s="1"/>
  <c r="P32" i="4"/>
  <c r="Q32" i="4" s="1"/>
  <c r="S32" i="4" s="1"/>
  <c r="U32" i="4" s="1"/>
  <c r="AQ32" i="4" s="1"/>
  <c r="AU32" i="4" s="1"/>
  <c r="P66" i="24"/>
  <c r="Q66" i="24" s="1"/>
  <c r="S66" i="24" s="1"/>
  <c r="U66" i="24" s="1"/>
  <c r="AQ66" i="24" s="1"/>
  <c r="AU66" i="24" s="1"/>
  <c r="O67" i="24"/>
  <c r="P108" i="13"/>
  <c r="Q108" i="13" s="1"/>
  <c r="S108" i="13" s="1"/>
  <c r="U108" i="13" s="1"/>
  <c r="AT108" i="13" s="1"/>
  <c r="AX108" i="13" s="1"/>
  <c r="P124" i="20"/>
  <c r="Q124" i="20" s="1"/>
  <c r="S124" i="20" s="1"/>
  <c r="U124" i="20" s="1"/>
  <c r="AT124" i="20" s="1"/>
  <c r="N125" i="20"/>
  <c r="O125" i="20"/>
  <c r="N46" i="7"/>
  <c r="O46" i="7" s="1"/>
  <c r="P78" i="4"/>
  <c r="Q78" i="4" s="1"/>
  <c r="S78" i="4" s="1"/>
  <c r="U78" i="4" s="1"/>
  <c r="AQ78" i="4" s="1"/>
  <c r="AU78" i="4" s="1"/>
  <c r="O79" i="4"/>
  <c r="P138" i="27"/>
  <c r="Q138" i="27" s="1"/>
  <c r="S138" i="27" s="1"/>
  <c r="U138" i="27" s="1"/>
  <c r="AT138" i="27" s="1"/>
  <c r="AX138" i="27" s="1"/>
  <c r="O139" i="27"/>
  <c r="P109" i="20"/>
  <c r="Q109" i="20" s="1"/>
  <c r="S109" i="20" s="1"/>
  <c r="U109" i="20" s="1"/>
  <c r="AT109" i="20" s="1"/>
  <c r="AX109" i="20" s="1"/>
  <c r="O110" i="20"/>
  <c r="P93" i="5"/>
  <c r="Q93" i="5" s="1"/>
  <c r="S93" i="5" s="1"/>
  <c r="U93" i="5" s="1"/>
  <c r="AJ93" i="5" s="1"/>
  <c r="AN93" i="5" s="1"/>
  <c r="O94" i="5"/>
  <c r="O138" i="28"/>
  <c r="P76" i="33"/>
  <c r="Q76" i="33" s="1"/>
  <c r="S76" i="33" s="1"/>
  <c r="U76" i="33" s="1"/>
  <c r="AQ76" i="33" s="1"/>
  <c r="AU76" i="33" s="1"/>
  <c r="P143" i="1"/>
  <c r="Q143" i="1" s="1"/>
  <c r="S143" i="1" s="1"/>
  <c r="U143" i="1" s="1"/>
  <c r="AT143" i="1" s="1"/>
  <c r="AX143" i="1" s="1"/>
  <c r="O31" i="14"/>
  <c r="P77" i="3"/>
  <c r="Q77" i="3" s="1"/>
  <c r="S77" i="3" s="1"/>
  <c r="U77" i="3" s="1"/>
  <c r="AQ77" i="3" s="1"/>
  <c r="AU77" i="3" s="1"/>
  <c r="O78" i="3"/>
  <c r="N77" i="19"/>
  <c r="P76" i="19"/>
  <c r="Q76" i="19" s="1"/>
  <c r="S76" i="19" s="1"/>
  <c r="U76" i="19" s="1"/>
  <c r="AQ76" i="19" s="1"/>
  <c r="AU76" i="19" s="1"/>
  <c r="P77" i="2"/>
  <c r="Q77" i="2" s="1"/>
  <c r="S77" i="2" s="1"/>
  <c r="U77" i="2" s="1"/>
  <c r="AQ77" i="2" s="1"/>
  <c r="AU77" i="2" s="1"/>
  <c r="N109" i="2"/>
  <c r="O109" i="2" s="1"/>
  <c r="N62" i="10"/>
  <c r="O62" i="10" s="1"/>
  <c r="P47" i="27"/>
  <c r="Q47" i="27" s="1"/>
  <c r="S47" i="27" s="1"/>
  <c r="U47" i="27" s="1"/>
  <c r="AQ47" i="27" s="1"/>
  <c r="AU47" i="27" s="1"/>
  <c r="O48" i="27"/>
  <c r="O32" i="13"/>
  <c r="O125" i="2"/>
  <c r="P108" i="12"/>
  <c r="Q108" i="12" s="1"/>
  <c r="S108" i="12" s="1"/>
  <c r="U108" i="12" s="1"/>
  <c r="AT108" i="12" s="1"/>
  <c r="AX108" i="12" s="1"/>
  <c r="O32" i="26"/>
  <c r="P92" i="18"/>
  <c r="Q92" i="18" s="1"/>
  <c r="S92" i="18" s="1"/>
  <c r="U92" i="18" s="1"/>
  <c r="AJ92" i="18" s="1"/>
  <c r="AN92" i="18" s="1"/>
  <c r="AX123" i="20"/>
  <c r="BA123" i="20"/>
  <c r="O48" i="11"/>
  <c r="O32" i="17"/>
  <c r="O139" i="14"/>
  <c r="O32" i="28"/>
  <c r="N93" i="25"/>
  <c r="O93" i="25" s="1"/>
  <c r="O63" i="4"/>
  <c r="N46" i="29"/>
  <c r="O46" i="29" s="1"/>
  <c r="P108" i="5"/>
  <c r="Q108" i="5" s="1"/>
  <c r="S108" i="5" s="1"/>
  <c r="U108" i="5" s="1"/>
  <c r="AT108" i="5" s="1"/>
  <c r="AX108" i="5" s="1"/>
  <c r="N109" i="5"/>
  <c r="O109" i="5" s="1"/>
  <c r="P31" i="33"/>
  <c r="Q31" i="33" s="1"/>
  <c r="S31" i="33" s="1"/>
  <c r="U31" i="33" s="1"/>
  <c r="AQ31" i="33" s="1"/>
  <c r="AU31" i="33" s="1"/>
  <c r="O32" i="33"/>
  <c r="P123" i="31"/>
  <c r="Q123" i="31" s="1"/>
  <c r="S123" i="31" s="1"/>
  <c r="U123" i="31" s="1"/>
  <c r="AT123" i="31" s="1"/>
  <c r="P123" i="24"/>
  <c r="Q123" i="24" s="1"/>
  <c r="S123" i="24" s="1"/>
  <c r="U123" i="24" s="1"/>
  <c r="AT123" i="24" s="1"/>
  <c r="O124" i="24"/>
  <c r="P31" i="25"/>
  <c r="Q31" i="25" s="1"/>
  <c r="S31" i="25" s="1"/>
  <c r="U31" i="25" s="1"/>
  <c r="AQ31" i="25" s="1"/>
  <c r="AU31" i="25" s="1"/>
  <c r="O32" i="25"/>
  <c r="P77" i="15"/>
  <c r="Q77" i="15" s="1"/>
  <c r="S77" i="15" s="1"/>
  <c r="U77" i="15" s="1"/>
  <c r="AQ77" i="15" s="1"/>
  <c r="AU77" i="15" s="1"/>
  <c r="O78" i="15"/>
  <c r="P46" i="3"/>
  <c r="Q46" i="3" s="1"/>
  <c r="S46" i="3" s="1"/>
  <c r="U46" i="3" s="1"/>
  <c r="AQ46" i="3" s="1"/>
  <c r="AU46" i="3" s="1"/>
  <c r="P77" i="6"/>
  <c r="Q77" i="6" s="1"/>
  <c r="S77" i="6" s="1"/>
  <c r="U77" i="6" s="1"/>
  <c r="AQ77" i="6" s="1"/>
  <c r="AU77" i="6" s="1"/>
  <c r="P77" i="9"/>
  <c r="Q77" i="9" s="1"/>
  <c r="S77" i="9" s="1"/>
  <c r="U77" i="9" s="1"/>
  <c r="AQ77" i="9" s="1"/>
  <c r="AU77" i="9" s="1"/>
  <c r="O78" i="9"/>
  <c r="N140" i="20"/>
  <c r="P139" i="20"/>
  <c r="Q139" i="20" s="1"/>
  <c r="S139" i="20" s="1"/>
  <c r="U139" i="20" s="1"/>
  <c r="AT139" i="20" s="1"/>
  <c r="AX139" i="20" s="1"/>
  <c r="P107" i="11"/>
  <c r="Q107" i="11" s="1"/>
  <c r="S107" i="11" s="1"/>
  <c r="U107" i="11" s="1"/>
  <c r="AT107" i="11" s="1"/>
  <c r="AX107" i="11" s="1"/>
  <c r="BA124" i="2"/>
  <c r="AX124" i="2"/>
  <c r="P93" i="3"/>
  <c r="Q93" i="3" s="1"/>
  <c r="S93" i="3" s="1"/>
  <c r="U93" i="3" s="1"/>
  <c r="AJ93" i="3" s="1"/>
  <c r="AN93" i="3" s="1"/>
  <c r="O94" i="3"/>
  <c r="P108" i="24"/>
  <c r="Q108" i="24" s="1"/>
  <c r="S108" i="24" s="1"/>
  <c r="U108" i="24" s="1"/>
  <c r="AT108" i="24" s="1"/>
  <c r="AX108" i="24" s="1"/>
  <c r="N93" i="10"/>
  <c r="P92" i="10"/>
  <c r="Q92" i="10" s="1"/>
  <c r="S92" i="10" s="1"/>
  <c r="U92" i="10" s="1"/>
  <c r="AJ92" i="10" s="1"/>
  <c r="AN92" i="10" s="1"/>
  <c r="O93" i="10"/>
  <c r="P64" i="18"/>
  <c r="Q64" i="18" s="1"/>
  <c r="S64" i="18" s="1"/>
  <c r="U64" i="18" s="1"/>
  <c r="AQ64" i="18" s="1"/>
  <c r="AU64" i="18" s="1"/>
  <c r="P47" i="14"/>
  <c r="Q47" i="14" s="1"/>
  <c r="S47" i="14" s="1"/>
  <c r="U47" i="14" s="1"/>
  <c r="AQ47" i="14" s="1"/>
  <c r="AU47" i="14" s="1"/>
  <c r="AX123" i="21"/>
  <c r="BA123" i="21"/>
  <c r="BA122" i="7"/>
  <c r="AX122" i="7"/>
  <c r="AX123" i="12"/>
  <c r="BA123" i="12"/>
  <c r="P64" i="21"/>
  <c r="Q64" i="21" s="1"/>
  <c r="S64" i="21" s="1"/>
  <c r="U64" i="21" s="1"/>
  <c r="AQ64" i="21" s="1"/>
  <c r="AU64" i="21" s="1"/>
  <c r="O65" i="21"/>
  <c r="P108" i="27"/>
  <c r="Q108" i="27" s="1"/>
  <c r="S108" i="27" s="1"/>
  <c r="U108" i="27" s="1"/>
  <c r="AT108" i="27" s="1"/>
  <c r="AX108" i="27" s="1"/>
  <c r="P62" i="1"/>
  <c r="Q62" i="1" s="1"/>
  <c r="S62" i="1" s="1"/>
  <c r="U62" i="1" s="1"/>
  <c r="AQ62" i="1" s="1"/>
  <c r="AU62" i="1" s="1"/>
  <c r="O108" i="33"/>
  <c r="P61" i="25"/>
  <c r="Q61" i="25" s="1"/>
  <c r="S61" i="25" s="1"/>
  <c r="U61" i="25" s="1"/>
  <c r="AQ61" i="25" s="1"/>
  <c r="AU61" i="25" s="1"/>
  <c r="N125" i="2"/>
  <c r="P138" i="12"/>
  <c r="Q138" i="12" s="1"/>
  <c r="S138" i="12" s="1"/>
  <c r="U138" i="12" s="1"/>
  <c r="AT138" i="12" s="1"/>
  <c r="AX138" i="12" s="1"/>
  <c r="O139" i="12"/>
  <c r="O92" i="28"/>
  <c r="O93" i="9"/>
  <c r="P92" i="23"/>
  <c r="Q92" i="23" s="1"/>
  <c r="S92" i="23" s="1"/>
  <c r="U92" i="23" s="1"/>
  <c r="AJ92" i="23" s="1"/>
  <c r="AN92" i="23" s="1"/>
  <c r="O49" i="18"/>
  <c r="P47" i="23"/>
  <c r="Q47" i="23" s="1"/>
  <c r="S47" i="23" s="1"/>
  <c r="U47" i="23" s="1"/>
  <c r="AQ47" i="23" s="1"/>
  <c r="AU47" i="23" s="1"/>
  <c r="P138" i="16"/>
  <c r="Q138" i="16" s="1"/>
  <c r="S138" i="16" s="1"/>
  <c r="U138" i="16" s="1"/>
  <c r="AT138" i="16" s="1"/>
  <c r="AX138" i="16" s="1"/>
  <c r="N93" i="29"/>
  <c r="O93" i="29" s="1"/>
  <c r="P92" i="29"/>
  <c r="Q92" i="29" s="1"/>
  <c r="S92" i="29" s="1"/>
  <c r="U92" i="29" s="1"/>
  <c r="AJ92" i="29" s="1"/>
  <c r="AN92" i="29" s="1"/>
  <c r="O139" i="24"/>
  <c r="O123" i="22"/>
  <c r="O124" i="30"/>
  <c r="P108" i="18"/>
  <c r="Q108" i="18" s="1"/>
  <c r="S108" i="18" s="1"/>
  <c r="U108" i="18" s="1"/>
  <c r="AT108" i="18" s="1"/>
  <c r="AX108" i="18" s="1"/>
  <c r="P94" i="2"/>
  <c r="Q94" i="2" s="1"/>
  <c r="S94" i="2" s="1"/>
  <c r="U94" i="2" s="1"/>
  <c r="AJ94" i="2" s="1"/>
  <c r="AN94" i="2" s="1"/>
  <c r="P64" i="16"/>
  <c r="Q64" i="16" s="1"/>
  <c r="S64" i="16" s="1"/>
  <c r="U64" i="16" s="1"/>
  <c r="AQ64" i="16" s="1"/>
  <c r="AU64" i="16" s="1"/>
  <c r="P47" i="21"/>
  <c r="Q47" i="21" s="1"/>
  <c r="S47" i="21" s="1"/>
  <c r="U47" i="21" s="1"/>
  <c r="AQ47" i="21" s="1"/>
  <c r="AU47" i="21" s="1"/>
  <c r="P76" i="7"/>
  <c r="Q76" i="7" s="1"/>
  <c r="S76" i="7" s="1"/>
  <c r="U76" i="7" s="1"/>
  <c r="AQ76" i="7" s="1"/>
  <c r="AU76" i="7" s="1"/>
  <c r="P139" i="30"/>
  <c r="Q139" i="30" s="1"/>
  <c r="S139" i="30" s="1"/>
  <c r="U139" i="30" s="1"/>
  <c r="AT139" i="30" s="1"/>
  <c r="AX139" i="30" s="1"/>
  <c r="N140" i="30"/>
  <c r="O140" i="30"/>
  <c r="P92" i="11"/>
  <c r="Q92" i="11" s="1"/>
  <c r="S92" i="11" s="1"/>
  <c r="U92" i="11" s="1"/>
  <c r="AJ92" i="11" s="1"/>
  <c r="AN92" i="11" s="1"/>
  <c r="P126" i="25"/>
  <c r="Q126" i="25" s="1"/>
  <c r="S126" i="25" s="1"/>
  <c r="U126" i="25" s="1"/>
  <c r="AT126" i="25" s="1"/>
  <c r="O127" i="25"/>
  <c r="N93" i="15"/>
  <c r="O93" i="15" s="1"/>
  <c r="O123" i="23"/>
  <c r="O109" i="15"/>
  <c r="P123" i="9"/>
  <c r="Q123" i="9" s="1"/>
  <c r="S123" i="9" s="1"/>
  <c r="U123" i="9" s="1"/>
  <c r="AT123" i="9" s="1"/>
  <c r="O124" i="9"/>
  <c r="O139" i="4"/>
  <c r="P139" i="19"/>
  <c r="Q139" i="19" s="1"/>
  <c r="S139" i="19" s="1"/>
  <c r="U139" i="19" s="1"/>
  <c r="AT139" i="19" s="1"/>
  <c r="AX139" i="19" s="1"/>
  <c r="P63" i="12"/>
  <c r="Q63" i="12" s="1"/>
  <c r="S63" i="12" s="1"/>
  <c r="U63" i="12" s="1"/>
  <c r="AQ63" i="12" s="1"/>
  <c r="AU63" i="12" s="1"/>
  <c r="O64" i="12"/>
  <c r="P45" i="20"/>
  <c r="Q45" i="20" s="1"/>
  <c r="S45" i="20" s="1"/>
  <c r="U45" i="20" s="1"/>
  <c r="AQ45" i="20" s="1"/>
  <c r="AU45" i="20" s="1"/>
  <c r="N140" i="29"/>
  <c r="P139" i="29"/>
  <c r="Q139" i="29" s="1"/>
  <c r="S139" i="29" s="1"/>
  <c r="U139" i="29" s="1"/>
  <c r="AT139" i="29" s="1"/>
  <c r="AX139" i="29" s="1"/>
  <c r="P107" i="10"/>
  <c r="Q107" i="10" s="1"/>
  <c r="S107" i="10" s="1"/>
  <c r="U107" i="10" s="1"/>
  <c r="AT107" i="10" s="1"/>
  <c r="AX107" i="10" s="1"/>
  <c r="P49" i="16"/>
  <c r="Q49" i="16" s="1"/>
  <c r="S49" i="16" s="1"/>
  <c r="U49" i="16" s="1"/>
  <c r="AQ49" i="16" s="1"/>
  <c r="AU49" i="16" s="1"/>
  <c r="P33" i="19"/>
  <c r="Q33" i="19" s="1"/>
  <c r="S33" i="19" s="1"/>
  <c r="U33" i="19" s="1"/>
  <c r="AQ33" i="19" s="1"/>
  <c r="AU33" i="19" s="1"/>
  <c r="O34" i="19"/>
  <c r="AX122" i="22"/>
  <c r="BA122" i="22"/>
  <c r="BA123" i="30"/>
  <c r="AX123" i="30"/>
  <c r="P48" i="31"/>
  <c r="Q48" i="31" s="1"/>
  <c r="S48" i="31" s="1"/>
  <c r="U48" i="31" s="1"/>
  <c r="AQ48" i="31" s="1"/>
  <c r="AU48" i="31" s="1"/>
  <c r="O49" i="31"/>
  <c r="P31" i="5"/>
  <c r="Q31" i="5" s="1"/>
  <c r="S31" i="5" s="1"/>
  <c r="U31" i="5" s="1"/>
  <c r="AQ31" i="5" s="1"/>
  <c r="AU31" i="5" s="1"/>
  <c r="P63" i="2"/>
  <c r="Q63" i="2" s="1"/>
  <c r="S63" i="2" s="1"/>
  <c r="U63" i="2" s="1"/>
  <c r="AQ63" i="2" s="1"/>
  <c r="AU63" i="2" s="1"/>
  <c r="P138" i="18"/>
  <c r="Q138" i="18" s="1"/>
  <c r="S138" i="18" s="1"/>
  <c r="U138" i="18" s="1"/>
  <c r="AT138" i="18" s="1"/>
  <c r="AX138" i="18" s="1"/>
  <c r="P62" i="23"/>
  <c r="Q62" i="23" s="1"/>
  <c r="S62" i="23" s="1"/>
  <c r="U62" i="23" s="1"/>
  <c r="AQ62" i="23" s="1"/>
  <c r="AU62" i="23" s="1"/>
  <c r="P95" i="14"/>
  <c r="Q95" i="14" s="1"/>
  <c r="S95" i="14" s="1"/>
  <c r="U95" i="14" s="1"/>
  <c r="AJ95" i="14" s="1"/>
  <c r="AN95" i="14" s="1"/>
  <c r="O96" i="14"/>
  <c r="P32" i="29"/>
  <c r="Q32" i="29" s="1"/>
  <c r="S32" i="29" s="1"/>
  <c r="U32" i="29" s="1"/>
  <c r="AQ32" i="29" s="1"/>
  <c r="AU32" i="29" s="1"/>
  <c r="O93" i="19"/>
  <c r="O78" i="22"/>
  <c r="O49" i="19"/>
  <c r="AX122" i="23"/>
  <c r="BA122" i="23"/>
  <c r="O124" i="13"/>
  <c r="O123" i="26"/>
  <c r="P76" i="12"/>
  <c r="Q76" i="12" s="1"/>
  <c r="S76" i="12" s="1"/>
  <c r="U76" i="12" s="1"/>
  <c r="AQ76" i="12" s="1"/>
  <c r="AU76" i="12" s="1"/>
  <c r="O140" i="6"/>
  <c r="P76" i="17"/>
  <c r="Q76" i="17" s="1"/>
  <c r="S76" i="17" s="1"/>
  <c r="U76" i="17" s="1"/>
  <c r="AQ76" i="17" s="1"/>
  <c r="AU76" i="17" s="1"/>
  <c r="O123" i="10"/>
  <c r="O95" i="6"/>
  <c r="O108" i="26"/>
  <c r="O47" i="33"/>
  <c r="O139" i="15"/>
  <c r="O64" i="33"/>
  <c r="P78" i="23"/>
  <c r="Q78" i="23" s="1"/>
  <c r="S78" i="23" s="1"/>
  <c r="U78" i="23" s="1"/>
  <c r="AQ78" i="23" s="1"/>
  <c r="AU78" i="23" s="1"/>
  <c r="O79" i="23"/>
  <c r="P61" i="13"/>
  <c r="Q61" i="13" s="1"/>
  <c r="S61" i="13" s="1"/>
  <c r="U61" i="13" s="1"/>
  <c r="AQ61" i="13" s="1"/>
  <c r="AU61" i="13" s="1"/>
  <c r="P123" i="18"/>
  <c r="Q123" i="18" s="1"/>
  <c r="S123" i="18" s="1"/>
  <c r="U123" i="18" s="1"/>
  <c r="AT123" i="18" s="1"/>
  <c r="O124" i="18"/>
  <c r="P47" i="10"/>
  <c r="Q47" i="10" s="1"/>
  <c r="S47" i="10" s="1"/>
  <c r="U47" i="10" s="1"/>
  <c r="AQ47" i="10" s="1"/>
  <c r="AU47" i="10" s="1"/>
  <c r="P32" i="31"/>
  <c r="Q32" i="31" s="1"/>
  <c r="S32" i="31" s="1"/>
  <c r="U32" i="31" s="1"/>
  <c r="AQ32" i="31" s="1"/>
  <c r="AU32" i="31" s="1"/>
  <c r="BA123" i="13"/>
  <c r="AX123" i="13"/>
  <c r="BA122" i="26"/>
  <c r="AX122" i="26"/>
  <c r="P48" i="9"/>
  <c r="Q48" i="9" s="1"/>
  <c r="S48" i="9" s="1"/>
  <c r="U48" i="9" s="1"/>
  <c r="AQ48" i="9" s="1"/>
  <c r="AU48" i="9" s="1"/>
  <c r="O49" i="9"/>
  <c r="BA122" i="10"/>
  <c r="AX122" i="10"/>
  <c r="P123" i="28"/>
  <c r="Q123" i="28" s="1"/>
  <c r="S123" i="28" s="1"/>
  <c r="U123" i="28" s="1"/>
  <c r="AT123" i="28" s="1"/>
  <c r="O124" i="28"/>
  <c r="N93" i="22"/>
  <c r="P92" i="22"/>
  <c r="Q92" i="22" s="1"/>
  <c r="S92" i="22" s="1"/>
  <c r="U92" i="22" s="1"/>
  <c r="AJ92" i="22" s="1"/>
  <c r="AN92" i="22" s="1"/>
  <c r="P138" i="17"/>
  <c r="Q138" i="17" s="1"/>
  <c r="S138" i="17" s="1"/>
  <c r="U138" i="17" s="1"/>
  <c r="AT138" i="17" s="1"/>
  <c r="AX138" i="17" s="1"/>
  <c r="P47" i="6"/>
  <c r="Q47" i="6" s="1"/>
  <c r="S47" i="6" s="1"/>
  <c r="U47" i="6" s="1"/>
  <c r="AQ47" i="6" s="1"/>
  <c r="AU47" i="6" s="1"/>
  <c r="P108" i="16"/>
  <c r="Q108" i="16" s="1"/>
  <c r="S108" i="16" s="1"/>
  <c r="U108" i="16" s="1"/>
  <c r="AT108" i="16" s="1"/>
  <c r="AX108" i="16" s="1"/>
  <c r="N109" i="3"/>
  <c r="P108" i="3"/>
  <c r="Q108" i="3" s="1"/>
  <c r="S108" i="3" s="1"/>
  <c r="U108" i="3" s="1"/>
  <c r="AT108" i="3" s="1"/>
  <c r="AX108" i="3" s="1"/>
  <c r="O109" i="3"/>
  <c r="P123" i="27"/>
  <c r="Q123" i="27" s="1"/>
  <c r="S123" i="27" s="1"/>
  <c r="U123" i="27" s="1"/>
  <c r="AT123" i="27" s="1"/>
  <c r="N93" i="19"/>
  <c r="P123" i="3"/>
  <c r="Q123" i="3" s="1"/>
  <c r="S123" i="3" s="1"/>
  <c r="U123" i="3" s="1"/>
  <c r="AT123" i="3" s="1"/>
  <c r="O62" i="11"/>
  <c r="N62" i="7"/>
  <c r="O62" i="7" s="1"/>
  <c r="O78" i="26"/>
  <c r="O48" i="22"/>
  <c r="P138" i="13"/>
  <c r="Q138" i="13" s="1"/>
  <c r="S138" i="13" s="1"/>
  <c r="U138" i="13" s="1"/>
  <c r="AT138" i="13" s="1"/>
  <c r="AX138" i="13" s="1"/>
  <c r="O139" i="13"/>
  <c r="O124" i="21"/>
  <c r="N140" i="6"/>
  <c r="O48" i="13"/>
  <c r="P78" i="14"/>
  <c r="Q78" i="14" s="1"/>
  <c r="S78" i="14" s="1"/>
  <c r="U78" i="14" s="1"/>
  <c r="AQ78" i="14" s="1"/>
  <c r="AU78" i="14" s="1"/>
  <c r="P124" i="6"/>
  <c r="Q124" i="6" s="1"/>
  <c r="S124" i="6" s="1"/>
  <c r="U124" i="6" s="1"/>
  <c r="AT124" i="6" s="1"/>
  <c r="O139" i="5"/>
  <c r="O46" i="28"/>
  <c r="P77" i="11"/>
  <c r="Q77" i="11" s="1"/>
  <c r="S77" i="11" s="1"/>
  <c r="U77" i="11" s="1"/>
  <c r="AQ77" i="11" s="1"/>
  <c r="AU77" i="11" s="1"/>
  <c r="O78" i="11"/>
  <c r="AX122" i="28"/>
  <c r="BA122" i="28"/>
  <c r="O124" i="33"/>
  <c r="P107" i="7"/>
  <c r="Q107" i="7" s="1"/>
  <c r="S107" i="7" s="1"/>
  <c r="U107" i="7" s="1"/>
  <c r="AT107" i="7" s="1"/>
  <c r="AX107" i="7" s="1"/>
  <c r="O112" i="1"/>
  <c r="N93" i="12"/>
  <c r="P92" i="12"/>
  <c r="Q92" i="12" s="1"/>
  <c r="S92" i="12" s="1"/>
  <c r="U92" i="12" s="1"/>
  <c r="AJ92" i="12" s="1"/>
  <c r="AN92" i="12" s="1"/>
  <c r="O63" i="31"/>
  <c r="P123" i="29"/>
  <c r="Q123" i="29" s="1"/>
  <c r="S123" i="29" s="1"/>
  <c r="U123" i="29" s="1"/>
  <c r="AT123" i="29" s="1"/>
  <c r="O63" i="29"/>
  <c r="P63" i="34" l="1"/>
  <c r="Q63" i="34" s="1"/>
  <c r="S63" i="34" s="1"/>
  <c r="U63" i="34" s="1"/>
  <c r="AQ63" i="34" s="1"/>
  <c r="AU63" i="34" s="1"/>
  <c r="O64" i="34"/>
  <c r="P50" i="34"/>
  <c r="Q50" i="34" s="1"/>
  <c r="S50" i="34" s="1"/>
  <c r="U50" i="34" s="1"/>
  <c r="AQ50" i="34" s="1"/>
  <c r="AU50" i="34" s="1"/>
  <c r="O51" i="34"/>
  <c r="P32" i="34"/>
  <c r="Q32" i="34" s="1"/>
  <c r="S32" i="34" s="1"/>
  <c r="U32" i="34" s="1"/>
  <c r="AQ32" i="34" s="1"/>
  <c r="AU32" i="34" s="1"/>
  <c r="O33" i="34"/>
  <c r="P111" i="34"/>
  <c r="Q111" i="34" s="1"/>
  <c r="S111" i="34" s="1"/>
  <c r="U111" i="34" s="1"/>
  <c r="AT111" i="34" s="1"/>
  <c r="AX111" i="34" s="1"/>
  <c r="O112" i="34"/>
  <c r="P126" i="34"/>
  <c r="Q126" i="34" s="1"/>
  <c r="S126" i="34" s="1"/>
  <c r="U126" i="34" s="1"/>
  <c r="AT126" i="34" s="1"/>
  <c r="O127" i="34"/>
  <c r="BA125" i="34"/>
  <c r="AX125" i="34"/>
  <c r="P79" i="34"/>
  <c r="Q79" i="34" s="1"/>
  <c r="S79" i="34" s="1"/>
  <c r="U79" i="34" s="1"/>
  <c r="AQ79" i="34" s="1"/>
  <c r="AU79" i="34" s="1"/>
  <c r="P96" i="34"/>
  <c r="Q96" i="34" s="1"/>
  <c r="S96" i="34" s="1"/>
  <c r="U96" i="34" s="1"/>
  <c r="AJ96" i="34" s="1"/>
  <c r="AN96" i="34" s="1"/>
  <c r="O97" i="34"/>
  <c r="P141" i="34"/>
  <c r="Q141" i="34" s="1"/>
  <c r="S141" i="34" s="1"/>
  <c r="U141" i="34" s="1"/>
  <c r="AT141" i="34" s="1"/>
  <c r="AX141" i="34" s="1"/>
  <c r="O142" i="34"/>
  <c r="P46" i="29"/>
  <c r="Q46" i="29" s="1"/>
  <c r="S46" i="29" s="1"/>
  <c r="U46" i="29" s="1"/>
  <c r="AQ46" i="29" s="1"/>
  <c r="AU46" i="29" s="1"/>
  <c r="O47" i="29"/>
  <c r="P140" i="2"/>
  <c r="Q140" i="2" s="1"/>
  <c r="S140" i="2" s="1"/>
  <c r="U140" i="2" s="1"/>
  <c r="AT140" i="2" s="1"/>
  <c r="AX140" i="2" s="1"/>
  <c r="O141" i="2"/>
  <c r="P93" i="24"/>
  <c r="Q93" i="24" s="1"/>
  <c r="S93" i="24" s="1"/>
  <c r="U93" i="24" s="1"/>
  <c r="AJ93" i="24" s="1"/>
  <c r="AN93" i="24" s="1"/>
  <c r="O94" i="24"/>
  <c r="P62" i="26"/>
  <c r="Q62" i="26" s="1"/>
  <c r="S62" i="26" s="1"/>
  <c r="U62" i="26" s="1"/>
  <c r="AQ62" i="26" s="1"/>
  <c r="AU62" i="26" s="1"/>
  <c r="P93" i="31"/>
  <c r="Q93" i="31" s="1"/>
  <c r="S93" i="31" s="1"/>
  <c r="U93" i="31" s="1"/>
  <c r="AJ93" i="31" s="1"/>
  <c r="AN93" i="31" s="1"/>
  <c r="O94" i="31"/>
  <c r="P62" i="7"/>
  <c r="Q62" i="7" s="1"/>
  <c r="S62" i="7" s="1"/>
  <c r="U62" i="7" s="1"/>
  <c r="AQ62" i="7" s="1"/>
  <c r="AU62" i="7" s="1"/>
  <c r="O63" i="7"/>
  <c r="P109" i="19"/>
  <c r="Q109" i="19" s="1"/>
  <c r="S109" i="19" s="1"/>
  <c r="U109" i="19" s="1"/>
  <c r="AT109" i="19" s="1"/>
  <c r="AX109" i="19" s="1"/>
  <c r="P93" i="29"/>
  <c r="Q93" i="29" s="1"/>
  <c r="S93" i="29" s="1"/>
  <c r="U93" i="29" s="1"/>
  <c r="AJ93" i="29" s="1"/>
  <c r="AN93" i="29" s="1"/>
  <c r="O94" i="29"/>
  <c r="P109" i="5"/>
  <c r="Q109" i="5" s="1"/>
  <c r="S109" i="5" s="1"/>
  <c r="U109" i="5" s="1"/>
  <c r="AT109" i="5" s="1"/>
  <c r="AX109" i="5" s="1"/>
  <c r="O110" i="5"/>
  <c r="P124" i="30"/>
  <c r="Q124" i="30" s="1"/>
  <c r="S124" i="30" s="1"/>
  <c r="U124" i="30" s="1"/>
  <c r="AT124" i="30" s="1"/>
  <c r="P32" i="22"/>
  <c r="Q32" i="22" s="1"/>
  <c r="S32" i="22" s="1"/>
  <c r="U32" i="22" s="1"/>
  <c r="AQ32" i="22" s="1"/>
  <c r="AU32" i="22" s="1"/>
  <c r="P108" i="31"/>
  <c r="Q108" i="31" s="1"/>
  <c r="S108" i="31" s="1"/>
  <c r="U108" i="31" s="1"/>
  <c r="AT108" i="31" s="1"/>
  <c r="AX108" i="31" s="1"/>
  <c r="P110" i="25"/>
  <c r="Q110" i="25" s="1"/>
  <c r="S110" i="25" s="1"/>
  <c r="U110" i="25" s="1"/>
  <c r="AT110" i="25" s="1"/>
  <c r="AX110" i="25" s="1"/>
  <c r="O111" i="25"/>
  <c r="P140" i="6"/>
  <c r="Q140" i="6" s="1"/>
  <c r="S140" i="6" s="1"/>
  <c r="U140" i="6" s="1"/>
  <c r="AT140" i="6" s="1"/>
  <c r="AX140" i="6" s="1"/>
  <c r="O141" i="6"/>
  <c r="P138" i="7"/>
  <c r="Q138" i="7" s="1"/>
  <c r="S138" i="7" s="1"/>
  <c r="U138" i="7" s="1"/>
  <c r="AT138" i="7" s="1"/>
  <c r="AX138" i="7" s="1"/>
  <c r="O139" i="7"/>
  <c r="P49" i="9"/>
  <c r="Q49" i="9" s="1"/>
  <c r="S49" i="9" s="1"/>
  <c r="U49" i="9" s="1"/>
  <c r="AQ49" i="9" s="1"/>
  <c r="AU49" i="9" s="1"/>
  <c r="O50" i="9"/>
  <c r="N140" i="19"/>
  <c r="O140" i="19" s="1"/>
  <c r="P32" i="25"/>
  <c r="Q32" i="25" s="1"/>
  <c r="S32" i="25" s="1"/>
  <c r="U32" i="25" s="1"/>
  <c r="AQ32" i="25" s="1"/>
  <c r="AU32" i="25" s="1"/>
  <c r="P32" i="28"/>
  <c r="Q32" i="28" s="1"/>
  <c r="S32" i="28" s="1"/>
  <c r="U32" i="28" s="1"/>
  <c r="AQ32" i="28" s="1"/>
  <c r="AU32" i="28" s="1"/>
  <c r="O33" i="28"/>
  <c r="N77" i="33"/>
  <c r="O77" i="33" s="1"/>
  <c r="BA124" i="20"/>
  <c r="AX124" i="20"/>
  <c r="P78" i="5"/>
  <c r="Q78" i="5" s="1"/>
  <c r="S78" i="5" s="1"/>
  <c r="U78" i="5" s="1"/>
  <c r="AQ78" i="5" s="1"/>
  <c r="AU78" i="5" s="1"/>
  <c r="O79" i="5"/>
  <c r="P64" i="9"/>
  <c r="Q64" i="9" s="1"/>
  <c r="S64" i="9" s="1"/>
  <c r="U64" i="9" s="1"/>
  <c r="AQ64" i="9" s="1"/>
  <c r="AU64" i="9" s="1"/>
  <c r="O65" i="9"/>
  <c r="N140" i="33"/>
  <c r="O140" i="33" s="1"/>
  <c r="P32" i="3"/>
  <c r="Q32" i="3" s="1"/>
  <c r="S32" i="3" s="1"/>
  <c r="U32" i="3" s="1"/>
  <c r="AQ32" i="3" s="1"/>
  <c r="AU32" i="3" s="1"/>
  <c r="P32" i="1"/>
  <c r="Q32" i="1" s="1"/>
  <c r="S32" i="1" s="1"/>
  <c r="U32" i="1" s="1"/>
  <c r="AQ32" i="1" s="1"/>
  <c r="AU32" i="1" s="1"/>
  <c r="O33" i="1"/>
  <c r="P32" i="2"/>
  <c r="Q32" i="2" s="1"/>
  <c r="S32" i="2" s="1"/>
  <c r="U32" i="2" s="1"/>
  <c r="AQ32" i="2" s="1"/>
  <c r="AU32" i="2" s="1"/>
  <c r="AX124" i="14"/>
  <c r="BA124" i="14"/>
  <c r="P124" i="11"/>
  <c r="Q124" i="11" s="1"/>
  <c r="S124" i="11" s="1"/>
  <c r="U124" i="11" s="1"/>
  <c r="AT124" i="11" s="1"/>
  <c r="P63" i="20"/>
  <c r="Q63" i="20" s="1"/>
  <c r="S63" i="20" s="1"/>
  <c r="U63" i="20" s="1"/>
  <c r="AQ63" i="20" s="1"/>
  <c r="AU63" i="20" s="1"/>
  <c r="O64" i="20"/>
  <c r="P32" i="13"/>
  <c r="Q32" i="13" s="1"/>
  <c r="S32" i="13" s="1"/>
  <c r="U32" i="13" s="1"/>
  <c r="AQ32" i="13" s="1"/>
  <c r="AU32" i="13" s="1"/>
  <c r="P31" i="24"/>
  <c r="Q31" i="24" s="1"/>
  <c r="S31" i="24" s="1"/>
  <c r="U31" i="24" s="1"/>
  <c r="AQ31" i="24" s="1"/>
  <c r="AU31" i="24" s="1"/>
  <c r="P78" i="26"/>
  <c r="Q78" i="26" s="1"/>
  <c r="S78" i="26" s="1"/>
  <c r="U78" i="26" s="1"/>
  <c r="AQ78" i="26" s="1"/>
  <c r="AU78" i="26" s="1"/>
  <c r="P63" i="29"/>
  <c r="Q63" i="29" s="1"/>
  <c r="S63" i="29" s="1"/>
  <c r="U63" i="29" s="1"/>
  <c r="AQ63" i="29" s="1"/>
  <c r="AU63" i="29" s="1"/>
  <c r="O48" i="6"/>
  <c r="N62" i="13"/>
  <c r="O62" i="13" s="1"/>
  <c r="O63" i="23"/>
  <c r="O50" i="16"/>
  <c r="P139" i="4"/>
  <c r="Q139" i="4" s="1"/>
  <c r="S139" i="4" s="1"/>
  <c r="U139" i="4" s="1"/>
  <c r="AT139" i="4" s="1"/>
  <c r="AX139" i="4" s="1"/>
  <c r="N77" i="7"/>
  <c r="O77" i="7" s="1"/>
  <c r="N62" i="25"/>
  <c r="O62" i="25" s="1"/>
  <c r="P139" i="14"/>
  <c r="Q139" i="14" s="1"/>
  <c r="S139" i="14" s="1"/>
  <c r="U139" i="14" s="1"/>
  <c r="AT139" i="14" s="1"/>
  <c r="AX139" i="14" s="1"/>
  <c r="P62" i="10"/>
  <c r="Q62" i="10" s="1"/>
  <c r="S62" i="10" s="1"/>
  <c r="U62" i="10" s="1"/>
  <c r="AQ62" i="10" s="1"/>
  <c r="AU62" i="10" s="1"/>
  <c r="O63" i="10"/>
  <c r="P138" i="28"/>
  <c r="Q138" i="28" s="1"/>
  <c r="S138" i="28" s="1"/>
  <c r="U138" i="28" s="1"/>
  <c r="AT138" i="28" s="1"/>
  <c r="AX138" i="28" s="1"/>
  <c r="O139" i="28"/>
  <c r="P138" i="26"/>
  <c r="Q138" i="26" s="1"/>
  <c r="S138" i="26" s="1"/>
  <c r="U138" i="26" s="1"/>
  <c r="AT138" i="26" s="1"/>
  <c r="AX138" i="26" s="1"/>
  <c r="O139" i="26"/>
  <c r="O126" i="4"/>
  <c r="O65" i="6"/>
  <c r="O94" i="30"/>
  <c r="O63" i="19"/>
  <c r="O46" i="5"/>
  <c r="O32" i="7"/>
  <c r="O47" i="26"/>
  <c r="BA123" i="11"/>
  <c r="AX123" i="11"/>
  <c r="O94" i="21"/>
  <c r="O94" i="26"/>
  <c r="P139" i="13"/>
  <c r="Q139" i="13" s="1"/>
  <c r="S139" i="13" s="1"/>
  <c r="U139" i="13" s="1"/>
  <c r="AT139" i="13" s="1"/>
  <c r="AX139" i="13" s="1"/>
  <c r="P49" i="8"/>
  <c r="Q49" i="8" s="1"/>
  <c r="S49" i="8" s="1"/>
  <c r="U49" i="8" s="1"/>
  <c r="AQ49" i="8" s="1"/>
  <c r="AU49" i="8" s="1"/>
  <c r="BA123" i="16"/>
  <c r="AX123" i="16"/>
  <c r="N125" i="9"/>
  <c r="O125" i="9" s="1"/>
  <c r="P124" i="9"/>
  <c r="Q124" i="9" s="1"/>
  <c r="S124" i="9" s="1"/>
  <c r="U124" i="9" s="1"/>
  <c r="AT124" i="9" s="1"/>
  <c r="N125" i="24"/>
  <c r="P124" i="24"/>
  <c r="Q124" i="24" s="1"/>
  <c r="S124" i="24" s="1"/>
  <c r="U124" i="24" s="1"/>
  <c r="AT124" i="24" s="1"/>
  <c r="P32" i="17"/>
  <c r="Q32" i="17" s="1"/>
  <c r="S32" i="17" s="1"/>
  <c r="U32" i="17" s="1"/>
  <c r="AQ32" i="17" s="1"/>
  <c r="AU32" i="17" s="1"/>
  <c r="P109" i="2"/>
  <c r="Q109" i="2" s="1"/>
  <c r="S109" i="2" s="1"/>
  <c r="U109" i="2" s="1"/>
  <c r="AT109" i="2" s="1"/>
  <c r="AX109" i="2" s="1"/>
  <c r="P94" i="5"/>
  <c r="Q94" i="5" s="1"/>
  <c r="S94" i="5" s="1"/>
  <c r="U94" i="5" s="1"/>
  <c r="AJ94" i="5" s="1"/>
  <c r="AN94" i="5" s="1"/>
  <c r="O95" i="5"/>
  <c r="P78" i="16"/>
  <c r="Q78" i="16" s="1"/>
  <c r="S78" i="16" s="1"/>
  <c r="U78" i="16" s="1"/>
  <c r="AQ78" i="16" s="1"/>
  <c r="AU78" i="16" s="1"/>
  <c r="P48" i="15"/>
  <c r="Q48" i="15" s="1"/>
  <c r="S48" i="15" s="1"/>
  <c r="U48" i="15" s="1"/>
  <c r="AQ48" i="15" s="1"/>
  <c r="AU48" i="15" s="1"/>
  <c r="N140" i="21"/>
  <c r="P139" i="21"/>
  <c r="Q139" i="21" s="1"/>
  <c r="S139" i="21" s="1"/>
  <c r="U139" i="21" s="1"/>
  <c r="AT139" i="21" s="1"/>
  <c r="AX139" i="21" s="1"/>
  <c r="O140" i="21"/>
  <c r="AX125" i="4"/>
  <c r="BA125" i="4"/>
  <c r="P62" i="28"/>
  <c r="Q62" i="28" s="1"/>
  <c r="S62" i="28" s="1"/>
  <c r="U62" i="28" s="1"/>
  <c r="AQ62" i="28" s="1"/>
  <c r="AU62" i="28" s="1"/>
  <c r="P34" i="23"/>
  <c r="Q34" i="23" s="1"/>
  <c r="S34" i="23" s="1"/>
  <c r="U34" i="23" s="1"/>
  <c r="AQ34" i="23" s="1"/>
  <c r="AU34" i="23" s="1"/>
  <c r="P32" i="9"/>
  <c r="Q32" i="9" s="1"/>
  <c r="S32" i="9" s="1"/>
  <c r="U32" i="9" s="1"/>
  <c r="AQ32" i="9" s="1"/>
  <c r="AU32" i="9" s="1"/>
  <c r="O33" i="9"/>
  <c r="N140" i="12"/>
  <c r="O140" i="12" s="1"/>
  <c r="P139" i="12"/>
  <c r="Q139" i="12" s="1"/>
  <c r="S139" i="12" s="1"/>
  <c r="U139" i="12" s="1"/>
  <c r="AT139" i="12" s="1"/>
  <c r="AX139" i="12" s="1"/>
  <c r="P46" i="12"/>
  <c r="Q46" i="12" s="1"/>
  <c r="S46" i="12" s="1"/>
  <c r="U46" i="12" s="1"/>
  <c r="AQ46" i="12" s="1"/>
  <c r="AU46" i="12" s="1"/>
  <c r="O47" i="12"/>
  <c r="P93" i="25"/>
  <c r="Q93" i="25" s="1"/>
  <c r="S93" i="25" s="1"/>
  <c r="U93" i="25" s="1"/>
  <c r="AJ93" i="25" s="1"/>
  <c r="AN93" i="25" s="1"/>
  <c r="O94" i="25"/>
  <c r="P33" i="6"/>
  <c r="Q33" i="6" s="1"/>
  <c r="S33" i="6" s="1"/>
  <c r="U33" i="6" s="1"/>
  <c r="AQ33" i="6" s="1"/>
  <c r="AU33" i="6" s="1"/>
  <c r="O124" i="29"/>
  <c r="P139" i="5"/>
  <c r="Q139" i="5" s="1"/>
  <c r="S139" i="5" s="1"/>
  <c r="U139" i="5" s="1"/>
  <c r="AT139" i="5" s="1"/>
  <c r="AX139" i="5" s="1"/>
  <c r="N140" i="5"/>
  <c r="O140" i="5" s="1"/>
  <c r="O124" i="3"/>
  <c r="O139" i="17"/>
  <c r="N77" i="12"/>
  <c r="O77" i="12" s="1"/>
  <c r="O139" i="18"/>
  <c r="O108" i="10"/>
  <c r="BA123" i="9"/>
  <c r="AX123" i="9"/>
  <c r="O48" i="21"/>
  <c r="O139" i="16"/>
  <c r="N109" i="33"/>
  <c r="P108" i="33"/>
  <c r="Q108" i="33" s="1"/>
  <c r="S108" i="33" s="1"/>
  <c r="U108" i="33" s="1"/>
  <c r="AT108" i="33" s="1"/>
  <c r="AX108" i="33" s="1"/>
  <c r="O48" i="14"/>
  <c r="O108" i="11"/>
  <c r="AX123" i="24"/>
  <c r="BA123" i="24"/>
  <c r="P48" i="11"/>
  <c r="Q48" i="11" s="1"/>
  <c r="S48" i="11" s="1"/>
  <c r="U48" i="11" s="1"/>
  <c r="AQ48" i="11" s="1"/>
  <c r="AU48" i="11" s="1"/>
  <c r="O49" i="11"/>
  <c r="O78" i="2"/>
  <c r="N109" i="13"/>
  <c r="O109" i="13" s="1"/>
  <c r="O110" i="4"/>
  <c r="O33" i="21"/>
  <c r="N46" i="5"/>
  <c r="P79" i="20"/>
  <c r="Q79" i="20" s="1"/>
  <c r="S79" i="20" s="1"/>
  <c r="U79" i="20" s="1"/>
  <c r="AQ79" i="20" s="1"/>
  <c r="AU79" i="20" s="1"/>
  <c r="P108" i="21"/>
  <c r="Q108" i="21" s="1"/>
  <c r="S108" i="21" s="1"/>
  <c r="U108" i="21" s="1"/>
  <c r="AT108" i="21" s="1"/>
  <c r="AX108" i="21" s="1"/>
  <c r="N109" i="21"/>
  <c r="P79" i="18"/>
  <c r="Q79" i="18" s="1"/>
  <c r="S79" i="18" s="1"/>
  <c r="U79" i="18" s="1"/>
  <c r="AQ79" i="18" s="1"/>
  <c r="AU79" i="18" s="1"/>
  <c r="O80" i="18"/>
  <c r="P77" i="30"/>
  <c r="Q77" i="30" s="1"/>
  <c r="S77" i="30" s="1"/>
  <c r="U77" i="30" s="1"/>
  <c r="AQ77" i="30" s="1"/>
  <c r="AU77" i="30" s="1"/>
  <c r="O78" i="30"/>
  <c r="N109" i="24"/>
  <c r="P124" i="16"/>
  <c r="Q124" i="16" s="1"/>
  <c r="S124" i="16" s="1"/>
  <c r="U124" i="16" s="1"/>
  <c r="AT124" i="16" s="1"/>
  <c r="P67" i="24"/>
  <c r="Q67" i="24" s="1"/>
  <c r="S67" i="24" s="1"/>
  <c r="U67" i="24" s="1"/>
  <c r="AQ67" i="24" s="1"/>
  <c r="AU67" i="24" s="1"/>
  <c r="N68" i="24"/>
  <c r="P32" i="15"/>
  <c r="Q32" i="15" s="1"/>
  <c r="S32" i="15" s="1"/>
  <c r="U32" i="15" s="1"/>
  <c r="AQ32" i="15" s="1"/>
  <c r="AU32" i="15" s="1"/>
  <c r="O33" i="15"/>
  <c r="P32" i="11"/>
  <c r="Q32" i="11" s="1"/>
  <c r="S32" i="11" s="1"/>
  <c r="U32" i="11" s="1"/>
  <c r="AQ32" i="11" s="1"/>
  <c r="AU32" i="11" s="1"/>
  <c r="O33" i="11"/>
  <c r="P77" i="21"/>
  <c r="Q77" i="21" s="1"/>
  <c r="S77" i="21" s="1"/>
  <c r="U77" i="21" s="1"/>
  <c r="AQ77" i="21" s="1"/>
  <c r="AU77" i="21" s="1"/>
  <c r="O78" i="21"/>
  <c r="P78" i="27"/>
  <c r="Q78" i="27" s="1"/>
  <c r="S78" i="27" s="1"/>
  <c r="U78" i="27" s="1"/>
  <c r="AQ78" i="27" s="1"/>
  <c r="AU78" i="27" s="1"/>
  <c r="O79" i="27"/>
  <c r="P139" i="11"/>
  <c r="Q139" i="11" s="1"/>
  <c r="S139" i="11" s="1"/>
  <c r="U139" i="11" s="1"/>
  <c r="AT139" i="11" s="1"/>
  <c r="AX139" i="11" s="1"/>
  <c r="N140" i="10"/>
  <c r="P139" i="10"/>
  <c r="Q139" i="10" s="1"/>
  <c r="S139" i="10" s="1"/>
  <c r="U139" i="10" s="1"/>
  <c r="AT139" i="10" s="1"/>
  <c r="AX139" i="10" s="1"/>
  <c r="O140" i="10"/>
  <c r="P63" i="4"/>
  <c r="Q63" i="4" s="1"/>
  <c r="S63" i="4" s="1"/>
  <c r="U63" i="4" s="1"/>
  <c r="AQ63" i="4" s="1"/>
  <c r="AU63" i="4" s="1"/>
  <c r="O64" i="4"/>
  <c r="P139" i="24"/>
  <c r="Q139" i="24" s="1"/>
  <c r="S139" i="24" s="1"/>
  <c r="U139" i="24" s="1"/>
  <c r="AT139" i="24" s="1"/>
  <c r="AX139" i="24" s="1"/>
  <c r="P46" i="28"/>
  <c r="Q46" i="28" s="1"/>
  <c r="S46" i="28" s="1"/>
  <c r="U46" i="28" s="1"/>
  <c r="AQ46" i="28" s="1"/>
  <c r="AU46" i="28" s="1"/>
  <c r="O47" i="28"/>
  <c r="P63" i="31"/>
  <c r="Q63" i="31" s="1"/>
  <c r="S63" i="31" s="1"/>
  <c r="U63" i="31" s="1"/>
  <c r="AQ63" i="31" s="1"/>
  <c r="AU63" i="31" s="1"/>
  <c r="O64" i="31"/>
  <c r="N125" i="6"/>
  <c r="O125" i="6" s="1"/>
  <c r="N140" i="15"/>
  <c r="P139" i="15"/>
  <c r="Q139" i="15" s="1"/>
  <c r="S139" i="15" s="1"/>
  <c r="U139" i="15" s="1"/>
  <c r="AT139" i="15" s="1"/>
  <c r="AX139" i="15" s="1"/>
  <c r="O140" i="15"/>
  <c r="P123" i="26"/>
  <c r="Q123" i="26" s="1"/>
  <c r="S123" i="26" s="1"/>
  <c r="U123" i="26" s="1"/>
  <c r="AT123" i="26" s="1"/>
  <c r="O124" i="26"/>
  <c r="O64" i="2"/>
  <c r="O140" i="29"/>
  <c r="O65" i="16"/>
  <c r="O48" i="23"/>
  <c r="O140" i="20"/>
  <c r="O77" i="19"/>
  <c r="P110" i="20"/>
  <c r="Q110" i="20" s="1"/>
  <c r="S110" i="20" s="1"/>
  <c r="U110" i="20" s="1"/>
  <c r="AT110" i="20" s="1"/>
  <c r="AX110" i="20" s="1"/>
  <c r="O111" i="20"/>
  <c r="O32" i="27"/>
  <c r="N109" i="14"/>
  <c r="O109" i="14" s="1"/>
  <c r="O78" i="8"/>
  <c r="P63" i="22"/>
  <c r="Q63" i="22" s="1"/>
  <c r="S63" i="22" s="1"/>
  <c r="U63" i="22" s="1"/>
  <c r="AQ63" i="22" s="1"/>
  <c r="AU63" i="22" s="1"/>
  <c r="O64" i="22"/>
  <c r="P124" i="17"/>
  <c r="Q124" i="17" s="1"/>
  <c r="S124" i="17" s="1"/>
  <c r="U124" i="17" s="1"/>
  <c r="AT124" i="17" s="1"/>
  <c r="P78" i="31"/>
  <c r="Q78" i="31" s="1"/>
  <c r="S78" i="31" s="1"/>
  <c r="U78" i="31" s="1"/>
  <c r="AQ78" i="31" s="1"/>
  <c r="AU78" i="31" s="1"/>
  <c r="O79" i="31"/>
  <c r="P125" i="2"/>
  <c r="Q125" i="2" s="1"/>
  <c r="S125" i="2" s="1"/>
  <c r="U125" i="2" s="1"/>
  <c r="AT125" i="2" s="1"/>
  <c r="O126" i="2"/>
  <c r="N77" i="17"/>
  <c r="P125" i="20"/>
  <c r="Q125" i="20" s="1"/>
  <c r="S125" i="20" s="1"/>
  <c r="U125" i="20" s="1"/>
  <c r="AT125" i="20" s="1"/>
  <c r="P125" i="14"/>
  <c r="Q125" i="14" s="1"/>
  <c r="S125" i="14" s="1"/>
  <c r="U125" i="14" s="1"/>
  <c r="AT125" i="14" s="1"/>
  <c r="O126" i="14"/>
  <c r="P31" i="30"/>
  <c r="Q31" i="30" s="1"/>
  <c r="S31" i="30" s="1"/>
  <c r="U31" i="30" s="1"/>
  <c r="AQ31" i="30" s="1"/>
  <c r="AU31" i="30" s="1"/>
  <c r="BA123" i="3"/>
  <c r="AX123" i="3"/>
  <c r="P64" i="33"/>
  <c r="Q64" i="33" s="1"/>
  <c r="S64" i="33" s="1"/>
  <c r="U64" i="33" s="1"/>
  <c r="AQ64" i="33" s="1"/>
  <c r="AU64" i="33" s="1"/>
  <c r="P109" i="15"/>
  <c r="Q109" i="15" s="1"/>
  <c r="S109" i="15" s="1"/>
  <c r="U109" i="15" s="1"/>
  <c r="AT109" i="15" s="1"/>
  <c r="AX109" i="15" s="1"/>
  <c r="O110" i="15"/>
  <c r="O93" i="12"/>
  <c r="AX124" i="6"/>
  <c r="BA124" i="6"/>
  <c r="O93" i="22"/>
  <c r="O33" i="31"/>
  <c r="P124" i="13"/>
  <c r="Q124" i="13" s="1"/>
  <c r="S124" i="13" s="1"/>
  <c r="U124" i="13" s="1"/>
  <c r="AT124" i="13" s="1"/>
  <c r="P123" i="23"/>
  <c r="Q123" i="23" s="1"/>
  <c r="S123" i="23" s="1"/>
  <c r="U123" i="23" s="1"/>
  <c r="AT123" i="23" s="1"/>
  <c r="O63" i="1"/>
  <c r="O65" i="18"/>
  <c r="O124" i="31"/>
  <c r="P94" i="13"/>
  <c r="Q94" i="13" s="1"/>
  <c r="S94" i="13" s="1"/>
  <c r="U94" i="13" s="1"/>
  <c r="AJ94" i="13" s="1"/>
  <c r="AN94" i="13" s="1"/>
  <c r="O95" i="13"/>
  <c r="P110" i="29"/>
  <c r="Q110" i="29" s="1"/>
  <c r="S110" i="29" s="1"/>
  <c r="U110" i="29" s="1"/>
  <c r="AT110" i="29" s="1"/>
  <c r="AX110" i="29" s="1"/>
  <c r="P110" i="6"/>
  <c r="Q110" i="6" s="1"/>
  <c r="S110" i="6" s="1"/>
  <c r="U110" i="6" s="1"/>
  <c r="AT110" i="6" s="1"/>
  <c r="AX110" i="6" s="1"/>
  <c r="O111" i="6"/>
  <c r="P47" i="25"/>
  <c r="Q47" i="25" s="1"/>
  <c r="S47" i="25" s="1"/>
  <c r="U47" i="25" s="1"/>
  <c r="AQ47" i="25" s="1"/>
  <c r="AU47" i="25" s="1"/>
  <c r="P125" i="1"/>
  <c r="Q125" i="1" s="1"/>
  <c r="S125" i="1" s="1"/>
  <c r="U125" i="1" s="1"/>
  <c r="AT125" i="1" s="1"/>
  <c r="O126" i="1"/>
  <c r="P138" i="31"/>
  <c r="Q138" i="31" s="1"/>
  <c r="S138" i="31" s="1"/>
  <c r="U138" i="31" s="1"/>
  <c r="AT138" i="31" s="1"/>
  <c r="AX138" i="31" s="1"/>
  <c r="P63" i="27"/>
  <c r="Q63" i="27" s="1"/>
  <c r="S63" i="27" s="1"/>
  <c r="U63" i="27" s="1"/>
  <c r="AQ63" i="27" s="1"/>
  <c r="AU63" i="27" s="1"/>
  <c r="O64" i="27"/>
  <c r="P138" i="22"/>
  <c r="Q138" i="22" s="1"/>
  <c r="S138" i="22" s="1"/>
  <c r="U138" i="22" s="1"/>
  <c r="AT138" i="22" s="1"/>
  <c r="AX138" i="22" s="1"/>
  <c r="O139" i="22"/>
  <c r="P94" i="1"/>
  <c r="Q94" i="1" s="1"/>
  <c r="S94" i="1" s="1"/>
  <c r="U94" i="1" s="1"/>
  <c r="AJ94" i="1" s="1"/>
  <c r="AN94" i="1" s="1"/>
  <c r="O95" i="1"/>
  <c r="P140" i="30"/>
  <c r="Q140" i="30" s="1"/>
  <c r="S140" i="30" s="1"/>
  <c r="U140" i="30" s="1"/>
  <c r="AT140" i="30" s="1"/>
  <c r="AX140" i="30" s="1"/>
  <c r="O141" i="30"/>
  <c r="P77" i="28"/>
  <c r="Q77" i="28" s="1"/>
  <c r="S77" i="28" s="1"/>
  <c r="U77" i="28" s="1"/>
  <c r="AQ77" i="28" s="1"/>
  <c r="AU77" i="28" s="1"/>
  <c r="O78" i="28"/>
  <c r="BA124" i="5"/>
  <c r="AX124" i="5"/>
  <c r="P141" i="25"/>
  <c r="Q141" i="25" s="1"/>
  <c r="S141" i="25" s="1"/>
  <c r="U141" i="25" s="1"/>
  <c r="AT141" i="25" s="1"/>
  <c r="AX141" i="25" s="1"/>
  <c r="O142" i="25"/>
  <c r="P93" i="7"/>
  <c r="Q93" i="7" s="1"/>
  <c r="S93" i="7" s="1"/>
  <c r="U93" i="7" s="1"/>
  <c r="AJ93" i="7" s="1"/>
  <c r="AN93" i="7" s="1"/>
  <c r="O94" i="7"/>
  <c r="O79" i="14"/>
  <c r="O124" i="27"/>
  <c r="P47" i="33"/>
  <c r="Q47" i="33" s="1"/>
  <c r="S47" i="33" s="1"/>
  <c r="U47" i="33" s="1"/>
  <c r="AQ47" i="33" s="1"/>
  <c r="AU47" i="33" s="1"/>
  <c r="O32" i="5"/>
  <c r="P93" i="15"/>
  <c r="Q93" i="15" s="1"/>
  <c r="S93" i="15" s="1"/>
  <c r="U93" i="15" s="1"/>
  <c r="AJ93" i="15" s="1"/>
  <c r="AN93" i="15" s="1"/>
  <c r="O94" i="15"/>
  <c r="O95" i="2"/>
  <c r="P49" i="18"/>
  <c r="Q49" i="18" s="1"/>
  <c r="S49" i="18" s="1"/>
  <c r="U49" i="18" s="1"/>
  <c r="AQ49" i="18" s="1"/>
  <c r="AU49" i="18" s="1"/>
  <c r="BA123" i="31"/>
  <c r="AX123" i="31"/>
  <c r="N93" i="18"/>
  <c r="O93" i="18" s="1"/>
  <c r="O33" i="4"/>
  <c r="O48" i="30"/>
  <c r="N140" i="3"/>
  <c r="O140" i="3" s="1"/>
  <c r="P108" i="30"/>
  <c r="Q108" i="30" s="1"/>
  <c r="S108" i="30" s="1"/>
  <c r="U108" i="30" s="1"/>
  <c r="AT108" i="30" s="1"/>
  <c r="AX108" i="30" s="1"/>
  <c r="N109" i="30"/>
  <c r="O109" i="30" s="1"/>
  <c r="O63" i="17"/>
  <c r="P124" i="12"/>
  <c r="Q124" i="12" s="1"/>
  <c r="S124" i="12" s="1"/>
  <c r="U124" i="12" s="1"/>
  <c r="AT124" i="12" s="1"/>
  <c r="N125" i="12"/>
  <c r="O125" i="12" s="1"/>
  <c r="P123" i="7"/>
  <c r="Q123" i="7" s="1"/>
  <c r="S123" i="7" s="1"/>
  <c r="U123" i="7" s="1"/>
  <c r="AT123" i="7" s="1"/>
  <c r="O108" i="8"/>
  <c r="P108" i="22"/>
  <c r="Q108" i="22" s="1"/>
  <c r="S108" i="22" s="1"/>
  <c r="U108" i="22" s="1"/>
  <c r="AT108" i="22" s="1"/>
  <c r="AX108" i="22" s="1"/>
  <c r="P64" i="14"/>
  <c r="Q64" i="14" s="1"/>
  <c r="S64" i="14" s="1"/>
  <c r="U64" i="14" s="1"/>
  <c r="AQ64" i="14" s="1"/>
  <c r="AU64" i="14" s="1"/>
  <c r="O65" i="14"/>
  <c r="P96" i="14"/>
  <c r="Q96" i="14" s="1"/>
  <c r="S96" i="14" s="1"/>
  <c r="U96" i="14" s="1"/>
  <c r="AJ96" i="14" s="1"/>
  <c r="AN96" i="14" s="1"/>
  <c r="P48" i="22"/>
  <c r="Q48" i="22" s="1"/>
  <c r="S48" i="22" s="1"/>
  <c r="U48" i="22" s="1"/>
  <c r="AQ48" i="22" s="1"/>
  <c r="AU48" i="22" s="1"/>
  <c r="N125" i="5"/>
  <c r="O125" i="5" s="1"/>
  <c r="P64" i="3"/>
  <c r="Q64" i="3" s="1"/>
  <c r="S64" i="3" s="1"/>
  <c r="U64" i="3" s="1"/>
  <c r="AQ64" i="3" s="1"/>
  <c r="AU64" i="3" s="1"/>
  <c r="AX123" i="27"/>
  <c r="BA123" i="27"/>
  <c r="O48" i="10"/>
  <c r="N109" i="26"/>
  <c r="P108" i="26"/>
  <c r="Q108" i="26" s="1"/>
  <c r="S108" i="26" s="1"/>
  <c r="U108" i="26" s="1"/>
  <c r="AT108" i="26" s="1"/>
  <c r="AX108" i="26" s="1"/>
  <c r="O109" i="26"/>
  <c r="O46" i="20"/>
  <c r="P127" i="25"/>
  <c r="Q127" i="25" s="1"/>
  <c r="S127" i="25" s="1"/>
  <c r="U127" i="25" s="1"/>
  <c r="AT127" i="25" s="1"/>
  <c r="O128" i="25"/>
  <c r="P78" i="9"/>
  <c r="Q78" i="9" s="1"/>
  <c r="S78" i="9" s="1"/>
  <c r="U78" i="9" s="1"/>
  <c r="AQ78" i="9" s="1"/>
  <c r="AU78" i="9" s="1"/>
  <c r="P32" i="33"/>
  <c r="Q32" i="33" s="1"/>
  <c r="S32" i="33" s="1"/>
  <c r="U32" i="33" s="1"/>
  <c r="AQ32" i="33" s="1"/>
  <c r="AU32" i="33" s="1"/>
  <c r="O33" i="33"/>
  <c r="P78" i="3"/>
  <c r="Q78" i="3" s="1"/>
  <c r="S78" i="3" s="1"/>
  <c r="U78" i="3" s="1"/>
  <c r="AQ78" i="3" s="1"/>
  <c r="AU78" i="3" s="1"/>
  <c r="O79" i="3"/>
  <c r="N140" i="27"/>
  <c r="P139" i="27"/>
  <c r="Q139" i="27" s="1"/>
  <c r="S139" i="27" s="1"/>
  <c r="U139" i="27" s="1"/>
  <c r="AT139" i="27" s="1"/>
  <c r="AX139" i="27" s="1"/>
  <c r="O140" i="27"/>
  <c r="P47" i="2"/>
  <c r="Q47" i="2" s="1"/>
  <c r="S47" i="2" s="1"/>
  <c r="U47" i="2" s="1"/>
  <c r="AQ47" i="2" s="1"/>
  <c r="AU47" i="2" s="1"/>
  <c r="O48" i="2"/>
  <c r="P96" i="20"/>
  <c r="Q96" i="20" s="1"/>
  <c r="S96" i="20" s="1"/>
  <c r="U96" i="20" s="1"/>
  <c r="AJ96" i="20" s="1"/>
  <c r="AN96" i="20" s="1"/>
  <c r="O97" i="20"/>
  <c r="P77" i="25"/>
  <c r="Q77" i="25" s="1"/>
  <c r="S77" i="25" s="1"/>
  <c r="U77" i="25" s="1"/>
  <c r="AQ77" i="25" s="1"/>
  <c r="AU77" i="25" s="1"/>
  <c r="P78" i="29"/>
  <c r="Q78" i="29" s="1"/>
  <c r="S78" i="29" s="1"/>
  <c r="U78" i="29" s="1"/>
  <c r="AQ78" i="29" s="1"/>
  <c r="AU78" i="29" s="1"/>
  <c r="P108" i="23"/>
  <c r="Q108" i="23" s="1"/>
  <c r="S108" i="23" s="1"/>
  <c r="U108" i="23" s="1"/>
  <c r="AT108" i="23" s="1"/>
  <c r="AX108" i="23" s="1"/>
  <c r="P93" i="33"/>
  <c r="Q93" i="33" s="1"/>
  <c r="S93" i="33" s="1"/>
  <c r="U93" i="33" s="1"/>
  <c r="AJ93" i="33" s="1"/>
  <c r="AN93" i="33" s="1"/>
  <c r="P112" i="1"/>
  <c r="Q112" i="1" s="1"/>
  <c r="S112" i="1" s="1"/>
  <c r="U112" i="1" s="1"/>
  <c r="AT112" i="1" s="1"/>
  <c r="AX112" i="1" s="1"/>
  <c r="O113" i="1"/>
  <c r="P109" i="3"/>
  <c r="Q109" i="3" s="1"/>
  <c r="S109" i="3" s="1"/>
  <c r="U109" i="3" s="1"/>
  <c r="AT109" i="3" s="1"/>
  <c r="AX109" i="3" s="1"/>
  <c r="P124" i="28"/>
  <c r="Q124" i="28" s="1"/>
  <c r="S124" i="28" s="1"/>
  <c r="U124" i="28" s="1"/>
  <c r="AT124" i="28" s="1"/>
  <c r="N125" i="28"/>
  <c r="P49" i="19"/>
  <c r="Q49" i="19" s="1"/>
  <c r="S49" i="19" s="1"/>
  <c r="U49" i="19" s="1"/>
  <c r="AQ49" i="19" s="1"/>
  <c r="AU49" i="19" s="1"/>
  <c r="BA126" i="25"/>
  <c r="AX126" i="25"/>
  <c r="P93" i="10"/>
  <c r="Q93" i="10" s="1"/>
  <c r="S93" i="10" s="1"/>
  <c r="U93" i="10" s="1"/>
  <c r="AJ93" i="10" s="1"/>
  <c r="AN93" i="10" s="1"/>
  <c r="P32" i="26"/>
  <c r="Q32" i="26" s="1"/>
  <c r="S32" i="26" s="1"/>
  <c r="U32" i="26" s="1"/>
  <c r="AQ32" i="26" s="1"/>
  <c r="AU32" i="26" s="1"/>
  <c r="O33" i="26"/>
  <c r="O31" i="16"/>
  <c r="O47" i="1"/>
  <c r="N109" i="28"/>
  <c r="O109" i="28" s="1"/>
  <c r="O124" i="8"/>
  <c r="O31" i="20"/>
  <c r="P94" i="17"/>
  <c r="Q94" i="17" s="1"/>
  <c r="S94" i="17" s="1"/>
  <c r="U94" i="17" s="1"/>
  <c r="AJ94" i="17" s="1"/>
  <c r="AN94" i="17" s="1"/>
  <c r="P94" i="27"/>
  <c r="Q94" i="27" s="1"/>
  <c r="S94" i="27" s="1"/>
  <c r="U94" i="27" s="1"/>
  <c r="AJ94" i="27" s="1"/>
  <c r="AN94" i="27" s="1"/>
  <c r="O95" i="27"/>
  <c r="P78" i="10"/>
  <c r="Q78" i="10" s="1"/>
  <c r="S78" i="10" s="1"/>
  <c r="U78" i="10" s="1"/>
  <c r="AQ78" i="10" s="1"/>
  <c r="AU78" i="10" s="1"/>
  <c r="P123" i="22"/>
  <c r="Q123" i="22" s="1"/>
  <c r="S123" i="22" s="1"/>
  <c r="U123" i="22" s="1"/>
  <c r="AT123" i="22" s="1"/>
  <c r="O124" i="22"/>
  <c r="P78" i="11"/>
  <c r="Q78" i="11" s="1"/>
  <c r="S78" i="11" s="1"/>
  <c r="U78" i="11" s="1"/>
  <c r="AQ78" i="11" s="1"/>
  <c r="AU78" i="11" s="1"/>
  <c r="O79" i="11"/>
  <c r="P34" i="19"/>
  <c r="Q34" i="19" s="1"/>
  <c r="S34" i="19" s="1"/>
  <c r="U34" i="19" s="1"/>
  <c r="AQ34" i="19" s="1"/>
  <c r="AU34" i="19" s="1"/>
  <c r="P79" i="13"/>
  <c r="Q79" i="13" s="1"/>
  <c r="S79" i="13" s="1"/>
  <c r="U79" i="13" s="1"/>
  <c r="AQ79" i="13" s="1"/>
  <c r="AU79" i="13" s="1"/>
  <c r="P79" i="23"/>
  <c r="Q79" i="23" s="1"/>
  <c r="S79" i="23" s="1"/>
  <c r="U79" i="23" s="1"/>
  <c r="AQ79" i="23" s="1"/>
  <c r="AU79" i="23" s="1"/>
  <c r="P95" i="6"/>
  <c r="Q95" i="6" s="1"/>
  <c r="S95" i="6" s="1"/>
  <c r="U95" i="6" s="1"/>
  <c r="AJ95" i="6" s="1"/>
  <c r="AN95" i="6" s="1"/>
  <c r="O96" i="6"/>
  <c r="P49" i="31"/>
  <c r="Q49" i="31" s="1"/>
  <c r="S49" i="31" s="1"/>
  <c r="U49" i="31" s="1"/>
  <c r="AQ49" i="31" s="1"/>
  <c r="AU49" i="31" s="1"/>
  <c r="O108" i="7"/>
  <c r="P48" i="13"/>
  <c r="Q48" i="13" s="1"/>
  <c r="S48" i="13" s="1"/>
  <c r="U48" i="13" s="1"/>
  <c r="AQ48" i="13" s="1"/>
  <c r="AU48" i="13" s="1"/>
  <c r="AX123" i="28"/>
  <c r="BA123" i="28"/>
  <c r="P123" i="10"/>
  <c r="Q123" i="10" s="1"/>
  <c r="S123" i="10" s="1"/>
  <c r="U123" i="10" s="1"/>
  <c r="AT123" i="10" s="1"/>
  <c r="O124" i="10"/>
  <c r="P78" i="22"/>
  <c r="Q78" i="22" s="1"/>
  <c r="S78" i="22" s="1"/>
  <c r="U78" i="22" s="1"/>
  <c r="AQ78" i="22" s="1"/>
  <c r="AU78" i="22" s="1"/>
  <c r="O79" i="22"/>
  <c r="N46" i="20"/>
  <c r="N93" i="11"/>
  <c r="O93" i="11" s="1"/>
  <c r="N93" i="23"/>
  <c r="O93" i="23" s="1"/>
  <c r="N109" i="27"/>
  <c r="O109" i="27" s="1"/>
  <c r="O78" i="6"/>
  <c r="P31" i="14"/>
  <c r="Q31" i="14" s="1"/>
  <c r="S31" i="14" s="1"/>
  <c r="U31" i="14" s="1"/>
  <c r="AQ31" i="14" s="1"/>
  <c r="AU31" i="14" s="1"/>
  <c r="P79" i="4"/>
  <c r="Q79" i="4" s="1"/>
  <c r="S79" i="4" s="1"/>
  <c r="U79" i="4" s="1"/>
  <c r="AQ79" i="4" s="1"/>
  <c r="AU79" i="4" s="1"/>
  <c r="O109" i="17"/>
  <c r="P65" i="30"/>
  <c r="Q65" i="30" s="1"/>
  <c r="S65" i="30" s="1"/>
  <c r="U65" i="30" s="1"/>
  <c r="AQ65" i="30" s="1"/>
  <c r="AU65" i="30" s="1"/>
  <c r="O66" i="30"/>
  <c r="P33" i="18"/>
  <c r="Q33" i="18" s="1"/>
  <c r="S33" i="18" s="1"/>
  <c r="U33" i="18" s="1"/>
  <c r="AQ33" i="18" s="1"/>
  <c r="AU33" i="18" s="1"/>
  <c r="P47" i="24"/>
  <c r="Q47" i="24" s="1"/>
  <c r="S47" i="24" s="1"/>
  <c r="U47" i="24" s="1"/>
  <c r="AQ47" i="24" s="1"/>
  <c r="AU47" i="24" s="1"/>
  <c r="O48" i="24"/>
  <c r="P78" i="24"/>
  <c r="Q78" i="24" s="1"/>
  <c r="S78" i="24" s="1"/>
  <c r="U78" i="24" s="1"/>
  <c r="AQ78" i="24" s="1"/>
  <c r="AU78" i="24" s="1"/>
  <c r="O79" i="24"/>
  <c r="P81" i="1"/>
  <c r="Q81" i="1" s="1"/>
  <c r="S81" i="1" s="1"/>
  <c r="U81" i="1" s="1"/>
  <c r="AQ81" i="1" s="1"/>
  <c r="AU81" i="1" s="1"/>
  <c r="BA123" i="8"/>
  <c r="AX123" i="8"/>
  <c r="P94" i="8"/>
  <c r="Q94" i="8" s="1"/>
  <c r="S94" i="8" s="1"/>
  <c r="U94" i="8" s="1"/>
  <c r="AJ94" i="8" s="1"/>
  <c r="AN94" i="8" s="1"/>
  <c r="O95" i="8"/>
  <c r="P78" i="15"/>
  <c r="Q78" i="15" s="1"/>
  <c r="S78" i="15" s="1"/>
  <c r="U78" i="15" s="1"/>
  <c r="AQ78" i="15" s="1"/>
  <c r="AU78" i="15" s="1"/>
  <c r="O79" i="15"/>
  <c r="P63" i="8"/>
  <c r="Q63" i="8" s="1"/>
  <c r="S63" i="8" s="1"/>
  <c r="U63" i="8" s="1"/>
  <c r="AQ63" i="8" s="1"/>
  <c r="AU63" i="8" s="1"/>
  <c r="N109" i="16"/>
  <c r="O109" i="16" s="1"/>
  <c r="P94" i="3"/>
  <c r="Q94" i="3" s="1"/>
  <c r="S94" i="3" s="1"/>
  <c r="U94" i="3" s="1"/>
  <c r="AJ94" i="3" s="1"/>
  <c r="AN94" i="3" s="1"/>
  <c r="O95" i="3"/>
  <c r="P139" i="9"/>
  <c r="Q139" i="9" s="1"/>
  <c r="S139" i="9" s="1"/>
  <c r="U139" i="9" s="1"/>
  <c r="AT139" i="9" s="1"/>
  <c r="AX139" i="9" s="1"/>
  <c r="BA123" i="29"/>
  <c r="AX123" i="29"/>
  <c r="P124" i="18"/>
  <c r="Q124" i="18" s="1"/>
  <c r="S124" i="18" s="1"/>
  <c r="U124" i="18" s="1"/>
  <c r="AT124" i="18" s="1"/>
  <c r="N125" i="18"/>
  <c r="O125" i="18"/>
  <c r="P93" i="19"/>
  <c r="Q93" i="19" s="1"/>
  <c r="S93" i="19" s="1"/>
  <c r="U93" i="19" s="1"/>
  <c r="AJ93" i="19" s="1"/>
  <c r="AN93" i="19" s="1"/>
  <c r="O94" i="19"/>
  <c r="P64" i="12"/>
  <c r="Q64" i="12" s="1"/>
  <c r="S64" i="12" s="1"/>
  <c r="U64" i="12" s="1"/>
  <c r="AQ64" i="12" s="1"/>
  <c r="AU64" i="12" s="1"/>
  <c r="P93" i="9"/>
  <c r="Q93" i="9" s="1"/>
  <c r="S93" i="9" s="1"/>
  <c r="U93" i="9" s="1"/>
  <c r="AJ93" i="9" s="1"/>
  <c r="AN93" i="9" s="1"/>
  <c r="O94" i="9"/>
  <c r="P65" i="21"/>
  <c r="Q65" i="21" s="1"/>
  <c r="S65" i="21" s="1"/>
  <c r="U65" i="21" s="1"/>
  <c r="AQ65" i="21" s="1"/>
  <c r="AU65" i="21" s="1"/>
  <c r="P47" i="4"/>
  <c r="Q47" i="4" s="1"/>
  <c r="S47" i="4" s="1"/>
  <c r="U47" i="4" s="1"/>
  <c r="AQ47" i="4" s="1"/>
  <c r="AU47" i="4" s="1"/>
  <c r="O48" i="4"/>
  <c r="O94" i="4"/>
  <c r="P33" i="10"/>
  <c r="Q33" i="10" s="1"/>
  <c r="S33" i="10" s="1"/>
  <c r="U33" i="10" s="1"/>
  <c r="AQ33" i="10" s="1"/>
  <c r="AU33" i="10" s="1"/>
  <c r="O34" i="10"/>
  <c r="P32" i="12"/>
  <c r="Q32" i="12" s="1"/>
  <c r="S32" i="12" s="1"/>
  <c r="U32" i="12" s="1"/>
  <c r="AQ32" i="12" s="1"/>
  <c r="AU32" i="12" s="1"/>
  <c r="O33" i="12"/>
  <c r="O63" i="5"/>
  <c r="O94" i="16"/>
  <c r="P124" i="19"/>
  <c r="Q124" i="19" s="1"/>
  <c r="S124" i="19" s="1"/>
  <c r="U124" i="19" s="1"/>
  <c r="AT124" i="19" s="1"/>
  <c r="N125" i="19"/>
  <c r="O125" i="19"/>
  <c r="P124" i="15"/>
  <c r="Q124" i="15" s="1"/>
  <c r="S124" i="15" s="1"/>
  <c r="U124" i="15" s="1"/>
  <c r="AT124" i="15" s="1"/>
  <c r="P110" i="9"/>
  <c r="Q110" i="9" s="1"/>
  <c r="S110" i="9" s="1"/>
  <c r="U110" i="9" s="1"/>
  <c r="AT110" i="9" s="1"/>
  <c r="AX110" i="9" s="1"/>
  <c r="P138" i="23"/>
  <c r="Q138" i="23" s="1"/>
  <c r="S138" i="23" s="1"/>
  <c r="U138" i="23" s="1"/>
  <c r="AT138" i="23" s="1"/>
  <c r="AX138" i="23" s="1"/>
  <c r="O139" i="23"/>
  <c r="P48" i="27"/>
  <c r="Q48" i="27" s="1"/>
  <c r="S48" i="27" s="1"/>
  <c r="U48" i="27" s="1"/>
  <c r="AQ48" i="27" s="1"/>
  <c r="AU48" i="27" s="1"/>
  <c r="O49" i="27"/>
  <c r="P62" i="11"/>
  <c r="Q62" i="11" s="1"/>
  <c r="S62" i="11" s="1"/>
  <c r="U62" i="11" s="1"/>
  <c r="AQ62" i="11" s="1"/>
  <c r="AU62" i="11" s="1"/>
  <c r="P124" i="33"/>
  <c r="Q124" i="33" s="1"/>
  <c r="S124" i="33" s="1"/>
  <c r="U124" i="33" s="1"/>
  <c r="AT124" i="33" s="1"/>
  <c r="P124" i="21"/>
  <c r="Q124" i="21" s="1"/>
  <c r="S124" i="21" s="1"/>
  <c r="U124" i="21" s="1"/>
  <c r="AT124" i="21" s="1"/>
  <c r="BA123" i="18"/>
  <c r="AX123" i="18"/>
  <c r="O77" i="17"/>
  <c r="O33" i="29"/>
  <c r="N109" i="18"/>
  <c r="O109" i="18" s="1"/>
  <c r="P92" i="28"/>
  <c r="Q92" i="28" s="1"/>
  <c r="S92" i="28" s="1"/>
  <c r="U92" i="28" s="1"/>
  <c r="AJ92" i="28" s="1"/>
  <c r="AN92" i="28" s="1"/>
  <c r="O109" i="24"/>
  <c r="O47" i="3"/>
  <c r="N109" i="12"/>
  <c r="O109" i="12" s="1"/>
  <c r="O144" i="1"/>
  <c r="P46" i="7"/>
  <c r="Q46" i="7" s="1"/>
  <c r="S46" i="7" s="1"/>
  <c r="U46" i="7" s="1"/>
  <c r="AQ46" i="7" s="1"/>
  <c r="AU46" i="7" s="1"/>
  <c r="N109" i="17"/>
  <c r="O64" i="15"/>
  <c r="O139" i="8"/>
  <c r="O30" i="8"/>
  <c r="P47" i="17"/>
  <c r="Q47" i="17" s="1"/>
  <c r="S47" i="17" s="1"/>
  <c r="U47" i="17" s="1"/>
  <c r="AQ47" i="17" s="1"/>
  <c r="AU47" i="17" s="1"/>
  <c r="O48" i="17"/>
  <c r="BA123" i="15"/>
  <c r="AX123" i="15"/>
  <c r="P97" i="34" l="1"/>
  <c r="Q97" i="34" s="1"/>
  <c r="S97" i="34" s="1"/>
  <c r="U97" i="34" s="1"/>
  <c r="AJ97" i="34" s="1"/>
  <c r="AN97" i="34" s="1"/>
  <c r="O98" i="34"/>
  <c r="O80" i="34"/>
  <c r="P127" i="34"/>
  <c r="Q127" i="34" s="1"/>
  <c r="S127" i="34" s="1"/>
  <c r="U127" i="34" s="1"/>
  <c r="AT127" i="34" s="1"/>
  <c r="O128" i="34"/>
  <c r="AX126" i="34"/>
  <c r="BA126" i="34"/>
  <c r="P112" i="34"/>
  <c r="Q112" i="34" s="1"/>
  <c r="S112" i="34" s="1"/>
  <c r="U112" i="34" s="1"/>
  <c r="AT112" i="34" s="1"/>
  <c r="AX112" i="34" s="1"/>
  <c r="O113" i="34"/>
  <c r="P33" i="34"/>
  <c r="Q33" i="34" s="1"/>
  <c r="S33" i="34" s="1"/>
  <c r="U33" i="34" s="1"/>
  <c r="AQ33" i="34" s="1"/>
  <c r="AU33" i="34" s="1"/>
  <c r="O34" i="34"/>
  <c r="P51" i="34"/>
  <c r="Q51" i="34" s="1"/>
  <c r="S51" i="34" s="1"/>
  <c r="U51" i="34" s="1"/>
  <c r="AQ51" i="34" s="1"/>
  <c r="AU51" i="34" s="1"/>
  <c r="P142" i="34"/>
  <c r="Q142" i="34" s="1"/>
  <c r="S142" i="34" s="1"/>
  <c r="U142" i="34" s="1"/>
  <c r="AT142" i="34" s="1"/>
  <c r="AX142" i="34" s="1"/>
  <c r="O143" i="34"/>
  <c r="P64" i="34"/>
  <c r="Q64" i="34" s="1"/>
  <c r="S64" i="34" s="1"/>
  <c r="U64" i="34" s="1"/>
  <c r="AQ64" i="34" s="1"/>
  <c r="AU64" i="34" s="1"/>
  <c r="P62" i="25"/>
  <c r="Q62" i="25" s="1"/>
  <c r="S62" i="25" s="1"/>
  <c r="U62" i="25" s="1"/>
  <c r="AQ62" i="25" s="1"/>
  <c r="AU62" i="25" s="1"/>
  <c r="O63" i="25"/>
  <c r="P125" i="12"/>
  <c r="Q125" i="12" s="1"/>
  <c r="S125" i="12" s="1"/>
  <c r="U125" i="12" s="1"/>
  <c r="AT125" i="12" s="1"/>
  <c r="O126" i="12"/>
  <c r="P77" i="7"/>
  <c r="Q77" i="7" s="1"/>
  <c r="S77" i="7" s="1"/>
  <c r="U77" i="7" s="1"/>
  <c r="AQ77" i="7" s="1"/>
  <c r="AU77" i="7" s="1"/>
  <c r="O78" i="7"/>
  <c r="P140" i="5"/>
  <c r="Q140" i="5" s="1"/>
  <c r="S140" i="5" s="1"/>
  <c r="U140" i="5" s="1"/>
  <c r="AT140" i="5" s="1"/>
  <c r="AX140" i="5" s="1"/>
  <c r="O141" i="5"/>
  <c r="P109" i="30"/>
  <c r="Q109" i="30" s="1"/>
  <c r="S109" i="30" s="1"/>
  <c r="U109" i="30" s="1"/>
  <c r="AT109" i="30" s="1"/>
  <c r="AX109" i="30" s="1"/>
  <c r="P109" i="12"/>
  <c r="Q109" i="12" s="1"/>
  <c r="S109" i="12" s="1"/>
  <c r="U109" i="12" s="1"/>
  <c r="AT109" i="12" s="1"/>
  <c r="AX109" i="12" s="1"/>
  <c r="O110" i="12"/>
  <c r="P140" i="3"/>
  <c r="Q140" i="3" s="1"/>
  <c r="S140" i="3" s="1"/>
  <c r="U140" i="3" s="1"/>
  <c r="AT140" i="3" s="1"/>
  <c r="AX140" i="3" s="1"/>
  <c r="O141" i="3"/>
  <c r="P140" i="12"/>
  <c r="Q140" i="12" s="1"/>
  <c r="S140" i="12" s="1"/>
  <c r="U140" i="12" s="1"/>
  <c r="AT140" i="12" s="1"/>
  <c r="AX140" i="12" s="1"/>
  <c r="P109" i="28"/>
  <c r="Q109" i="28" s="1"/>
  <c r="S109" i="28" s="1"/>
  <c r="U109" i="28" s="1"/>
  <c r="AT109" i="28" s="1"/>
  <c r="AX109" i="28" s="1"/>
  <c r="O110" i="28"/>
  <c r="P109" i="18"/>
  <c r="Q109" i="18" s="1"/>
  <c r="S109" i="18" s="1"/>
  <c r="U109" i="18" s="1"/>
  <c r="AT109" i="18" s="1"/>
  <c r="AX109" i="18" s="1"/>
  <c r="O110" i="18"/>
  <c r="P93" i="18"/>
  <c r="Q93" i="18" s="1"/>
  <c r="S93" i="18" s="1"/>
  <c r="U93" i="18" s="1"/>
  <c r="AJ93" i="18" s="1"/>
  <c r="AN93" i="18" s="1"/>
  <c r="O94" i="18"/>
  <c r="P109" i="14"/>
  <c r="Q109" i="14" s="1"/>
  <c r="S109" i="14" s="1"/>
  <c r="U109" i="14" s="1"/>
  <c r="AT109" i="14" s="1"/>
  <c r="AX109" i="14" s="1"/>
  <c r="O110" i="14"/>
  <c r="P125" i="9"/>
  <c r="Q125" i="9" s="1"/>
  <c r="S125" i="9" s="1"/>
  <c r="U125" i="9" s="1"/>
  <c r="AT125" i="9" s="1"/>
  <c r="O126" i="9"/>
  <c r="P109" i="13"/>
  <c r="Q109" i="13" s="1"/>
  <c r="S109" i="13" s="1"/>
  <c r="U109" i="13" s="1"/>
  <c r="AT109" i="13" s="1"/>
  <c r="AX109" i="13" s="1"/>
  <c r="O110" i="13"/>
  <c r="P77" i="12"/>
  <c r="Q77" i="12" s="1"/>
  <c r="S77" i="12" s="1"/>
  <c r="U77" i="12" s="1"/>
  <c r="AQ77" i="12" s="1"/>
  <c r="AU77" i="12" s="1"/>
  <c r="P78" i="30"/>
  <c r="Q78" i="30" s="1"/>
  <c r="S78" i="30" s="1"/>
  <c r="U78" i="30" s="1"/>
  <c r="AQ78" i="30" s="1"/>
  <c r="AU78" i="30" s="1"/>
  <c r="O79" i="30"/>
  <c r="P64" i="27"/>
  <c r="Q64" i="27" s="1"/>
  <c r="S64" i="27" s="1"/>
  <c r="U64" i="27" s="1"/>
  <c r="AQ64" i="27" s="1"/>
  <c r="AU64" i="27" s="1"/>
  <c r="O65" i="27"/>
  <c r="P80" i="18"/>
  <c r="Q80" i="18" s="1"/>
  <c r="S80" i="18" s="1"/>
  <c r="U80" i="18" s="1"/>
  <c r="AQ80" i="18" s="1"/>
  <c r="AU80" i="18" s="1"/>
  <c r="O81" i="18"/>
  <c r="P64" i="20"/>
  <c r="Q64" i="20" s="1"/>
  <c r="S64" i="20" s="1"/>
  <c r="U64" i="20" s="1"/>
  <c r="AQ64" i="20" s="1"/>
  <c r="AU64" i="20" s="1"/>
  <c r="P109" i="24"/>
  <c r="Q109" i="24" s="1"/>
  <c r="S109" i="24" s="1"/>
  <c r="U109" i="24" s="1"/>
  <c r="AT109" i="24" s="1"/>
  <c r="AX109" i="24" s="1"/>
  <c r="O110" i="24"/>
  <c r="O63" i="11"/>
  <c r="P94" i="16"/>
  <c r="Q94" i="16" s="1"/>
  <c r="S94" i="16" s="1"/>
  <c r="U94" i="16" s="1"/>
  <c r="AJ94" i="16" s="1"/>
  <c r="AN94" i="16" s="1"/>
  <c r="O95" i="16"/>
  <c r="O64" i="8"/>
  <c r="O34" i="18"/>
  <c r="P93" i="11"/>
  <c r="Q93" i="11" s="1"/>
  <c r="S93" i="11" s="1"/>
  <c r="U93" i="11" s="1"/>
  <c r="AJ93" i="11" s="1"/>
  <c r="AN93" i="11" s="1"/>
  <c r="O79" i="9"/>
  <c r="P63" i="17"/>
  <c r="Q63" i="17" s="1"/>
  <c r="S63" i="17" s="1"/>
  <c r="U63" i="17" s="1"/>
  <c r="AQ63" i="17" s="1"/>
  <c r="AU63" i="17" s="1"/>
  <c r="O64" i="17"/>
  <c r="O48" i="33"/>
  <c r="P95" i="1"/>
  <c r="Q95" i="1" s="1"/>
  <c r="S95" i="1" s="1"/>
  <c r="U95" i="1" s="1"/>
  <c r="AJ95" i="1" s="1"/>
  <c r="AN95" i="1" s="1"/>
  <c r="P93" i="22"/>
  <c r="Q93" i="22" s="1"/>
  <c r="S93" i="22" s="1"/>
  <c r="U93" i="22" s="1"/>
  <c r="AJ93" i="22" s="1"/>
  <c r="AN93" i="22" s="1"/>
  <c r="O94" i="22"/>
  <c r="BA125" i="20"/>
  <c r="AX125" i="20"/>
  <c r="P77" i="19"/>
  <c r="Q77" i="19" s="1"/>
  <c r="S77" i="19" s="1"/>
  <c r="U77" i="19" s="1"/>
  <c r="AQ77" i="19" s="1"/>
  <c r="AU77" i="19" s="1"/>
  <c r="O78" i="19"/>
  <c r="P47" i="28"/>
  <c r="Q47" i="28" s="1"/>
  <c r="S47" i="28" s="1"/>
  <c r="U47" i="28" s="1"/>
  <c r="AQ47" i="28" s="1"/>
  <c r="AU47" i="28" s="1"/>
  <c r="P78" i="21"/>
  <c r="Q78" i="21" s="1"/>
  <c r="S78" i="21" s="1"/>
  <c r="U78" i="21" s="1"/>
  <c r="AQ78" i="21" s="1"/>
  <c r="AU78" i="21" s="1"/>
  <c r="AX124" i="16"/>
  <c r="BA124" i="16"/>
  <c r="P47" i="26"/>
  <c r="Q47" i="26" s="1"/>
  <c r="S47" i="26" s="1"/>
  <c r="U47" i="26" s="1"/>
  <c r="AQ47" i="26" s="1"/>
  <c r="AU47" i="26" s="1"/>
  <c r="O48" i="26"/>
  <c r="P50" i="9"/>
  <c r="Q50" i="9" s="1"/>
  <c r="S50" i="9" s="1"/>
  <c r="U50" i="9" s="1"/>
  <c r="AQ50" i="9" s="1"/>
  <c r="AU50" i="9" s="1"/>
  <c r="O51" i="9"/>
  <c r="P141" i="2"/>
  <c r="Q141" i="2" s="1"/>
  <c r="S141" i="2" s="1"/>
  <c r="U141" i="2" s="1"/>
  <c r="AT141" i="2" s="1"/>
  <c r="AX141" i="2" s="1"/>
  <c r="P63" i="5"/>
  <c r="Q63" i="5" s="1"/>
  <c r="S63" i="5" s="1"/>
  <c r="U63" i="5" s="1"/>
  <c r="AQ63" i="5" s="1"/>
  <c r="AU63" i="5" s="1"/>
  <c r="O80" i="13"/>
  <c r="P31" i="20"/>
  <c r="Q31" i="20" s="1"/>
  <c r="S31" i="20" s="1"/>
  <c r="U31" i="20" s="1"/>
  <c r="AQ31" i="20" s="1"/>
  <c r="AU31" i="20" s="1"/>
  <c r="O32" i="20"/>
  <c r="O50" i="19"/>
  <c r="O79" i="29"/>
  <c r="O97" i="14"/>
  <c r="P108" i="10"/>
  <c r="Q108" i="10" s="1"/>
  <c r="S108" i="10" s="1"/>
  <c r="U108" i="10" s="1"/>
  <c r="AT108" i="10" s="1"/>
  <c r="AX108" i="10" s="1"/>
  <c r="O79" i="16"/>
  <c r="BA124" i="9"/>
  <c r="AX124" i="9"/>
  <c r="P32" i="7"/>
  <c r="Q32" i="7" s="1"/>
  <c r="S32" i="7" s="1"/>
  <c r="U32" i="7" s="1"/>
  <c r="AQ32" i="7" s="1"/>
  <c r="AU32" i="7" s="1"/>
  <c r="O33" i="7"/>
  <c r="O33" i="13"/>
  <c r="P140" i="33"/>
  <c r="Q140" i="33" s="1"/>
  <c r="S140" i="33" s="1"/>
  <c r="U140" i="33" s="1"/>
  <c r="AT140" i="33" s="1"/>
  <c r="AX140" i="33" s="1"/>
  <c r="P33" i="12"/>
  <c r="Q33" i="12" s="1"/>
  <c r="S33" i="12" s="1"/>
  <c r="U33" i="12" s="1"/>
  <c r="AQ33" i="12" s="1"/>
  <c r="AU33" i="12" s="1"/>
  <c r="O34" i="12"/>
  <c r="P140" i="20"/>
  <c r="Q140" i="20" s="1"/>
  <c r="S140" i="20" s="1"/>
  <c r="U140" i="20" s="1"/>
  <c r="AT140" i="20" s="1"/>
  <c r="AX140" i="20" s="1"/>
  <c r="N93" i="28"/>
  <c r="O93" i="28" s="1"/>
  <c r="O35" i="19"/>
  <c r="P124" i="8"/>
  <c r="Q124" i="8" s="1"/>
  <c r="S124" i="8" s="1"/>
  <c r="U124" i="8" s="1"/>
  <c r="AT124" i="8" s="1"/>
  <c r="O125" i="28"/>
  <c r="O78" i="25"/>
  <c r="AX127" i="25"/>
  <c r="BA127" i="25"/>
  <c r="P79" i="14"/>
  <c r="Q79" i="14" s="1"/>
  <c r="S79" i="14" s="1"/>
  <c r="U79" i="14" s="1"/>
  <c r="AQ79" i="14" s="1"/>
  <c r="AU79" i="14" s="1"/>
  <c r="O80" i="14"/>
  <c r="P93" i="12"/>
  <c r="Q93" i="12" s="1"/>
  <c r="S93" i="12" s="1"/>
  <c r="U93" i="12" s="1"/>
  <c r="AJ93" i="12" s="1"/>
  <c r="AN93" i="12" s="1"/>
  <c r="O94" i="12"/>
  <c r="AX125" i="2"/>
  <c r="BA125" i="2"/>
  <c r="P48" i="23"/>
  <c r="Q48" i="23" s="1"/>
  <c r="S48" i="23" s="1"/>
  <c r="U48" i="23" s="1"/>
  <c r="AQ48" i="23" s="1"/>
  <c r="AU48" i="23" s="1"/>
  <c r="N140" i="24"/>
  <c r="O140" i="24" s="1"/>
  <c r="P78" i="2"/>
  <c r="Q78" i="2" s="1"/>
  <c r="S78" i="2" s="1"/>
  <c r="U78" i="2" s="1"/>
  <c r="AQ78" i="2" s="1"/>
  <c r="AU78" i="2" s="1"/>
  <c r="O79" i="2"/>
  <c r="P63" i="19"/>
  <c r="Q63" i="19" s="1"/>
  <c r="S63" i="19" s="1"/>
  <c r="U63" i="19" s="1"/>
  <c r="AQ63" i="19" s="1"/>
  <c r="AU63" i="19" s="1"/>
  <c r="O64" i="19"/>
  <c r="O140" i="4"/>
  <c r="P65" i="9"/>
  <c r="Q65" i="9" s="1"/>
  <c r="S65" i="9" s="1"/>
  <c r="U65" i="9" s="1"/>
  <c r="AQ65" i="9" s="1"/>
  <c r="AU65" i="9" s="1"/>
  <c r="O66" i="9"/>
  <c r="P95" i="8"/>
  <c r="Q95" i="8" s="1"/>
  <c r="S95" i="8" s="1"/>
  <c r="U95" i="8" s="1"/>
  <c r="AJ95" i="8" s="1"/>
  <c r="AN95" i="8" s="1"/>
  <c r="BA123" i="10"/>
  <c r="AX123" i="10"/>
  <c r="P79" i="11"/>
  <c r="Q79" i="11" s="1"/>
  <c r="S79" i="11" s="1"/>
  <c r="U79" i="11" s="1"/>
  <c r="AQ79" i="11" s="1"/>
  <c r="AU79" i="11" s="1"/>
  <c r="P47" i="1"/>
  <c r="Q47" i="1" s="1"/>
  <c r="S47" i="1" s="1"/>
  <c r="U47" i="1" s="1"/>
  <c r="AQ47" i="1" s="1"/>
  <c r="AU47" i="1" s="1"/>
  <c r="O48" i="1"/>
  <c r="AX124" i="28"/>
  <c r="BA124" i="28"/>
  <c r="P97" i="20"/>
  <c r="Q97" i="20" s="1"/>
  <c r="S97" i="20" s="1"/>
  <c r="U97" i="20" s="1"/>
  <c r="AJ97" i="20" s="1"/>
  <c r="AN97" i="20" s="1"/>
  <c r="O98" i="20"/>
  <c r="P109" i="26"/>
  <c r="Q109" i="26" s="1"/>
  <c r="S109" i="26" s="1"/>
  <c r="U109" i="26" s="1"/>
  <c r="AT109" i="26" s="1"/>
  <c r="AX109" i="26" s="1"/>
  <c r="P48" i="30"/>
  <c r="Q48" i="30" s="1"/>
  <c r="S48" i="30" s="1"/>
  <c r="U48" i="30" s="1"/>
  <c r="AQ48" i="30" s="1"/>
  <c r="AU48" i="30" s="1"/>
  <c r="P94" i="7"/>
  <c r="Q94" i="7" s="1"/>
  <c r="S94" i="7" s="1"/>
  <c r="U94" i="7" s="1"/>
  <c r="AJ94" i="7" s="1"/>
  <c r="AN94" i="7" s="1"/>
  <c r="P140" i="29"/>
  <c r="Q140" i="29" s="1"/>
  <c r="S140" i="29" s="1"/>
  <c r="U140" i="29" s="1"/>
  <c r="AT140" i="29" s="1"/>
  <c r="AX140" i="29" s="1"/>
  <c r="O141" i="29"/>
  <c r="P64" i="4"/>
  <c r="Q64" i="4" s="1"/>
  <c r="S64" i="4" s="1"/>
  <c r="U64" i="4" s="1"/>
  <c r="AQ64" i="4" s="1"/>
  <c r="AU64" i="4" s="1"/>
  <c r="O65" i="4"/>
  <c r="P124" i="3"/>
  <c r="Q124" i="3" s="1"/>
  <c r="S124" i="3" s="1"/>
  <c r="U124" i="3" s="1"/>
  <c r="AT124" i="3" s="1"/>
  <c r="N125" i="3"/>
  <c r="P65" i="6"/>
  <c r="Q65" i="6" s="1"/>
  <c r="S65" i="6" s="1"/>
  <c r="U65" i="6" s="1"/>
  <c r="AQ65" i="6" s="1"/>
  <c r="AU65" i="6" s="1"/>
  <c r="O66" i="6"/>
  <c r="N140" i="4"/>
  <c r="P79" i="22"/>
  <c r="Q79" i="22" s="1"/>
  <c r="S79" i="22" s="1"/>
  <c r="U79" i="22" s="1"/>
  <c r="AQ79" i="22" s="1"/>
  <c r="AU79" i="22" s="1"/>
  <c r="N125" i="27"/>
  <c r="O125" i="27" s="1"/>
  <c r="P124" i="27"/>
  <c r="Q124" i="27" s="1"/>
  <c r="S124" i="27" s="1"/>
  <c r="U124" i="27" s="1"/>
  <c r="AT124" i="27" s="1"/>
  <c r="P110" i="15"/>
  <c r="Q110" i="15" s="1"/>
  <c r="S110" i="15" s="1"/>
  <c r="U110" i="15" s="1"/>
  <c r="AT110" i="15" s="1"/>
  <c r="AX110" i="15" s="1"/>
  <c r="O111" i="15"/>
  <c r="P141" i="6"/>
  <c r="Q141" i="6" s="1"/>
  <c r="S141" i="6" s="1"/>
  <c r="U141" i="6" s="1"/>
  <c r="AT141" i="6" s="1"/>
  <c r="AX141" i="6" s="1"/>
  <c r="O142" i="6"/>
  <c r="P33" i="29"/>
  <c r="Q33" i="29" s="1"/>
  <c r="S33" i="29" s="1"/>
  <c r="U33" i="29" s="1"/>
  <c r="AQ33" i="29" s="1"/>
  <c r="AU33" i="29" s="1"/>
  <c r="O34" i="29"/>
  <c r="P94" i="4"/>
  <c r="Q94" i="4" s="1"/>
  <c r="S94" i="4" s="1"/>
  <c r="U94" i="4" s="1"/>
  <c r="AJ94" i="4" s="1"/>
  <c r="AN94" i="4" s="1"/>
  <c r="O95" i="4"/>
  <c r="BA124" i="18"/>
  <c r="AX124" i="18"/>
  <c r="O80" i="4"/>
  <c r="P31" i="16"/>
  <c r="Q31" i="16" s="1"/>
  <c r="S31" i="16" s="1"/>
  <c r="U31" i="16" s="1"/>
  <c r="AQ31" i="16" s="1"/>
  <c r="AU31" i="16" s="1"/>
  <c r="O32" i="16"/>
  <c r="O110" i="3"/>
  <c r="O109" i="22"/>
  <c r="P33" i="4"/>
  <c r="Q33" i="4" s="1"/>
  <c r="S33" i="4" s="1"/>
  <c r="U33" i="4" s="1"/>
  <c r="AQ33" i="4" s="1"/>
  <c r="AU33" i="4" s="1"/>
  <c r="O139" i="31"/>
  <c r="P124" i="31"/>
  <c r="Q124" i="31" s="1"/>
  <c r="S124" i="31" s="1"/>
  <c r="U124" i="31" s="1"/>
  <c r="AT124" i="31" s="1"/>
  <c r="N125" i="31"/>
  <c r="O65" i="33"/>
  <c r="P64" i="2"/>
  <c r="Q64" i="2" s="1"/>
  <c r="S64" i="2" s="1"/>
  <c r="U64" i="2" s="1"/>
  <c r="AQ64" i="2" s="1"/>
  <c r="AU64" i="2" s="1"/>
  <c r="O68" i="24"/>
  <c r="O109" i="21"/>
  <c r="O35" i="23"/>
  <c r="O110" i="2"/>
  <c r="O50" i="8"/>
  <c r="P126" i="4"/>
  <c r="Q126" i="4" s="1"/>
  <c r="S126" i="4" s="1"/>
  <c r="U126" i="4" s="1"/>
  <c r="AT126" i="4" s="1"/>
  <c r="P50" i="16"/>
  <c r="Q50" i="16" s="1"/>
  <c r="S50" i="16" s="1"/>
  <c r="U50" i="16" s="1"/>
  <c r="AQ50" i="16" s="1"/>
  <c r="AU50" i="16" s="1"/>
  <c r="O51" i="16"/>
  <c r="O125" i="11"/>
  <c r="P111" i="25"/>
  <c r="Q111" i="25" s="1"/>
  <c r="S111" i="25" s="1"/>
  <c r="U111" i="25" s="1"/>
  <c r="AT111" i="25" s="1"/>
  <c r="AX111" i="25" s="1"/>
  <c r="O112" i="25"/>
  <c r="P63" i="7"/>
  <c r="Q63" i="7" s="1"/>
  <c r="S63" i="7" s="1"/>
  <c r="U63" i="7" s="1"/>
  <c r="AQ63" i="7" s="1"/>
  <c r="AU63" i="7" s="1"/>
  <c r="O64" i="7"/>
  <c r="P48" i="17"/>
  <c r="Q48" i="17" s="1"/>
  <c r="S48" i="17" s="1"/>
  <c r="U48" i="17" s="1"/>
  <c r="AQ48" i="17" s="1"/>
  <c r="AU48" i="17" s="1"/>
  <c r="O49" i="17"/>
  <c r="P46" i="20"/>
  <c r="Q46" i="20" s="1"/>
  <c r="S46" i="20" s="1"/>
  <c r="U46" i="20" s="1"/>
  <c r="AQ46" i="20" s="1"/>
  <c r="AU46" i="20" s="1"/>
  <c r="O47" i="20"/>
  <c r="P33" i="9"/>
  <c r="Q33" i="9" s="1"/>
  <c r="S33" i="9" s="1"/>
  <c r="U33" i="9" s="1"/>
  <c r="AQ33" i="9" s="1"/>
  <c r="AU33" i="9" s="1"/>
  <c r="O34" i="9"/>
  <c r="P48" i="4"/>
  <c r="Q48" i="4" s="1"/>
  <c r="S48" i="4" s="1"/>
  <c r="U48" i="4" s="1"/>
  <c r="AQ48" i="4" s="1"/>
  <c r="AU48" i="4" s="1"/>
  <c r="O49" i="4"/>
  <c r="P48" i="2"/>
  <c r="Q48" i="2" s="1"/>
  <c r="S48" i="2" s="1"/>
  <c r="U48" i="2" s="1"/>
  <c r="AQ48" i="2" s="1"/>
  <c r="AU48" i="2" s="1"/>
  <c r="O49" i="2"/>
  <c r="P142" i="25"/>
  <c r="Q142" i="25" s="1"/>
  <c r="S142" i="25" s="1"/>
  <c r="U142" i="25" s="1"/>
  <c r="AT142" i="25" s="1"/>
  <c r="AX142" i="25" s="1"/>
  <c r="AX124" i="17"/>
  <c r="BA124" i="17"/>
  <c r="P124" i="26"/>
  <c r="Q124" i="26" s="1"/>
  <c r="S124" i="26" s="1"/>
  <c r="U124" i="26" s="1"/>
  <c r="AT124" i="26" s="1"/>
  <c r="P140" i="10"/>
  <c r="Q140" i="10" s="1"/>
  <c r="S140" i="10" s="1"/>
  <c r="U140" i="10" s="1"/>
  <c r="AT140" i="10" s="1"/>
  <c r="AX140" i="10" s="1"/>
  <c r="P139" i="26"/>
  <c r="Q139" i="26" s="1"/>
  <c r="S139" i="26" s="1"/>
  <c r="U139" i="26" s="1"/>
  <c r="AT139" i="26" s="1"/>
  <c r="AX139" i="26" s="1"/>
  <c r="P63" i="23"/>
  <c r="Q63" i="23" s="1"/>
  <c r="S63" i="23" s="1"/>
  <c r="U63" i="23" s="1"/>
  <c r="AQ63" i="23" s="1"/>
  <c r="AU63" i="23" s="1"/>
  <c r="O64" i="23"/>
  <c r="BA124" i="11"/>
  <c r="AX124" i="11"/>
  <c r="P65" i="16"/>
  <c r="Q65" i="16" s="1"/>
  <c r="S65" i="16" s="1"/>
  <c r="U65" i="16" s="1"/>
  <c r="AQ65" i="16" s="1"/>
  <c r="AU65" i="16" s="1"/>
  <c r="N140" i="8"/>
  <c r="P139" i="8"/>
  <c r="Q139" i="8" s="1"/>
  <c r="S139" i="8" s="1"/>
  <c r="U139" i="8" s="1"/>
  <c r="AT139" i="8" s="1"/>
  <c r="AX139" i="8" s="1"/>
  <c r="O140" i="8"/>
  <c r="O111" i="9"/>
  <c r="O32" i="14"/>
  <c r="O49" i="13"/>
  <c r="P124" i="22"/>
  <c r="Q124" i="22" s="1"/>
  <c r="S124" i="22" s="1"/>
  <c r="U124" i="22" s="1"/>
  <c r="AT124" i="22" s="1"/>
  <c r="P33" i="26"/>
  <c r="Q33" i="26" s="1"/>
  <c r="S33" i="26" s="1"/>
  <c r="U33" i="26" s="1"/>
  <c r="AQ33" i="26" s="1"/>
  <c r="AU33" i="26" s="1"/>
  <c r="O34" i="26"/>
  <c r="P113" i="1"/>
  <c r="Q113" i="1" s="1"/>
  <c r="S113" i="1" s="1"/>
  <c r="U113" i="1" s="1"/>
  <c r="AT113" i="1" s="1"/>
  <c r="AX113" i="1" s="1"/>
  <c r="O114" i="1"/>
  <c r="P48" i="10"/>
  <c r="Q48" i="10" s="1"/>
  <c r="S48" i="10" s="1"/>
  <c r="U48" i="10" s="1"/>
  <c r="AQ48" i="10" s="1"/>
  <c r="AU48" i="10" s="1"/>
  <c r="O49" i="10"/>
  <c r="N109" i="22"/>
  <c r="P65" i="18"/>
  <c r="Q65" i="18" s="1"/>
  <c r="S65" i="18" s="1"/>
  <c r="U65" i="18" s="1"/>
  <c r="AQ65" i="18" s="1"/>
  <c r="AU65" i="18" s="1"/>
  <c r="N125" i="17"/>
  <c r="O125" i="17" s="1"/>
  <c r="AX123" i="26"/>
  <c r="BA123" i="26"/>
  <c r="P108" i="11"/>
  <c r="Q108" i="11" s="1"/>
  <c r="S108" i="11" s="1"/>
  <c r="U108" i="11" s="1"/>
  <c r="AT108" i="11" s="1"/>
  <c r="AX108" i="11" s="1"/>
  <c r="O63" i="28"/>
  <c r="O33" i="17"/>
  <c r="N125" i="11"/>
  <c r="P77" i="33"/>
  <c r="Q77" i="33" s="1"/>
  <c r="S77" i="33" s="1"/>
  <c r="U77" i="33" s="1"/>
  <c r="AQ77" i="33" s="1"/>
  <c r="AU77" i="33" s="1"/>
  <c r="P94" i="31"/>
  <c r="Q94" i="31" s="1"/>
  <c r="S94" i="31" s="1"/>
  <c r="U94" i="31" s="1"/>
  <c r="AJ94" i="31" s="1"/>
  <c r="AN94" i="31" s="1"/>
  <c r="O95" i="31"/>
  <c r="P95" i="13"/>
  <c r="Q95" i="13" s="1"/>
  <c r="S95" i="13" s="1"/>
  <c r="U95" i="13" s="1"/>
  <c r="AJ95" i="13" s="1"/>
  <c r="AN95" i="13" s="1"/>
  <c r="O96" i="13"/>
  <c r="P110" i="5"/>
  <c r="Q110" i="5" s="1"/>
  <c r="S110" i="5" s="1"/>
  <c r="U110" i="5" s="1"/>
  <c r="AT110" i="5" s="1"/>
  <c r="AX110" i="5" s="1"/>
  <c r="P124" i="10"/>
  <c r="Q124" i="10" s="1"/>
  <c r="S124" i="10" s="1"/>
  <c r="U124" i="10" s="1"/>
  <c r="AT124" i="10" s="1"/>
  <c r="P33" i="15"/>
  <c r="Q33" i="15" s="1"/>
  <c r="S33" i="15" s="1"/>
  <c r="U33" i="15" s="1"/>
  <c r="AQ33" i="15" s="1"/>
  <c r="AU33" i="15" s="1"/>
  <c r="O34" i="15"/>
  <c r="P94" i="30"/>
  <c r="Q94" i="30" s="1"/>
  <c r="S94" i="30" s="1"/>
  <c r="U94" i="30" s="1"/>
  <c r="AJ94" i="30" s="1"/>
  <c r="AN94" i="30" s="1"/>
  <c r="O95" i="30"/>
  <c r="AX123" i="22"/>
  <c r="BA123" i="22"/>
  <c r="P140" i="27"/>
  <c r="Q140" i="27" s="1"/>
  <c r="S140" i="27" s="1"/>
  <c r="U140" i="27" s="1"/>
  <c r="AT140" i="27" s="1"/>
  <c r="AX140" i="27" s="1"/>
  <c r="P108" i="8"/>
  <c r="Q108" i="8" s="1"/>
  <c r="S108" i="8" s="1"/>
  <c r="U108" i="8" s="1"/>
  <c r="AT108" i="8" s="1"/>
  <c r="AX108" i="8" s="1"/>
  <c r="P126" i="1"/>
  <c r="Q126" i="1" s="1"/>
  <c r="S126" i="1" s="1"/>
  <c r="U126" i="1" s="1"/>
  <c r="AT126" i="1" s="1"/>
  <c r="O127" i="1"/>
  <c r="P63" i="1"/>
  <c r="Q63" i="1" s="1"/>
  <c r="S63" i="1" s="1"/>
  <c r="U63" i="1" s="1"/>
  <c r="AQ63" i="1" s="1"/>
  <c r="AU63" i="1" s="1"/>
  <c r="O64" i="1"/>
  <c r="P64" i="22"/>
  <c r="Q64" i="22" s="1"/>
  <c r="S64" i="22" s="1"/>
  <c r="U64" i="22" s="1"/>
  <c r="AQ64" i="22" s="1"/>
  <c r="AU64" i="22" s="1"/>
  <c r="P140" i="15"/>
  <c r="Q140" i="15" s="1"/>
  <c r="S140" i="15" s="1"/>
  <c r="U140" i="15" s="1"/>
  <c r="AT140" i="15" s="1"/>
  <c r="AX140" i="15" s="1"/>
  <c r="P48" i="14"/>
  <c r="Q48" i="14" s="1"/>
  <c r="S48" i="14" s="1"/>
  <c r="U48" i="14" s="1"/>
  <c r="AQ48" i="14" s="1"/>
  <c r="AU48" i="14" s="1"/>
  <c r="P124" i="29"/>
  <c r="Q124" i="29" s="1"/>
  <c r="S124" i="29" s="1"/>
  <c r="U124" i="29" s="1"/>
  <c r="AT124" i="29" s="1"/>
  <c r="P62" i="13"/>
  <c r="Q62" i="13" s="1"/>
  <c r="S62" i="13" s="1"/>
  <c r="U62" i="13" s="1"/>
  <c r="AQ62" i="13" s="1"/>
  <c r="AU62" i="13" s="1"/>
  <c r="O63" i="13"/>
  <c r="P33" i="28"/>
  <c r="Q33" i="28" s="1"/>
  <c r="S33" i="28" s="1"/>
  <c r="U33" i="28" s="1"/>
  <c r="AQ33" i="28" s="1"/>
  <c r="AU33" i="28" s="1"/>
  <c r="O34" i="28"/>
  <c r="P94" i="19"/>
  <c r="Q94" i="19" s="1"/>
  <c r="S94" i="19" s="1"/>
  <c r="U94" i="19" s="1"/>
  <c r="AJ94" i="19" s="1"/>
  <c r="AN94" i="19" s="1"/>
  <c r="O95" i="19"/>
  <c r="P139" i="22"/>
  <c r="Q139" i="22" s="1"/>
  <c r="S139" i="22" s="1"/>
  <c r="U139" i="22" s="1"/>
  <c r="AT139" i="22" s="1"/>
  <c r="AX139" i="22" s="1"/>
  <c r="N140" i="22"/>
  <c r="P109" i="17"/>
  <c r="Q109" i="17" s="1"/>
  <c r="S109" i="17" s="1"/>
  <c r="U109" i="17" s="1"/>
  <c r="AT109" i="17" s="1"/>
  <c r="AX109" i="17" s="1"/>
  <c r="P79" i="5"/>
  <c r="Q79" i="5" s="1"/>
  <c r="S79" i="5" s="1"/>
  <c r="U79" i="5" s="1"/>
  <c r="AQ79" i="5" s="1"/>
  <c r="AU79" i="5" s="1"/>
  <c r="P64" i="15"/>
  <c r="Q64" i="15" s="1"/>
  <c r="S64" i="15" s="1"/>
  <c r="U64" i="15" s="1"/>
  <c r="AQ64" i="15" s="1"/>
  <c r="AU64" i="15" s="1"/>
  <c r="O65" i="15"/>
  <c r="O125" i="15"/>
  <c r="O66" i="21"/>
  <c r="O140" i="9"/>
  <c r="O82" i="1"/>
  <c r="P108" i="7"/>
  <c r="Q108" i="7" s="1"/>
  <c r="S108" i="7" s="1"/>
  <c r="U108" i="7" s="1"/>
  <c r="AT108" i="7" s="1"/>
  <c r="AX108" i="7" s="1"/>
  <c r="N109" i="7"/>
  <c r="O109" i="7"/>
  <c r="O79" i="10"/>
  <c r="O94" i="33"/>
  <c r="O50" i="18"/>
  <c r="BA125" i="1"/>
  <c r="AX125" i="1"/>
  <c r="O124" i="23"/>
  <c r="O32" i="30"/>
  <c r="O140" i="11"/>
  <c r="O80" i="20"/>
  <c r="O109" i="33"/>
  <c r="O34" i="6"/>
  <c r="O125" i="24"/>
  <c r="N140" i="13"/>
  <c r="O140" i="13" s="1"/>
  <c r="P139" i="28"/>
  <c r="Q139" i="28" s="1"/>
  <c r="S139" i="28" s="1"/>
  <c r="U139" i="28" s="1"/>
  <c r="AT139" i="28" s="1"/>
  <c r="AX139" i="28" s="1"/>
  <c r="P48" i="6"/>
  <c r="Q48" i="6" s="1"/>
  <c r="S48" i="6" s="1"/>
  <c r="U48" i="6" s="1"/>
  <c r="AQ48" i="6" s="1"/>
  <c r="AU48" i="6" s="1"/>
  <c r="N109" i="31"/>
  <c r="O109" i="31" s="1"/>
  <c r="P46" i="5"/>
  <c r="Q46" i="5" s="1"/>
  <c r="S46" i="5" s="1"/>
  <c r="U46" i="5" s="1"/>
  <c r="AQ46" i="5" s="1"/>
  <c r="AU46" i="5" s="1"/>
  <c r="O47" i="5"/>
  <c r="P65" i="14"/>
  <c r="Q65" i="14" s="1"/>
  <c r="S65" i="14" s="1"/>
  <c r="U65" i="14" s="1"/>
  <c r="AQ65" i="14" s="1"/>
  <c r="AU65" i="14" s="1"/>
  <c r="O66" i="14"/>
  <c r="P94" i="29"/>
  <c r="Q94" i="29" s="1"/>
  <c r="S94" i="29" s="1"/>
  <c r="U94" i="29" s="1"/>
  <c r="AJ94" i="29" s="1"/>
  <c r="AN94" i="29" s="1"/>
  <c r="O95" i="29"/>
  <c r="P77" i="17"/>
  <c r="Q77" i="17" s="1"/>
  <c r="S77" i="17" s="1"/>
  <c r="U77" i="17" s="1"/>
  <c r="AQ77" i="17" s="1"/>
  <c r="AU77" i="17" s="1"/>
  <c r="O78" i="17"/>
  <c r="O47" i="7"/>
  <c r="N125" i="21"/>
  <c r="O125" i="21" s="1"/>
  <c r="N125" i="15"/>
  <c r="N140" i="9"/>
  <c r="P78" i="6"/>
  <c r="Q78" i="6" s="1"/>
  <c r="S78" i="6" s="1"/>
  <c r="U78" i="6" s="1"/>
  <c r="AQ78" i="6" s="1"/>
  <c r="AU78" i="6" s="1"/>
  <c r="O79" i="6"/>
  <c r="O50" i="31"/>
  <c r="O94" i="10"/>
  <c r="O65" i="3"/>
  <c r="O124" i="7"/>
  <c r="O48" i="25"/>
  <c r="AX123" i="23"/>
  <c r="BA123" i="23"/>
  <c r="P78" i="8"/>
  <c r="Q78" i="8" s="1"/>
  <c r="S78" i="8" s="1"/>
  <c r="U78" i="8" s="1"/>
  <c r="AQ78" i="8" s="1"/>
  <c r="AU78" i="8" s="1"/>
  <c r="N140" i="11"/>
  <c r="BA124" i="24"/>
  <c r="AX124" i="24"/>
  <c r="P94" i="26"/>
  <c r="Q94" i="26" s="1"/>
  <c r="S94" i="26" s="1"/>
  <c r="U94" i="26" s="1"/>
  <c r="AJ94" i="26" s="1"/>
  <c r="AN94" i="26" s="1"/>
  <c r="O95" i="26"/>
  <c r="O64" i="29"/>
  <c r="O33" i="2"/>
  <c r="O33" i="25"/>
  <c r="O33" i="22"/>
  <c r="O63" i="26"/>
  <c r="P47" i="29"/>
  <c r="Q47" i="29" s="1"/>
  <c r="S47" i="29" s="1"/>
  <c r="U47" i="29" s="1"/>
  <c r="AQ47" i="29" s="1"/>
  <c r="AU47" i="29" s="1"/>
  <c r="O48" i="29"/>
  <c r="P126" i="2"/>
  <c r="Q126" i="2" s="1"/>
  <c r="S126" i="2" s="1"/>
  <c r="U126" i="2" s="1"/>
  <c r="AT126" i="2" s="1"/>
  <c r="O127" i="2"/>
  <c r="P139" i="7"/>
  <c r="Q139" i="7" s="1"/>
  <c r="S139" i="7" s="1"/>
  <c r="U139" i="7" s="1"/>
  <c r="AT139" i="7" s="1"/>
  <c r="AX139" i="7" s="1"/>
  <c r="N140" i="7"/>
  <c r="P79" i="31"/>
  <c r="Q79" i="31" s="1"/>
  <c r="S79" i="31" s="1"/>
  <c r="U79" i="31" s="1"/>
  <c r="AQ79" i="31" s="1"/>
  <c r="AU79" i="31" s="1"/>
  <c r="P49" i="11"/>
  <c r="Q49" i="11" s="1"/>
  <c r="S49" i="11" s="1"/>
  <c r="U49" i="11" s="1"/>
  <c r="AQ49" i="11" s="1"/>
  <c r="AU49" i="11" s="1"/>
  <c r="P95" i="5"/>
  <c r="Q95" i="5" s="1"/>
  <c r="S95" i="5" s="1"/>
  <c r="U95" i="5" s="1"/>
  <c r="AJ95" i="5" s="1"/>
  <c r="AN95" i="5" s="1"/>
  <c r="O96" i="5"/>
  <c r="P94" i="9"/>
  <c r="Q94" i="9" s="1"/>
  <c r="S94" i="9" s="1"/>
  <c r="U94" i="9" s="1"/>
  <c r="AJ94" i="9" s="1"/>
  <c r="AN94" i="9" s="1"/>
  <c r="P79" i="24"/>
  <c r="Q79" i="24" s="1"/>
  <c r="S79" i="24" s="1"/>
  <c r="U79" i="24" s="1"/>
  <c r="AQ79" i="24" s="1"/>
  <c r="AU79" i="24" s="1"/>
  <c r="O80" i="24"/>
  <c r="P79" i="3"/>
  <c r="Q79" i="3" s="1"/>
  <c r="S79" i="3" s="1"/>
  <c r="U79" i="3" s="1"/>
  <c r="AQ79" i="3" s="1"/>
  <c r="AU79" i="3" s="1"/>
  <c r="BA123" i="7"/>
  <c r="AX123" i="7"/>
  <c r="P95" i="2"/>
  <c r="Q95" i="2" s="1"/>
  <c r="S95" i="2" s="1"/>
  <c r="U95" i="2" s="1"/>
  <c r="AJ95" i="2" s="1"/>
  <c r="AN95" i="2" s="1"/>
  <c r="P78" i="28"/>
  <c r="Q78" i="28" s="1"/>
  <c r="S78" i="28" s="1"/>
  <c r="U78" i="28" s="1"/>
  <c r="AQ78" i="28" s="1"/>
  <c r="AU78" i="28" s="1"/>
  <c r="P125" i="6"/>
  <c r="Q125" i="6" s="1"/>
  <c r="S125" i="6" s="1"/>
  <c r="U125" i="6" s="1"/>
  <c r="AT125" i="6" s="1"/>
  <c r="P94" i="25"/>
  <c r="Q94" i="25" s="1"/>
  <c r="S94" i="25" s="1"/>
  <c r="U94" i="25" s="1"/>
  <c r="AJ94" i="25" s="1"/>
  <c r="AN94" i="25" s="1"/>
  <c r="P140" i="21"/>
  <c r="Q140" i="21" s="1"/>
  <c r="S140" i="21" s="1"/>
  <c r="U140" i="21" s="1"/>
  <c r="AT140" i="21" s="1"/>
  <c r="AX140" i="21" s="1"/>
  <c r="P63" i="10"/>
  <c r="Q63" i="10" s="1"/>
  <c r="S63" i="10" s="1"/>
  <c r="U63" i="10" s="1"/>
  <c r="AQ63" i="10" s="1"/>
  <c r="AU63" i="10" s="1"/>
  <c r="O64" i="10"/>
  <c r="P66" i="30"/>
  <c r="Q66" i="30" s="1"/>
  <c r="S66" i="30" s="1"/>
  <c r="U66" i="30" s="1"/>
  <c r="AQ66" i="30" s="1"/>
  <c r="AU66" i="30" s="1"/>
  <c r="P125" i="18"/>
  <c r="Q125" i="18" s="1"/>
  <c r="S125" i="18" s="1"/>
  <c r="U125" i="18" s="1"/>
  <c r="AT125" i="18" s="1"/>
  <c r="O126" i="18"/>
  <c r="N140" i="23"/>
  <c r="O140" i="23" s="1"/>
  <c r="P139" i="23"/>
  <c r="Q139" i="23" s="1"/>
  <c r="S139" i="23" s="1"/>
  <c r="U139" i="23" s="1"/>
  <c r="AT139" i="23" s="1"/>
  <c r="AX139" i="23" s="1"/>
  <c r="AX124" i="15"/>
  <c r="BA124" i="15"/>
  <c r="P144" i="1"/>
  <c r="Q144" i="1" s="1"/>
  <c r="S144" i="1" s="1"/>
  <c r="U144" i="1" s="1"/>
  <c r="AT144" i="1" s="1"/>
  <c r="AX144" i="1" s="1"/>
  <c r="O145" i="1"/>
  <c r="P125" i="19"/>
  <c r="Q125" i="19" s="1"/>
  <c r="S125" i="19" s="1"/>
  <c r="U125" i="19" s="1"/>
  <c r="AT125" i="19" s="1"/>
  <c r="O126" i="19"/>
  <c r="P95" i="3"/>
  <c r="Q95" i="3" s="1"/>
  <c r="S95" i="3" s="1"/>
  <c r="U95" i="3" s="1"/>
  <c r="AJ95" i="3" s="1"/>
  <c r="AN95" i="3" s="1"/>
  <c r="O96" i="3"/>
  <c r="P109" i="27"/>
  <c r="Q109" i="27" s="1"/>
  <c r="S109" i="27" s="1"/>
  <c r="U109" i="27" s="1"/>
  <c r="AT109" i="27" s="1"/>
  <c r="AX109" i="27" s="1"/>
  <c r="O110" i="27"/>
  <c r="P96" i="6"/>
  <c r="Q96" i="6" s="1"/>
  <c r="S96" i="6" s="1"/>
  <c r="U96" i="6" s="1"/>
  <c r="AJ96" i="6" s="1"/>
  <c r="AN96" i="6" s="1"/>
  <c r="O97" i="6"/>
  <c r="P95" i="27"/>
  <c r="Q95" i="27" s="1"/>
  <c r="S95" i="27" s="1"/>
  <c r="U95" i="27" s="1"/>
  <c r="AJ95" i="27" s="1"/>
  <c r="AN95" i="27" s="1"/>
  <c r="O96" i="27"/>
  <c r="P125" i="5"/>
  <c r="Q125" i="5" s="1"/>
  <c r="S125" i="5" s="1"/>
  <c r="U125" i="5" s="1"/>
  <c r="AT125" i="5" s="1"/>
  <c r="P94" i="15"/>
  <c r="Q94" i="15" s="1"/>
  <c r="S94" i="15" s="1"/>
  <c r="U94" i="15" s="1"/>
  <c r="AJ94" i="15" s="1"/>
  <c r="AN94" i="15" s="1"/>
  <c r="P111" i="6"/>
  <c r="Q111" i="6" s="1"/>
  <c r="S111" i="6" s="1"/>
  <c r="U111" i="6" s="1"/>
  <c r="AT111" i="6" s="1"/>
  <c r="AX111" i="6" s="1"/>
  <c r="BA124" i="13"/>
  <c r="AX124" i="13"/>
  <c r="P126" i="14"/>
  <c r="Q126" i="14" s="1"/>
  <c r="S126" i="14" s="1"/>
  <c r="U126" i="14" s="1"/>
  <c r="AT126" i="14" s="1"/>
  <c r="P32" i="27"/>
  <c r="Q32" i="27" s="1"/>
  <c r="S32" i="27" s="1"/>
  <c r="U32" i="27" s="1"/>
  <c r="AQ32" i="27" s="1"/>
  <c r="AU32" i="27" s="1"/>
  <c r="O33" i="27"/>
  <c r="P64" i="31"/>
  <c r="Q64" i="31" s="1"/>
  <c r="S64" i="31" s="1"/>
  <c r="U64" i="31" s="1"/>
  <c r="AQ64" i="31" s="1"/>
  <c r="AU64" i="31" s="1"/>
  <c r="P33" i="21"/>
  <c r="Q33" i="21" s="1"/>
  <c r="S33" i="21" s="1"/>
  <c r="U33" i="21" s="1"/>
  <c r="AQ33" i="21" s="1"/>
  <c r="AU33" i="21" s="1"/>
  <c r="N140" i="16"/>
  <c r="O140" i="16" s="1"/>
  <c r="P139" i="16"/>
  <c r="Q139" i="16" s="1"/>
  <c r="S139" i="16" s="1"/>
  <c r="U139" i="16" s="1"/>
  <c r="AT139" i="16" s="1"/>
  <c r="AX139" i="16" s="1"/>
  <c r="P94" i="21"/>
  <c r="Q94" i="21" s="1"/>
  <c r="S94" i="21" s="1"/>
  <c r="U94" i="21" s="1"/>
  <c r="AJ94" i="21" s="1"/>
  <c r="AN94" i="21" s="1"/>
  <c r="O95" i="21"/>
  <c r="O79" i="26"/>
  <c r="P33" i="1"/>
  <c r="Q33" i="1" s="1"/>
  <c r="S33" i="1" s="1"/>
  <c r="U33" i="1" s="1"/>
  <c r="AQ33" i="1" s="1"/>
  <c r="AU33" i="1" s="1"/>
  <c r="O34" i="1"/>
  <c r="P79" i="15"/>
  <c r="Q79" i="15" s="1"/>
  <c r="S79" i="15" s="1"/>
  <c r="U79" i="15" s="1"/>
  <c r="AQ79" i="15" s="1"/>
  <c r="AU79" i="15" s="1"/>
  <c r="P34" i="10"/>
  <c r="Q34" i="10" s="1"/>
  <c r="S34" i="10" s="1"/>
  <c r="U34" i="10" s="1"/>
  <c r="AQ34" i="10" s="1"/>
  <c r="AU34" i="10" s="1"/>
  <c r="O35" i="10"/>
  <c r="P30" i="8"/>
  <c r="Q30" i="8" s="1"/>
  <c r="S30" i="8" s="1"/>
  <c r="U30" i="8" s="1"/>
  <c r="AQ30" i="8" s="1"/>
  <c r="AU30" i="8" s="1"/>
  <c r="N125" i="33"/>
  <c r="O125" i="33" s="1"/>
  <c r="P48" i="24"/>
  <c r="Q48" i="24" s="1"/>
  <c r="S48" i="24" s="1"/>
  <c r="U48" i="24" s="1"/>
  <c r="AQ48" i="24" s="1"/>
  <c r="AU48" i="24" s="1"/>
  <c r="O49" i="24"/>
  <c r="P93" i="23"/>
  <c r="Q93" i="23" s="1"/>
  <c r="S93" i="23" s="1"/>
  <c r="U93" i="23" s="1"/>
  <c r="AJ93" i="23" s="1"/>
  <c r="AN93" i="23" s="1"/>
  <c r="O94" i="23"/>
  <c r="N109" i="23"/>
  <c r="O109" i="23" s="1"/>
  <c r="P33" i="33"/>
  <c r="Q33" i="33" s="1"/>
  <c r="S33" i="33" s="1"/>
  <c r="U33" i="33" s="1"/>
  <c r="AQ33" i="33" s="1"/>
  <c r="AU33" i="33" s="1"/>
  <c r="P141" i="30"/>
  <c r="Q141" i="30" s="1"/>
  <c r="S141" i="30" s="1"/>
  <c r="U141" i="30" s="1"/>
  <c r="AT141" i="30" s="1"/>
  <c r="AX141" i="30" s="1"/>
  <c r="O142" i="30"/>
  <c r="N125" i="13"/>
  <c r="O125" i="13" s="1"/>
  <c r="BA125" i="14"/>
  <c r="AX125" i="14"/>
  <c r="P111" i="20"/>
  <c r="Q111" i="20" s="1"/>
  <c r="S111" i="20" s="1"/>
  <c r="U111" i="20" s="1"/>
  <c r="AT111" i="20" s="1"/>
  <c r="AX111" i="20" s="1"/>
  <c r="O112" i="20"/>
  <c r="P79" i="27"/>
  <c r="Q79" i="27" s="1"/>
  <c r="S79" i="27" s="1"/>
  <c r="U79" i="27" s="1"/>
  <c r="AQ79" i="27" s="1"/>
  <c r="AU79" i="27" s="1"/>
  <c r="O80" i="27"/>
  <c r="P48" i="21"/>
  <c r="Q48" i="21" s="1"/>
  <c r="S48" i="21" s="1"/>
  <c r="U48" i="21" s="1"/>
  <c r="AQ48" i="21" s="1"/>
  <c r="AU48" i="21" s="1"/>
  <c r="P47" i="12"/>
  <c r="Q47" i="12" s="1"/>
  <c r="S47" i="12" s="1"/>
  <c r="U47" i="12" s="1"/>
  <c r="AQ47" i="12" s="1"/>
  <c r="AU47" i="12" s="1"/>
  <c r="O140" i="14"/>
  <c r="BA124" i="30"/>
  <c r="AX124" i="30"/>
  <c r="P94" i="24"/>
  <c r="Q94" i="24" s="1"/>
  <c r="S94" i="24" s="1"/>
  <c r="U94" i="24" s="1"/>
  <c r="AJ94" i="24" s="1"/>
  <c r="AN94" i="24" s="1"/>
  <c r="O95" i="24"/>
  <c r="P49" i="27"/>
  <c r="Q49" i="27" s="1"/>
  <c r="S49" i="27" s="1"/>
  <c r="U49" i="27" s="1"/>
  <c r="AQ49" i="27" s="1"/>
  <c r="AU49" i="27" s="1"/>
  <c r="O50" i="27"/>
  <c r="P128" i="25"/>
  <c r="Q128" i="25" s="1"/>
  <c r="S128" i="25" s="1"/>
  <c r="U128" i="25" s="1"/>
  <c r="AT128" i="25" s="1"/>
  <c r="O129" i="25"/>
  <c r="P33" i="11"/>
  <c r="Q33" i="11" s="1"/>
  <c r="S33" i="11" s="1"/>
  <c r="U33" i="11" s="1"/>
  <c r="AQ33" i="11" s="1"/>
  <c r="AU33" i="11" s="1"/>
  <c r="O34" i="11"/>
  <c r="P139" i="18"/>
  <c r="Q139" i="18" s="1"/>
  <c r="S139" i="18" s="1"/>
  <c r="U139" i="18" s="1"/>
  <c r="AT139" i="18" s="1"/>
  <c r="AX139" i="18" s="1"/>
  <c r="N140" i="17"/>
  <c r="P139" i="17"/>
  <c r="Q139" i="17" s="1"/>
  <c r="S139" i="17" s="1"/>
  <c r="U139" i="17" s="1"/>
  <c r="AT139" i="17" s="1"/>
  <c r="AX139" i="17" s="1"/>
  <c r="O140" i="17"/>
  <c r="BA124" i="21"/>
  <c r="AX124" i="21"/>
  <c r="P47" i="3"/>
  <c r="Q47" i="3" s="1"/>
  <c r="S47" i="3" s="1"/>
  <c r="U47" i="3" s="1"/>
  <c r="AQ47" i="3" s="1"/>
  <c r="AU47" i="3" s="1"/>
  <c r="O48" i="3"/>
  <c r="BA124" i="33"/>
  <c r="AX124" i="33"/>
  <c r="AX124" i="19"/>
  <c r="BA124" i="19"/>
  <c r="O65" i="12"/>
  <c r="P109" i="16"/>
  <c r="Q109" i="16" s="1"/>
  <c r="S109" i="16" s="1"/>
  <c r="U109" i="16" s="1"/>
  <c r="AT109" i="16" s="1"/>
  <c r="AX109" i="16" s="1"/>
  <c r="O80" i="23"/>
  <c r="O95" i="17"/>
  <c r="O49" i="22"/>
  <c r="BA124" i="12"/>
  <c r="AX124" i="12"/>
  <c r="P32" i="5"/>
  <c r="Q32" i="5" s="1"/>
  <c r="S32" i="5" s="1"/>
  <c r="U32" i="5" s="1"/>
  <c r="AQ32" i="5" s="1"/>
  <c r="AU32" i="5" s="1"/>
  <c r="O33" i="5"/>
  <c r="O111" i="29"/>
  <c r="P33" i="31"/>
  <c r="Q33" i="31" s="1"/>
  <c r="S33" i="31" s="1"/>
  <c r="U33" i="31" s="1"/>
  <c r="AQ33" i="31" s="1"/>
  <c r="AU33" i="31" s="1"/>
  <c r="O126" i="20"/>
  <c r="N125" i="16"/>
  <c r="O125" i="16" s="1"/>
  <c r="P110" i="4"/>
  <c r="Q110" i="4" s="1"/>
  <c r="S110" i="4" s="1"/>
  <c r="U110" i="4" s="1"/>
  <c r="AT110" i="4" s="1"/>
  <c r="AX110" i="4" s="1"/>
  <c r="O49" i="15"/>
  <c r="N140" i="14"/>
  <c r="O32" i="24"/>
  <c r="O33" i="3"/>
  <c r="P140" i="19"/>
  <c r="Q140" i="19" s="1"/>
  <c r="S140" i="19" s="1"/>
  <c r="U140" i="19" s="1"/>
  <c r="AT140" i="19" s="1"/>
  <c r="AX140" i="19" s="1"/>
  <c r="O141" i="19"/>
  <c r="N125" i="30"/>
  <c r="O125" i="30" s="1"/>
  <c r="O110" i="19"/>
  <c r="P143" i="34" l="1"/>
  <c r="Q143" i="34" s="1"/>
  <c r="S143" i="34" s="1"/>
  <c r="U143" i="34" s="1"/>
  <c r="AT143" i="34" s="1"/>
  <c r="AX143" i="34" s="1"/>
  <c r="O144" i="34"/>
  <c r="N52" i="34"/>
  <c r="O52" i="34" s="1"/>
  <c r="P34" i="34"/>
  <c r="Q34" i="34" s="1"/>
  <c r="S34" i="34" s="1"/>
  <c r="U34" i="34" s="1"/>
  <c r="AQ34" i="34" s="1"/>
  <c r="AU34" i="34" s="1"/>
  <c r="O35" i="34"/>
  <c r="P113" i="34"/>
  <c r="Q113" i="34" s="1"/>
  <c r="S113" i="34" s="1"/>
  <c r="U113" i="34" s="1"/>
  <c r="AT113" i="34" s="1"/>
  <c r="AX113" i="34" s="1"/>
  <c r="O114" i="34"/>
  <c r="P128" i="34"/>
  <c r="Q128" i="34" s="1"/>
  <c r="S128" i="34" s="1"/>
  <c r="U128" i="34" s="1"/>
  <c r="AT128" i="34" s="1"/>
  <c r="O129" i="34"/>
  <c r="AX127" i="34"/>
  <c r="BA127" i="34"/>
  <c r="P80" i="34"/>
  <c r="Q80" i="34" s="1"/>
  <c r="S80" i="34" s="1"/>
  <c r="U80" i="34" s="1"/>
  <c r="AQ80" i="34" s="1"/>
  <c r="AU80" i="34" s="1"/>
  <c r="O81" i="34"/>
  <c r="O65" i="34"/>
  <c r="P98" i="34"/>
  <c r="Q98" i="34" s="1"/>
  <c r="S98" i="34" s="1"/>
  <c r="U98" i="34" s="1"/>
  <c r="AJ98" i="34" s="1"/>
  <c r="AN98" i="34" s="1"/>
  <c r="N99" i="34"/>
  <c r="P125" i="16"/>
  <c r="Q125" i="16" s="1"/>
  <c r="S125" i="16" s="1"/>
  <c r="U125" i="16" s="1"/>
  <c r="AT125" i="16" s="1"/>
  <c r="O126" i="16"/>
  <c r="P140" i="16"/>
  <c r="Q140" i="16" s="1"/>
  <c r="S140" i="16" s="1"/>
  <c r="U140" i="16" s="1"/>
  <c r="AT140" i="16" s="1"/>
  <c r="AX140" i="16" s="1"/>
  <c r="O141" i="16"/>
  <c r="P109" i="31"/>
  <c r="Q109" i="31" s="1"/>
  <c r="S109" i="31" s="1"/>
  <c r="U109" i="31" s="1"/>
  <c r="AT109" i="31" s="1"/>
  <c r="AX109" i="31" s="1"/>
  <c r="O110" i="31"/>
  <c r="P125" i="17"/>
  <c r="Q125" i="17" s="1"/>
  <c r="S125" i="17" s="1"/>
  <c r="U125" i="17" s="1"/>
  <c r="AT125" i="17" s="1"/>
  <c r="O126" i="17"/>
  <c r="P125" i="21"/>
  <c r="Q125" i="21" s="1"/>
  <c r="S125" i="21" s="1"/>
  <c r="U125" i="21" s="1"/>
  <c r="AT125" i="21" s="1"/>
  <c r="O126" i="21"/>
  <c r="P140" i="13"/>
  <c r="Q140" i="13" s="1"/>
  <c r="S140" i="13" s="1"/>
  <c r="U140" i="13" s="1"/>
  <c r="AT140" i="13" s="1"/>
  <c r="AX140" i="13" s="1"/>
  <c r="O141" i="13"/>
  <c r="P125" i="27"/>
  <c r="Q125" i="27" s="1"/>
  <c r="S125" i="27" s="1"/>
  <c r="U125" i="27" s="1"/>
  <c r="AT125" i="27" s="1"/>
  <c r="O126" i="27"/>
  <c r="P140" i="23"/>
  <c r="Q140" i="23" s="1"/>
  <c r="S140" i="23" s="1"/>
  <c r="U140" i="23" s="1"/>
  <c r="AT140" i="23" s="1"/>
  <c r="AX140" i="23" s="1"/>
  <c r="O141" i="23"/>
  <c r="P93" i="28"/>
  <c r="Q93" i="28" s="1"/>
  <c r="S93" i="28" s="1"/>
  <c r="U93" i="28" s="1"/>
  <c r="AJ93" i="28" s="1"/>
  <c r="AN93" i="28" s="1"/>
  <c r="O94" i="28"/>
  <c r="P96" i="3"/>
  <c r="Q96" i="3" s="1"/>
  <c r="S96" i="3" s="1"/>
  <c r="U96" i="3" s="1"/>
  <c r="AJ96" i="3" s="1"/>
  <c r="AN96" i="3" s="1"/>
  <c r="P33" i="17"/>
  <c r="Q33" i="17" s="1"/>
  <c r="S33" i="17" s="1"/>
  <c r="U33" i="17" s="1"/>
  <c r="AQ33" i="17" s="1"/>
  <c r="AU33" i="17" s="1"/>
  <c r="P79" i="16"/>
  <c r="Q79" i="16" s="1"/>
  <c r="S79" i="16" s="1"/>
  <c r="U79" i="16" s="1"/>
  <c r="AQ79" i="16" s="1"/>
  <c r="AU79" i="16" s="1"/>
  <c r="O80" i="16"/>
  <c r="P111" i="29"/>
  <c r="Q111" i="29" s="1"/>
  <c r="S111" i="29" s="1"/>
  <c r="U111" i="29" s="1"/>
  <c r="AT111" i="29" s="1"/>
  <c r="AX111" i="29" s="1"/>
  <c r="O112" i="29"/>
  <c r="BA126" i="1"/>
  <c r="AX126" i="1"/>
  <c r="P49" i="2"/>
  <c r="Q49" i="2" s="1"/>
  <c r="S49" i="2" s="1"/>
  <c r="U49" i="2" s="1"/>
  <c r="AQ49" i="2" s="1"/>
  <c r="AU49" i="2" s="1"/>
  <c r="P94" i="22"/>
  <c r="Q94" i="22" s="1"/>
  <c r="S94" i="22" s="1"/>
  <c r="U94" i="22" s="1"/>
  <c r="AJ94" i="22" s="1"/>
  <c r="AN94" i="22" s="1"/>
  <c r="O95" i="22"/>
  <c r="P125" i="30"/>
  <c r="Q125" i="30" s="1"/>
  <c r="S125" i="30" s="1"/>
  <c r="U125" i="30" s="1"/>
  <c r="AT125" i="30" s="1"/>
  <c r="O34" i="33"/>
  <c r="P79" i="26"/>
  <c r="Q79" i="26" s="1"/>
  <c r="S79" i="26" s="1"/>
  <c r="U79" i="26" s="1"/>
  <c r="AQ79" i="26" s="1"/>
  <c r="AU79" i="26" s="1"/>
  <c r="O80" i="26"/>
  <c r="O112" i="6"/>
  <c r="BA125" i="19"/>
  <c r="AX125" i="19"/>
  <c r="O141" i="21"/>
  <c r="O95" i="9"/>
  <c r="P33" i="22"/>
  <c r="Q33" i="22" s="1"/>
  <c r="S33" i="22" s="1"/>
  <c r="U33" i="22" s="1"/>
  <c r="AQ33" i="22" s="1"/>
  <c r="AU33" i="22" s="1"/>
  <c r="O34" i="22"/>
  <c r="P48" i="25"/>
  <c r="Q48" i="25" s="1"/>
  <c r="S48" i="25" s="1"/>
  <c r="U48" i="25" s="1"/>
  <c r="AQ48" i="25" s="1"/>
  <c r="AU48" i="25" s="1"/>
  <c r="O111" i="5"/>
  <c r="N109" i="11"/>
  <c r="O109" i="11" s="1"/>
  <c r="N125" i="22"/>
  <c r="O125" i="22" s="1"/>
  <c r="O127" i="4"/>
  <c r="O34" i="4"/>
  <c r="O80" i="11"/>
  <c r="O49" i="23"/>
  <c r="P35" i="19"/>
  <c r="Q35" i="19" s="1"/>
  <c r="S35" i="19" s="1"/>
  <c r="U35" i="19" s="1"/>
  <c r="AQ35" i="19" s="1"/>
  <c r="AU35" i="19" s="1"/>
  <c r="N36" i="19"/>
  <c r="O36" i="19" s="1"/>
  <c r="N109" i="10"/>
  <c r="O109" i="10" s="1"/>
  <c r="O96" i="1"/>
  <c r="O65" i="20"/>
  <c r="O110" i="30"/>
  <c r="P34" i="1"/>
  <c r="Q34" i="1" s="1"/>
  <c r="S34" i="1" s="1"/>
  <c r="U34" i="1" s="1"/>
  <c r="AQ34" i="1" s="1"/>
  <c r="AU34" i="1" s="1"/>
  <c r="O35" i="1"/>
  <c r="P63" i="28"/>
  <c r="Q63" i="28" s="1"/>
  <c r="S63" i="28" s="1"/>
  <c r="U63" i="28" s="1"/>
  <c r="AQ63" i="28" s="1"/>
  <c r="AU63" i="28" s="1"/>
  <c r="O64" i="28"/>
  <c r="P110" i="12"/>
  <c r="Q110" i="12" s="1"/>
  <c r="S110" i="12" s="1"/>
  <c r="U110" i="12" s="1"/>
  <c r="AT110" i="12" s="1"/>
  <c r="AX110" i="12" s="1"/>
  <c r="O111" i="12"/>
  <c r="P65" i="4"/>
  <c r="Q65" i="4" s="1"/>
  <c r="S65" i="4" s="1"/>
  <c r="U65" i="4" s="1"/>
  <c r="AQ65" i="4" s="1"/>
  <c r="AU65" i="4" s="1"/>
  <c r="O66" i="4"/>
  <c r="P140" i="17"/>
  <c r="Q140" i="17" s="1"/>
  <c r="S140" i="17" s="1"/>
  <c r="U140" i="17" s="1"/>
  <c r="AT140" i="17" s="1"/>
  <c r="AX140" i="17" s="1"/>
  <c r="O141" i="17"/>
  <c r="P33" i="25"/>
  <c r="Q33" i="25" s="1"/>
  <c r="S33" i="25" s="1"/>
  <c r="U33" i="25" s="1"/>
  <c r="AQ33" i="25" s="1"/>
  <c r="AU33" i="25" s="1"/>
  <c r="O34" i="25"/>
  <c r="N125" i="7"/>
  <c r="O125" i="7" s="1"/>
  <c r="P124" i="7"/>
  <c r="Q124" i="7" s="1"/>
  <c r="S124" i="7" s="1"/>
  <c r="U124" i="7" s="1"/>
  <c r="AT124" i="7" s="1"/>
  <c r="P47" i="5"/>
  <c r="Q47" i="5" s="1"/>
  <c r="S47" i="5" s="1"/>
  <c r="U47" i="5" s="1"/>
  <c r="AQ47" i="5" s="1"/>
  <c r="AU47" i="5" s="1"/>
  <c r="O48" i="5"/>
  <c r="P32" i="30"/>
  <c r="Q32" i="30" s="1"/>
  <c r="S32" i="30" s="1"/>
  <c r="U32" i="30" s="1"/>
  <c r="AQ32" i="30" s="1"/>
  <c r="AU32" i="30" s="1"/>
  <c r="O33" i="30"/>
  <c r="AX124" i="22"/>
  <c r="BA124" i="22"/>
  <c r="P49" i="4"/>
  <c r="Q49" i="4" s="1"/>
  <c r="S49" i="4" s="1"/>
  <c r="U49" i="4" s="1"/>
  <c r="AQ49" i="4" s="1"/>
  <c r="AU49" i="4" s="1"/>
  <c r="O50" i="4"/>
  <c r="AX126" i="4"/>
  <c r="BA126" i="4"/>
  <c r="P111" i="15"/>
  <c r="Q111" i="15" s="1"/>
  <c r="S111" i="15" s="1"/>
  <c r="U111" i="15" s="1"/>
  <c r="AT111" i="15" s="1"/>
  <c r="AX111" i="15" s="1"/>
  <c r="O112" i="15"/>
  <c r="P141" i="29"/>
  <c r="Q141" i="29" s="1"/>
  <c r="S141" i="29" s="1"/>
  <c r="U141" i="29" s="1"/>
  <c r="AT141" i="29" s="1"/>
  <c r="AX141" i="29" s="1"/>
  <c r="O142" i="29"/>
  <c r="P48" i="26"/>
  <c r="Q48" i="26" s="1"/>
  <c r="S48" i="26" s="1"/>
  <c r="U48" i="26" s="1"/>
  <c r="AQ48" i="26" s="1"/>
  <c r="AU48" i="26" s="1"/>
  <c r="P94" i="18"/>
  <c r="Q94" i="18" s="1"/>
  <c r="S94" i="18" s="1"/>
  <c r="U94" i="18" s="1"/>
  <c r="AJ94" i="18" s="1"/>
  <c r="AN94" i="18" s="1"/>
  <c r="P48" i="29"/>
  <c r="Q48" i="29" s="1"/>
  <c r="S48" i="29" s="1"/>
  <c r="U48" i="29" s="1"/>
  <c r="AQ48" i="29" s="1"/>
  <c r="AU48" i="29" s="1"/>
  <c r="O49" i="29"/>
  <c r="P80" i="20"/>
  <c r="Q80" i="20" s="1"/>
  <c r="S80" i="20" s="1"/>
  <c r="U80" i="20" s="1"/>
  <c r="AQ80" i="20" s="1"/>
  <c r="AU80" i="20" s="1"/>
  <c r="O81" i="20"/>
  <c r="BA125" i="9"/>
  <c r="AX125" i="9"/>
  <c r="P110" i="19"/>
  <c r="Q110" i="19" s="1"/>
  <c r="S110" i="19" s="1"/>
  <c r="U110" i="19" s="1"/>
  <c r="AT110" i="19" s="1"/>
  <c r="AX110" i="19" s="1"/>
  <c r="P126" i="19"/>
  <c r="Q126" i="19" s="1"/>
  <c r="S126" i="19" s="1"/>
  <c r="U126" i="19" s="1"/>
  <c r="AT126" i="19" s="1"/>
  <c r="O127" i="19"/>
  <c r="P140" i="11"/>
  <c r="Q140" i="11" s="1"/>
  <c r="S140" i="11" s="1"/>
  <c r="U140" i="11" s="1"/>
  <c r="AT140" i="11" s="1"/>
  <c r="AX140" i="11" s="1"/>
  <c r="O141" i="11"/>
  <c r="N125" i="10"/>
  <c r="O125" i="10" s="1"/>
  <c r="P142" i="6"/>
  <c r="Q142" i="6" s="1"/>
  <c r="S142" i="6" s="1"/>
  <c r="U142" i="6" s="1"/>
  <c r="AT142" i="6" s="1"/>
  <c r="AX142" i="6" s="1"/>
  <c r="O143" i="6"/>
  <c r="O48" i="12"/>
  <c r="P109" i="23"/>
  <c r="Q109" i="23" s="1"/>
  <c r="S109" i="23" s="1"/>
  <c r="U109" i="23" s="1"/>
  <c r="AT109" i="23" s="1"/>
  <c r="AX109" i="23" s="1"/>
  <c r="O95" i="15"/>
  <c r="O95" i="25"/>
  <c r="P96" i="5"/>
  <c r="Q96" i="5" s="1"/>
  <c r="S96" i="5" s="1"/>
  <c r="U96" i="5" s="1"/>
  <c r="AJ96" i="5" s="1"/>
  <c r="AN96" i="5" s="1"/>
  <c r="P33" i="2"/>
  <c r="Q33" i="2" s="1"/>
  <c r="S33" i="2" s="1"/>
  <c r="U33" i="2" s="1"/>
  <c r="AQ33" i="2" s="1"/>
  <c r="AU33" i="2" s="1"/>
  <c r="O34" i="2"/>
  <c r="P65" i="3"/>
  <c r="Q65" i="3" s="1"/>
  <c r="S65" i="3" s="1"/>
  <c r="U65" i="3" s="1"/>
  <c r="AQ65" i="3" s="1"/>
  <c r="AU65" i="3" s="1"/>
  <c r="O66" i="3"/>
  <c r="N125" i="23"/>
  <c r="P124" i="23"/>
  <c r="Q124" i="23" s="1"/>
  <c r="S124" i="23" s="1"/>
  <c r="U124" i="23" s="1"/>
  <c r="AT124" i="23" s="1"/>
  <c r="O125" i="23"/>
  <c r="P65" i="15"/>
  <c r="Q65" i="15" s="1"/>
  <c r="S65" i="15" s="1"/>
  <c r="U65" i="15" s="1"/>
  <c r="AQ65" i="15" s="1"/>
  <c r="AU65" i="15" s="1"/>
  <c r="O66" i="15"/>
  <c r="AX124" i="29"/>
  <c r="BA124" i="29"/>
  <c r="N109" i="8"/>
  <c r="O109" i="8" s="1"/>
  <c r="P96" i="13"/>
  <c r="Q96" i="13" s="1"/>
  <c r="S96" i="13" s="1"/>
  <c r="U96" i="13" s="1"/>
  <c r="AJ96" i="13" s="1"/>
  <c r="AN96" i="13" s="1"/>
  <c r="O97" i="13"/>
  <c r="P49" i="13"/>
  <c r="Q49" i="13" s="1"/>
  <c r="S49" i="13" s="1"/>
  <c r="U49" i="13" s="1"/>
  <c r="AQ49" i="13" s="1"/>
  <c r="AU49" i="13" s="1"/>
  <c r="O50" i="13"/>
  <c r="N140" i="26"/>
  <c r="O140" i="26" s="1"/>
  <c r="P50" i="8"/>
  <c r="Q50" i="8" s="1"/>
  <c r="S50" i="8" s="1"/>
  <c r="U50" i="8" s="1"/>
  <c r="AQ50" i="8" s="1"/>
  <c r="AU50" i="8" s="1"/>
  <c r="O51" i="8"/>
  <c r="P109" i="22"/>
  <c r="Q109" i="22" s="1"/>
  <c r="S109" i="22" s="1"/>
  <c r="U109" i="22" s="1"/>
  <c r="AT109" i="22" s="1"/>
  <c r="AX109" i="22" s="1"/>
  <c r="O141" i="20"/>
  <c r="P97" i="14"/>
  <c r="Q97" i="14" s="1"/>
  <c r="S97" i="14" s="1"/>
  <c r="U97" i="14" s="1"/>
  <c r="AJ97" i="14" s="1"/>
  <c r="AN97" i="14" s="1"/>
  <c r="O98" i="14"/>
  <c r="P48" i="33"/>
  <c r="Q48" i="33" s="1"/>
  <c r="S48" i="33" s="1"/>
  <c r="U48" i="33" s="1"/>
  <c r="AQ48" i="33" s="1"/>
  <c r="AU48" i="33" s="1"/>
  <c r="O49" i="33"/>
  <c r="P81" i="18"/>
  <c r="Q81" i="18" s="1"/>
  <c r="S81" i="18" s="1"/>
  <c r="U81" i="18" s="1"/>
  <c r="AQ81" i="18" s="1"/>
  <c r="AU81" i="18" s="1"/>
  <c r="O82" i="18"/>
  <c r="P141" i="5"/>
  <c r="Q141" i="5" s="1"/>
  <c r="S141" i="5" s="1"/>
  <c r="U141" i="5" s="1"/>
  <c r="AT141" i="5" s="1"/>
  <c r="AX141" i="5" s="1"/>
  <c r="O142" i="5"/>
  <c r="P48" i="3"/>
  <c r="Q48" i="3" s="1"/>
  <c r="S48" i="3" s="1"/>
  <c r="U48" i="3" s="1"/>
  <c r="AQ48" i="3" s="1"/>
  <c r="AU48" i="3" s="1"/>
  <c r="O49" i="3"/>
  <c r="P34" i="28"/>
  <c r="Q34" i="28" s="1"/>
  <c r="S34" i="28" s="1"/>
  <c r="U34" i="28" s="1"/>
  <c r="AQ34" i="28" s="1"/>
  <c r="AU34" i="28" s="1"/>
  <c r="P79" i="2"/>
  <c r="Q79" i="2" s="1"/>
  <c r="S79" i="2" s="1"/>
  <c r="U79" i="2" s="1"/>
  <c r="AQ79" i="2" s="1"/>
  <c r="AU79" i="2" s="1"/>
  <c r="O80" i="2"/>
  <c r="AX124" i="10"/>
  <c r="BA124" i="10"/>
  <c r="P48" i="1"/>
  <c r="Q48" i="1" s="1"/>
  <c r="S48" i="1" s="1"/>
  <c r="U48" i="1" s="1"/>
  <c r="AQ48" i="1" s="1"/>
  <c r="AU48" i="1" s="1"/>
  <c r="N125" i="8"/>
  <c r="O125" i="8" s="1"/>
  <c r="P95" i="21"/>
  <c r="Q95" i="21" s="1"/>
  <c r="S95" i="21" s="1"/>
  <c r="U95" i="21" s="1"/>
  <c r="AJ95" i="21" s="1"/>
  <c r="AN95" i="21" s="1"/>
  <c r="O96" i="21"/>
  <c r="P33" i="3"/>
  <c r="Q33" i="3" s="1"/>
  <c r="S33" i="3" s="1"/>
  <c r="U33" i="3" s="1"/>
  <c r="AQ33" i="3" s="1"/>
  <c r="AU33" i="3" s="1"/>
  <c r="P49" i="22"/>
  <c r="Q49" i="22" s="1"/>
  <c r="S49" i="22" s="1"/>
  <c r="U49" i="22" s="1"/>
  <c r="AQ49" i="22" s="1"/>
  <c r="AU49" i="22" s="1"/>
  <c r="O50" i="22"/>
  <c r="P94" i="23"/>
  <c r="Q94" i="23" s="1"/>
  <c r="S94" i="23" s="1"/>
  <c r="U94" i="23" s="1"/>
  <c r="AJ94" i="23" s="1"/>
  <c r="AN94" i="23" s="1"/>
  <c r="O95" i="23"/>
  <c r="P64" i="29"/>
  <c r="Q64" i="29" s="1"/>
  <c r="S64" i="29" s="1"/>
  <c r="U64" i="29" s="1"/>
  <c r="AQ64" i="29" s="1"/>
  <c r="AU64" i="29" s="1"/>
  <c r="P94" i="10"/>
  <c r="Q94" i="10" s="1"/>
  <c r="S94" i="10" s="1"/>
  <c r="U94" i="10" s="1"/>
  <c r="AJ94" i="10" s="1"/>
  <c r="AN94" i="10" s="1"/>
  <c r="N125" i="29"/>
  <c r="O125" i="29" s="1"/>
  <c r="P32" i="14"/>
  <c r="Q32" i="14" s="1"/>
  <c r="S32" i="14" s="1"/>
  <c r="U32" i="14" s="1"/>
  <c r="AQ32" i="14" s="1"/>
  <c r="AU32" i="14" s="1"/>
  <c r="P34" i="9"/>
  <c r="Q34" i="9" s="1"/>
  <c r="S34" i="9" s="1"/>
  <c r="U34" i="9" s="1"/>
  <c r="AQ34" i="9" s="1"/>
  <c r="AU34" i="9" s="1"/>
  <c r="P110" i="2"/>
  <c r="Q110" i="2" s="1"/>
  <c r="S110" i="2" s="1"/>
  <c r="U110" i="2" s="1"/>
  <c r="AT110" i="2" s="1"/>
  <c r="AX110" i="2" s="1"/>
  <c r="P79" i="29"/>
  <c r="Q79" i="29" s="1"/>
  <c r="S79" i="29" s="1"/>
  <c r="U79" i="29" s="1"/>
  <c r="AQ79" i="29" s="1"/>
  <c r="AU79" i="29" s="1"/>
  <c r="O80" i="29"/>
  <c r="P64" i="17"/>
  <c r="Q64" i="17" s="1"/>
  <c r="S64" i="17" s="1"/>
  <c r="U64" i="17" s="1"/>
  <c r="AQ64" i="17" s="1"/>
  <c r="AU64" i="17" s="1"/>
  <c r="P110" i="18"/>
  <c r="Q110" i="18" s="1"/>
  <c r="S110" i="18" s="1"/>
  <c r="U110" i="18" s="1"/>
  <c r="AT110" i="18" s="1"/>
  <c r="AX110" i="18" s="1"/>
  <c r="O111" i="18"/>
  <c r="P125" i="13"/>
  <c r="Q125" i="13" s="1"/>
  <c r="S125" i="13" s="1"/>
  <c r="U125" i="13" s="1"/>
  <c r="AT125" i="13" s="1"/>
  <c r="P140" i="9"/>
  <c r="Q140" i="9" s="1"/>
  <c r="S140" i="9" s="1"/>
  <c r="U140" i="9" s="1"/>
  <c r="AT140" i="9" s="1"/>
  <c r="AX140" i="9" s="1"/>
  <c r="P34" i="29"/>
  <c r="Q34" i="29" s="1"/>
  <c r="S34" i="29" s="1"/>
  <c r="U34" i="29" s="1"/>
  <c r="AQ34" i="29" s="1"/>
  <c r="AU34" i="29" s="1"/>
  <c r="O35" i="29"/>
  <c r="P145" i="1"/>
  <c r="Q145" i="1" s="1"/>
  <c r="S145" i="1" s="1"/>
  <c r="U145" i="1" s="1"/>
  <c r="AT145" i="1" s="1"/>
  <c r="AX145" i="1" s="1"/>
  <c r="N146" i="1"/>
  <c r="O146" i="1" s="1"/>
  <c r="P32" i="24"/>
  <c r="Q32" i="24" s="1"/>
  <c r="S32" i="24" s="1"/>
  <c r="U32" i="24" s="1"/>
  <c r="AQ32" i="24" s="1"/>
  <c r="AU32" i="24" s="1"/>
  <c r="O33" i="24"/>
  <c r="P95" i="17"/>
  <c r="Q95" i="17" s="1"/>
  <c r="S95" i="17" s="1"/>
  <c r="U95" i="17" s="1"/>
  <c r="AJ95" i="17" s="1"/>
  <c r="AN95" i="17" s="1"/>
  <c r="O96" i="17"/>
  <c r="O49" i="21"/>
  <c r="O126" i="5"/>
  <c r="O126" i="6"/>
  <c r="O50" i="11"/>
  <c r="P50" i="31"/>
  <c r="Q50" i="31" s="1"/>
  <c r="S50" i="31" s="1"/>
  <c r="U50" i="31" s="1"/>
  <c r="AQ50" i="31" s="1"/>
  <c r="AU50" i="31" s="1"/>
  <c r="O49" i="6"/>
  <c r="O80" i="5"/>
  <c r="O49" i="14"/>
  <c r="O141" i="27"/>
  <c r="O141" i="10"/>
  <c r="P35" i="23"/>
  <c r="Q35" i="23" s="1"/>
  <c r="S35" i="23" s="1"/>
  <c r="U35" i="23" s="1"/>
  <c r="AQ35" i="23" s="1"/>
  <c r="AU35" i="23" s="1"/>
  <c r="P110" i="3"/>
  <c r="Q110" i="3" s="1"/>
  <c r="S110" i="3" s="1"/>
  <c r="U110" i="3" s="1"/>
  <c r="AT110" i="3" s="1"/>
  <c r="AX110" i="3" s="1"/>
  <c r="BA124" i="27"/>
  <c r="AX124" i="27"/>
  <c r="O95" i="7"/>
  <c r="O96" i="8"/>
  <c r="P94" i="12"/>
  <c r="Q94" i="12" s="1"/>
  <c r="S94" i="12" s="1"/>
  <c r="U94" i="12" s="1"/>
  <c r="AJ94" i="12" s="1"/>
  <c r="AN94" i="12" s="1"/>
  <c r="P34" i="12"/>
  <c r="Q34" i="12" s="1"/>
  <c r="S34" i="12" s="1"/>
  <c r="U34" i="12" s="1"/>
  <c r="AQ34" i="12" s="1"/>
  <c r="AU34" i="12" s="1"/>
  <c r="O35" i="12"/>
  <c r="P50" i="19"/>
  <c r="Q50" i="19" s="1"/>
  <c r="S50" i="19" s="1"/>
  <c r="U50" i="19" s="1"/>
  <c r="AQ50" i="19" s="1"/>
  <c r="AU50" i="19" s="1"/>
  <c r="O51" i="19"/>
  <c r="P65" i="27"/>
  <c r="Q65" i="27" s="1"/>
  <c r="S65" i="27" s="1"/>
  <c r="U65" i="27" s="1"/>
  <c r="AQ65" i="27" s="1"/>
  <c r="AU65" i="27" s="1"/>
  <c r="O66" i="27"/>
  <c r="P78" i="7"/>
  <c r="Q78" i="7" s="1"/>
  <c r="S78" i="7" s="1"/>
  <c r="U78" i="7" s="1"/>
  <c r="AQ78" i="7" s="1"/>
  <c r="AU78" i="7" s="1"/>
  <c r="O79" i="7"/>
  <c r="P109" i="33"/>
  <c r="Q109" i="33" s="1"/>
  <c r="S109" i="33" s="1"/>
  <c r="U109" i="33" s="1"/>
  <c r="AT109" i="33" s="1"/>
  <c r="AX109" i="33" s="1"/>
  <c r="P80" i="23"/>
  <c r="Q80" i="23" s="1"/>
  <c r="S80" i="23" s="1"/>
  <c r="U80" i="23" s="1"/>
  <c r="AQ80" i="23" s="1"/>
  <c r="AU80" i="23" s="1"/>
  <c r="O81" i="23"/>
  <c r="P49" i="24"/>
  <c r="Q49" i="24" s="1"/>
  <c r="S49" i="24" s="1"/>
  <c r="U49" i="24" s="1"/>
  <c r="AQ49" i="24" s="1"/>
  <c r="AU49" i="24" s="1"/>
  <c r="BA125" i="5"/>
  <c r="AX125" i="5"/>
  <c r="AX125" i="6"/>
  <c r="BA125" i="6"/>
  <c r="P95" i="26"/>
  <c r="Q95" i="26" s="1"/>
  <c r="S95" i="26" s="1"/>
  <c r="U95" i="26" s="1"/>
  <c r="AJ95" i="26" s="1"/>
  <c r="AN95" i="26" s="1"/>
  <c r="O96" i="26"/>
  <c r="P79" i="6"/>
  <c r="Q79" i="6" s="1"/>
  <c r="S79" i="6" s="1"/>
  <c r="U79" i="6" s="1"/>
  <c r="AQ79" i="6" s="1"/>
  <c r="AU79" i="6" s="1"/>
  <c r="O80" i="6"/>
  <c r="P50" i="18"/>
  <c r="Q50" i="18" s="1"/>
  <c r="S50" i="18" s="1"/>
  <c r="U50" i="18" s="1"/>
  <c r="AQ50" i="18" s="1"/>
  <c r="AU50" i="18" s="1"/>
  <c r="O51" i="18"/>
  <c r="P95" i="31"/>
  <c r="Q95" i="31" s="1"/>
  <c r="S95" i="31" s="1"/>
  <c r="U95" i="31" s="1"/>
  <c r="AJ95" i="31" s="1"/>
  <c r="AN95" i="31" s="1"/>
  <c r="O96" i="31"/>
  <c r="P111" i="9"/>
  <c r="Q111" i="9" s="1"/>
  <c r="S111" i="9" s="1"/>
  <c r="U111" i="9" s="1"/>
  <c r="AT111" i="9" s="1"/>
  <c r="AX111" i="9" s="1"/>
  <c r="O112" i="9"/>
  <c r="P47" i="20"/>
  <c r="Q47" i="20" s="1"/>
  <c r="S47" i="20" s="1"/>
  <c r="U47" i="20" s="1"/>
  <c r="AQ47" i="20" s="1"/>
  <c r="AU47" i="20" s="1"/>
  <c r="P32" i="16"/>
  <c r="Q32" i="16" s="1"/>
  <c r="S32" i="16" s="1"/>
  <c r="U32" i="16" s="1"/>
  <c r="AQ32" i="16" s="1"/>
  <c r="AU32" i="16" s="1"/>
  <c r="O33" i="16"/>
  <c r="P32" i="20"/>
  <c r="Q32" i="20" s="1"/>
  <c r="S32" i="20" s="1"/>
  <c r="U32" i="20" s="1"/>
  <c r="AQ32" i="20" s="1"/>
  <c r="AU32" i="20" s="1"/>
  <c r="O33" i="20"/>
  <c r="P79" i="9"/>
  <c r="Q79" i="9" s="1"/>
  <c r="S79" i="9" s="1"/>
  <c r="U79" i="9" s="1"/>
  <c r="AQ79" i="9" s="1"/>
  <c r="AU79" i="9" s="1"/>
  <c r="O80" i="9"/>
  <c r="P110" i="28"/>
  <c r="Q110" i="28" s="1"/>
  <c r="S110" i="28" s="1"/>
  <c r="U110" i="28" s="1"/>
  <c r="AT110" i="28" s="1"/>
  <c r="AX110" i="28" s="1"/>
  <c r="O111" i="28"/>
  <c r="P51" i="16"/>
  <c r="Q51" i="16" s="1"/>
  <c r="S51" i="16" s="1"/>
  <c r="U51" i="16" s="1"/>
  <c r="AQ51" i="16" s="1"/>
  <c r="AU51" i="16" s="1"/>
  <c r="P141" i="19"/>
  <c r="Q141" i="19" s="1"/>
  <c r="S141" i="19" s="1"/>
  <c r="U141" i="19" s="1"/>
  <c r="AT141" i="19" s="1"/>
  <c r="AX141" i="19" s="1"/>
  <c r="P49" i="15"/>
  <c r="Q49" i="15" s="1"/>
  <c r="S49" i="15" s="1"/>
  <c r="U49" i="15" s="1"/>
  <c r="AQ49" i="15" s="1"/>
  <c r="AU49" i="15" s="1"/>
  <c r="O110" i="16"/>
  <c r="N140" i="18"/>
  <c r="O140" i="18" s="1"/>
  <c r="O34" i="21"/>
  <c r="O79" i="28"/>
  <c r="O80" i="31"/>
  <c r="O110" i="17"/>
  <c r="O141" i="15"/>
  <c r="O66" i="18"/>
  <c r="P109" i="21"/>
  <c r="Q109" i="21" s="1"/>
  <c r="S109" i="21" s="1"/>
  <c r="U109" i="21" s="1"/>
  <c r="AT109" i="21" s="1"/>
  <c r="AX109" i="21" s="1"/>
  <c r="O80" i="22"/>
  <c r="O49" i="30"/>
  <c r="O141" i="33"/>
  <c r="O79" i="21"/>
  <c r="O94" i="11"/>
  <c r="P79" i="30"/>
  <c r="Q79" i="30" s="1"/>
  <c r="S79" i="30" s="1"/>
  <c r="U79" i="30" s="1"/>
  <c r="AQ79" i="30" s="1"/>
  <c r="AU79" i="30" s="1"/>
  <c r="O80" i="30"/>
  <c r="P126" i="12"/>
  <c r="Q126" i="12" s="1"/>
  <c r="S126" i="12" s="1"/>
  <c r="U126" i="12" s="1"/>
  <c r="AT126" i="12" s="1"/>
  <c r="O127" i="12"/>
  <c r="P95" i="29"/>
  <c r="Q95" i="29" s="1"/>
  <c r="S95" i="29" s="1"/>
  <c r="U95" i="29" s="1"/>
  <c r="AJ95" i="29" s="1"/>
  <c r="AN95" i="29" s="1"/>
  <c r="O96" i="29"/>
  <c r="P64" i="10"/>
  <c r="Q64" i="10" s="1"/>
  <c r="S64" i="10" s="1"/>
  <c r="U64" i="10" s="1"/>
  <c r="AQ64" i="10" s="1"/>
  <c r="AU64" i="10" s="1"/>
  <c r="BA124" i="3"/>
  <c r="AX124" i="3"/>
  <c r="P125" i="33"/>
  <c r="Q125" i="33" s="1"/>
  <c r="S125" i="33" s="1"/>
  <c r="U125" i="33" s="1"/>
  <c r="AT125" i="33" s="1"/>
  <c r="P94" i="33"/>
  <c r="Q94" i="33" s="1"/>
  <c r="S94" i="33" s="1"/>
  <c r="U94" i="33" s="1"/>
  <c r="AJ94" i="33" s="1"/>
  <c r="AN94" i="33" s="1"/>
  <c r="P140" i="8"/>
  <c r="Q140" i="8" s="1"/>
  <c r="S140" i="8" s="1"/>
  <c r="U140" i="8" s="1"/>
  <c r="AT140" i="8" s="1"/>
  <c r="AX140" i="8" s="1"/>
  <c r="BA124" i="26"/>
  <c r="AX124" i="26"/>
  <c r="P49" i="17"/>
  <c r="Q49" i="17" s="1"/>
  <c r="S49" i="17" s="1"/>
  <c r="U49" i="17" s="1"/>
  <c r="AQ49" i="17" s="1"/>
  <c r="AU49" i="17" s="1"/>
  <c r="O50" i="17"/>
  <c r="P68" i="24"/>
  <c r="Q68" i="24" s="1"/>
  <c r="S68" i="24" s="1"/>
  <c r="U68" i="24" s="1"/>
  <c r="AQ68" i="24" s="1"/>
  <c r="AU68" i="24" s="1"/>
  <c r="P80" i="4"/>
  <c r="Q80" i="4" s="1"/>
  <c r="S80" i="4" s="1"/>
  <c r="U80" i="4" s="1"/>
  <c r="AQ80" i="4" s="1"/>
  <c r="AU80" i="4" s="1"/>
  <c r="O81" i="4"/>
  <c r="P66" i="9"/>
  <c r="Q66" i="9" s="1"/>
  <c r="S66" i="9" s="1"/>
  <c r="U66" i="9" s="1"/>
  <c r="AQ66" i="9" s="1"/>
  <c r="AU66" i="9" s="1"/>
  <c r="P80" i="14"/>
  <c r="Q80" i="14" s="1"/>
  <c r="S80" i="14" s="1"/>
  <c r="U80" i="14" s="1"/>
  <c r="AQ80" i="14" s="1"/>
  <c r="AU80" i="14" s="1"/>
  <c r="P80" i="13"/>
  <c r="Q80" i="13" s="1"/>
  <c r="S80" i="13" s="1"/>
  <c r="U80" i="13" s="1"/>
  <c r="AQ80" i="13" s="1"/>
  <c r="AU80" i="13" s="1"/>
  <c r="O81" i="13"/>
  <c r="AX125" i="12"/>
  <c r="BA125" i="12"/>
  <c r="P34" i="26"/>
  <c r="Q34" i="26" s="1"/>
  <c r="S34" i="26" s="1"/>
  <c r="U34" i="26" s="1"/>
  <c r="AQ34" i="26" s="1"/>
  <c r="AU34" i="26" s="1"/>
  <c r="P126" i="9"/>
  <c r="Q126" i="9" s="1"/>
  <c r="S126" i="9" s="1"/>
  <c r="U126" i="9" s="1"/>
  <c r="AT126" i="9" s="1"/>
  <c r="O127" i="9"/>
  <c r="BA124" i="31"/>
  <c r="AX124" i="31"/>
  <c r="P80" i="27"/>
  <c r="Q80" i="27" s="1"/>
  <c r="S80" i="27" s="1"/>
  <c r="U80" i="27" s="1"/>
  <c r="AQ80" i="27" s="1"/>
  <c r="AU80" i="27" s="1"/>
  <c r="O81" i="27"/>
  <c r="P96" i="27"/>
  <c r="Q96" i="27" s="1"/>
  <c r="S96" i="27" s="1"/>
  <c r="U96" i="27" s="1"/>
  <c r="AJ96" i="27" s="1"/>
  <c r="AN96" i="27" s="1"/>
  <c r="O111" i="4"/>
  <c r="P65" i="12"/>
  <c r="Q65" i="12" s="1"/>
  <c r="S65" i="12" s="1"/>
  <c r="U65" i="12" s="1"/>
  <c r="AQ65" i="12" s="1"/>
  <c r="AU65" i="12" s="1"/>
  <c r="O66" i="12"/>
  <c r="O31" i="8"/>
  <c r="O65" i="31"/>
  <c r="O96" i="2"/>
  <c r="O140" i="7"/>
  <c r="N140" i="28"/>
  <c r="O140" i="28" s="1"/>
  <c r="P79" i="10"/>
  <c r="Q79" i="10" s="1"/>
  <c r="S79" i="10" s="1"/>
  <c r="U79" i="10" s="1"/>
  <c r="AQ79" i="10" s="1"/>
  <c r="AU79" i="10" s="1"/>
  <c r="O80" i="10"/>
  <c r="O140" i="22"/>
  <c r="O65" i="22"/>
  <c r="O78" i="33"/>
  <c r="N125" i="26"/>
  <c r="O125" i="26" s="1"/>
  <c r="O65" i="2"/>
  <c r="O110" i="26"/>
  <c r="P33" i="13"/>
  <c r="Q33" i="13" s="1"/>
  <c r="S33" i="13" s="1"/>
  <c r="U33" i="13" s="1"/>
  <c r="AQ33" i="13" s="1"/>
  <c r="AU33" i="13" s="1"/>
  <c r="O64" i="5"/>
  <c r="O48" i="28"/>
  <c r="P34" i="18"/>
  <c r="Q34" i="18" s="1"/>
  <c r="S34" i="18" s="1"/>
  <c r="U34" i="18" s="1"/>
  <c r="AQ34" i="18" s="1"/>
  <c r="AU34" i="18" s="1"/>
  <c r="O78" i="12"/>
  <c r="P63" i="25"/>
  <c r="Q63" i="25" s="1"/>
  <c r="S63" i="25" s="1"/>
  <c r="U63" i="25" s="1"/>
  <c r="AQ63" i="25" s="1"/>
  <c r="AU63" i="25" s="1"/>
  <c r="O64" i="25"/>
  <c r="AX126" i="14"/>
  <c r="BA126" i="14"/>
  <c r="P127" i="1"/>
  <c r="Q127" i="1" s="1"/>
  <c r="S127" i="1" s="1"/>
  <c r="U127" i="1" s="1"/>
  <c r="AT127" i="1" s="1"/>
  <c r="O128" i="1"/>
  <c r="BA124" i="8"/>
  <c r="AX124" i="8"/>
  <c r="P63" i="26"/>
  <c r="Q63" i="26" s="1"/>
  <c r="S63" i="26" s="1"/>
  <c r="U63" i="26" s="1"/>
  <c r="AQ63" i="26" s="1"/>
  <c r="AU63" i="26" s="1"/>
  <c r="O64" i="26"/>
  <c r="P125" i="15"/>
  <c r="Q125" i="15" s="1"/>
  <c r="S125" i="15" s="1"/>
  <c r="U125" i="15" s="1"/>
  <c r="AT125" i="15" s="1"/>
  <c r="O126" i="15"/>
  <c r="P140" i="24"/>
  <c r="Q140" i="24" s="1"/>
  <c r="S140" i="24" s="1"/>
  <c r="U140" i="24" s="1"/>
  <c r="AT140" i="24" s="1"/>
  <c r="AX140" i="24" s="1"/>
  <c r="O141" i="24"/>
  <c r="P140" i="14"/>
  <c r="Q140" i="14" s="1"/>
  <c r="S140" i="14" s="1"/>
  <c r="U140" i="14" s="1"/>
  <c r="AT140" i="14" s="1"/>
  <c r="AX140" i="14" s="1"/>
  <c r="O141" i="14"/>
  <c r="P112" i="20"/>
  <c r="Q112" i="20" s="1"/>
  <c r="S112" i="20" s="1"/>
  <c r="U112" i="20" s="1"/>
  <c r="AT112" i="20" s="1"/>
  <c r="AX112" i="20" s="1"/>
  <c r="O113" i="20"/>
  <c r="P97" i="6"/>
  <c r="Q97" i="6" s="1"/>
  <c r="S97" i="6" s="1"/>
  <c r="U97" i="6" s="1"/>
  <c r="AJ97" i="6" s="1"/>
  <c r="AN97" i="6" s="1"/>
  <c r="O98" i="6"/>
  <c r="P126" i="18"/>
  <c r="Q126" i="18" s="1"/>
  <c r="S126" i="18" s="1"/>
  <c r="U126" i="18" s="1"/>
  <c r="AT126" i="18" s="1"/>
  <c r="O127" i="18"/>
  <c r="P109" i="7"/>
  <c r="Q109" i="7" s="1"/>
  <c r="S109" i="7" s="1"/>
  <c r="U109" i="7" s="1"/>
  <c r="AT109" i="7" s="1"/>
  <c r="AX109" i="7" s="1"/>
  <c r="O110" i="7"/>
  <c r="P95" i="30"/>
  <c r="Q95" i="30" s="1"/>
  <c r="S95" i="30" s="1"/>
  <c r="U95" i="30" s="1"/>
  <c r="AJ95" i="30" s="1"/>
  <c r="AN95" i="30" s="1"/>
  <c r="O96" i="30"/>
  <c r="P49" i="10"/>
  <c r="Q49" i="10" s="1"/>
  <c r="S49" i="10" s="1"/>
  <c r="U49" i="10" s="1"/>
  <c r="AQ49" i="10" s="1"/>
  <c r="AU49" i="10" s="1"/>
  <c r="O50" i="10"/>
  <c r="P64" i="7"/>
  <c r="Q64" i="7" s="1"/>
  <c r="S64" i="7" s="1"/>
  <c r="U64" i="7" s="1"/>
  <c r="AQ64" i="7" s="1"/>
  <c r="AU64" i="7" s="1"/>
  <c r="P66" i="6"/>
  <c r="Q66" i="6" s="1"/>
  <c r="S66" i="6" s="1"/>
  <c r="U66" i="6" s="1"/>
  <c r="AQ66" i="6" s="1"/>
  <c r="AU66" i="6" s="1"/>
  <c r="O67" i="6"/>
  <c r="P33" i="7"/>
  <c r="Q33" i="7" s="1"/>
  <c r="S33" i="7" s="1"/>
  <c r="U33" i="7" s="1"/>
  <c r="AQ33" i="7" s="1"/>
  <c r="AU33" i="7" s="1"/>
  <c r="O34" i="7"/>
  <c r="P64" i="8"/>
  <c r="Q64" i="8" s="1"/>
  <c r="S64" i="8" s="1"/>
  <c r="U64" i="8" s="1"/>
  <c r="AQ64" i="8" s="1"/>
  <c r="AU64" i="8" s="1"/>
  <c r="O141" i="12"/>
  <c r="P95" i="24"/>
  <c r="Q95" i="24" s="1"/>
  <c r="S95" i="24" s="1"/>
  <c r="U95" i="24" s="1"/>
  <c r="AJ95" i="24" s="1"/>
  <c r="AN95" i="24" s="1"/>
  <c r="P33" i="5"/>
  <c r="Q33" i="5" s="1"/>
  <c r="S33" i="5" s="1"/>
  <c r="U33" i="5" s="1"/>
  <c r="AQ33" i="5" s="1"/>
  <c r="AU33" i="5" s="1"/>
  <c r="P63" i="13"/>
  <c r="Q63" i="13" s="1"/>
  <c r="S63" i="13" s="1"/>
  <c r="U63" i="13" s="1"/>
  <c r="AQ63" i="13" s="1"/>
  <c r="AU63" i="13" s="1"/>
  <c r="N140" i="31"/>
  <c r="P139" i="31"/>
  <c r="Q139" i="31" s="1"/>
  <c r="S139" i="31" s="1"/>
  <c r="U139" i="31" s="1"/>
  <c r="AT139" i="31" s="1"/>
  <c r="AX139" i="31" s="1"/>
  <c r="O140" i="31"/>
  <c r="BA128" i="25"/>
  <c r="AX128" i="25"/>
  <c r="P35" i="10"/>
  <c r="Q35" i="10" s="1"/>
  <c r="S35" i="10" s="1"/>
  <c r="U35" i="10" s="1"/>
  <c r="AQ35" i="10" s="1"/>
  <c r="AU35" i="10" s="1"/>
  <c r="P33" i="27"/>
  <c r="Q33" i="27" s="1"/>
  <c r="S33" i="27" s="1"/>
  <c r="U33" i="27" s="1"/>
  <c r="AQ33" i="27" s="1"/>
  <c r="AU33" i="27" s="1"/>
  <c r="O34" i="27"/>
  <c r="AX125" i="18"/>
  <c r="BA125" i="18"/>
  <c r="P47" i="7"/>
  <c r="Q47" i="7" s="1"/>
  <c r="S47" i="7" s="1"/>
  <c r="U47" i="7" s="1"/>
  <c r="AQ47" i="7" s="1"/>
  <c r="AU47" i="7" s="1"/>
  <c r="P125" i="24"/>
  <c r="Q125" i="24" s="1"/>
  <c r="S125" i="24" s="1"/>
  <c r="U125" i="24" s="1"/>
  <c r="AT125" i="24" s="1"/>
  <c r="O126" i="24"/>
  <c r="O66" i="16"/>
  <c r="P95" i="4"/>
  <c r="Q95" i="4" s="1"/>
  <c r="S95" i="4" s="1"/>
  <c r="U95" i="4" s="1"/>
  <c r="AJ95" i="4" s="1"/>
  <c r="AN95" i="4" s="1"/>
  <c r="P98" i="20"/>
  <c r="Q98" i="20" s="1"/>
  <c r="S98" i="20" s="1"/>
  <c r="U98" i="20" s="1"/>
  <c r="AJ98" i="20" s="1"/>
  <c r="AN98" i="20" s="1"/>
  <c r="P140" i="4"/>
  <c r="Q140" i="4" s="1"/>
  <c r="S140" i="4" s="1"/>
  <c r="U140" i="4" s="1"/>
  <c r="AT140" i="4" s="1"/>
  <c r="AX140" i="4" s="1"/>
  <c r="O141" i="4"/>
  <c r="P78" i="19"/>
  <c r="Q78" i="19" s="1"/>
  <c r="S78" i="19" s="1"/>
  <c r="U78" i="19" s="1"/>
  <c r="AQ78" i="19" s="1"/>
  <c r="AU78" i="19" s="1"/>
  <c r="P95" i="16"/>
  <c r="Q95" i="16" s="1"/>
  <c r="S95" i="16" s="1"/>
  <c r="U95" i="16" s="1"/>
  <c r="AJ95" i="16" s="1"/>
  <c r="AN95" i="16" s="1"/>
  <c r="O96" i="16"/>
  <c r="P110" i="13"/>
  <c r="Q110" i="13" s="1"/>
  <c r="S110" i="13" s="1"/>
  <c r="U110" i="13" s="1"/>
  <c r="AT110" i="13" s="1"/>
  <c r="AX110" i="13" s="1"/>
  <c r="O111" i="13"/>
  <c r="P125" i="11"/>
  <c r="Q125" i="11" s="1"/>
  <c r="S125" i="11" s="1"/>
  <c r="U125" i="11" s="1"/>
  <c r="AT125" i="11" s="1"/>
  <c r="O126" i="11"/>
  <c r="N52" i="9"/>
  <c r="O52" i="9" s="1"/>
  <c r="P51" i="9"/>
  <c r="Q51" i="9" s="1"/>
  <c r="S51" i="9" s="1"/>
  <c r="U51" i="9" s="1"/>
  <c r="AQ51" i="9" s="1"/>
  <c r="AU51" i="9" s="1"/>
  <c r="P66" i="14"/>
  <c r="Q66" i="14" s="1"/>
  <c r="S66" i="14" s="1"/>
  <c r="U66" i="14" s="1"/>
  <c r="AQ66" i="14" s="1"/>
  <c r="AU66" i="14" s="1"/>
  <c r="P110" i="14"/>
  <c r="Q110" i="14" s="1"/>
  <c r="S110" i="14" s="1"/>
  <c r="U110" i="14" s="1"/>
  <c r="AT110" i="14" s="1"/>
  <c r="AX110" i="14" s="1"/>
  <c r="P126" i="20"/>
  <c r="Q126" i="20" s="1"/>
  <c r="S126" i="20" s="1"/>
  <c r="U126" i="20" s="1"/>
  <c r="AT126" i="20" s="1"/>
  <c r="O127" i="20"/>
  <c r="P50" i="27"/>
  <c r="Q50" i="27" s="1"/>
  <c r="S50" i="27" s="1"/>
  <c r="U50" i="27" s="1"/>
  <c r="AQ50" i="27" s="1"/>
  <c r="AU50" i="27" s="1"/>
  <c r="P110" i="27"/>
  <c r="Q110" i="27" s="1"/>
  <c r="S110" i="27" s="1"/>
  <c r="U110" i="27" s="1"/>
  <c r="AT110" i="27" s="1"/>
  <c r="AX110" i="27" s="1"/>
  <c r="O111" i="27"/>
  <c r="P127" i="2"/>
  <c r="Q127" i="2" s="1"/>
  <c r="S127" i="2" s="1"/>
  <c r="U127" i="2" s="1"/>
  <c r="AT127" i="2" s="1"/>
  <c r="P78" i="17"/>
  <c r="Q78" i="17" s="1"/>
  <c r="S78" i="17" s="1"/>
  <c r="U78" i="17" s="1"/>
  <c r="AQ78" i="17" s="1"/>
  <c r="AU78" i="17" s="1"/>
  <c r="O79" i="17"/>
  <c r="P95" i="19"/>
  <c r="Q95" i="19" s="1"/>
  <c r="S95" i="19" s="1"/>
  <c r="U95" i="19" s="1"/>
  <c r="AJ95" i="19" s="1"/>
  <c r="AN95" i="19" s="1"/>
  <c r="P64" i="1"/>
  <c r="Q64" i="1" s="1"/>
  <c r="S64" i="1" s="1"/>
  <c r="U64" i="1" s="1"/>
  <c r="AQ64" i="1" s="1"/>
  <c r="AU64" i="1" s="1"/>
  <c r="P34" i="15"/>
  <c r="Q34" i="15" s="1"/>
  <c r="S34" i="15" s="1"/>
  <c r="U34" i="15" s="1"/>
  <c r="AQ34" i="15" s="1"/>
  <c r="AU34" i="15" s="1"/>
  <c r="O35" i="15"/>
  <c r="N115" i="1"/>
  <c r="O115" i="1" s="1"/>
  <c r="P114" i="1"/>
  <c r="Q114" i="1" s="1"/>
  <c r="S114" i="1" s="1"/>
  <c r="U114" i="1" s="1"/>
  <c r="AT114" i="1" s="1"/>
  <c r="AX114" i="1" s="1"/>
  <c r="P112" i="25"/>
  <c r="Q112" i="25" s="1"/>
  <c r="S112" i="25" s="1"/>
  <c r="U112" i="25" s="1"/>
  <c r="AT112" i="25" s="1"/>
  <c r="AX112" i="25" s="1"/>
  <c r="O113" i="25"/>
  <c r="P65" i="33"/>
  <c r="Q65" i="33" s="1"/>
  <c r="S65" i="33" s="1"/>
  <c r="U65" i="33" s="1"/>
  <c r="AQ65" i="33" s="1"/>
  <c r="AU65" i="33" s="1"/>
  <c r="O66" i="33"/>
  <c r="P64" i="19"/>
  <c r="Q64" i="19" s="1"/>
  <c r="S64" i="19" s="1"/>
  <c r="U64" i="19" s="1"/>
  <c r="AQ64" i="19" s="1"/>
  <c r="AU64" i="19" s="1"/>
  <c r="O65" i="19"/>
  <c r="P78" i="25"/>
  <c r="Q78" i="25" s="1"/>
  <c r="S78" i="25" s="1"/>
  <c r="U78" i="25" s="1"/>
  <c r="AQ78" i="25" s="1"/>
  <c r="AU78" i="25" s="1"/>
  <c r="P141" i="3"/>
  <c r="Q141" i="3" s="1"/>
  <c r="S141" i="3" s="1"/>
  <c r="U141" i="3" s="1"/>
  <c r="AT141" i="3" s="1"/>
  <c r="AX141" i="3" s="1"/>
  <c r="O142" i="3"/>
  <c r="P110" i="24"/>
  <c r="Q110" i="24" s="1"/>
  <c r="S110" i="24" s="1"/>
  <c r="U110" i="24" s="1"/>
  <c r="AT110" i="24" s="1"/>
  <c r="AX110" i="24" s="1"/>
  <c r="P142" i="30"/>
  <c r="Q142" i="30" s="1"/>
  <c r="S142" i="30" s="1"/>
  <c r="U142" i="30" s="1"/>
  <c r="AT142" i="30" s="1"/>
  <c r="AX142" i="30" s="1"/>
  <c r="O143" i="30"/>
  <c r="P80" i="24"/>
  <c r="Q80" i="24" s="1"/>
  <c r="S80" i="24" s="1"/>
  <c r="U80" i="24" s="1"/>
  <c r="AQ80" i="24" s="1"/>
  <c r="AU80" i="24" s="1"/>
  <c r="P66" i="21"/>
  <c r="Q66" i="21" s="1"/>
  <c r="S66" i="21" s="1"/>
  <c r="U66" i="21" s="1"/>
  <c r="AQ66" i="21" s="1"/>
  <c r="AU66" i="21" s="1"/>
  <c r="O67" i="21"/>
  <c r="P64" i="23"/>
  <c r="Q64" i="23" s="1"/>
  <c r="S64" i="23" s="1"/>
  <c r="U64" i="23" s="1"/>
  <c r="AQ64" i="23" s="1"/>
  <c r="AU64" i="23" s="1"/>
  <c r="O65" i="23"/>
  <c r="P34" i="11"/>
  <c r="Q34" i="11" s="1"/>
  <c r="S34" i="11" s="1"/>
  <c r="U34" i="11" s="1"/>
  <c r="AQ34" i="11" s="1"/>
  <c r="AU34" i="11" s="1"/>
  <c r="O35" i="11"/>
  <c r="P129" i="25"/>
  <c r="Q129" i="25" s="1"/>
  <c r="S129" i="25" s="1"/>
  <c r="U129" i="25" s="1"/>
  <c r="AT129" i="25" s="1"/>
  <c r="O34" i="31"/>
  <c r="O80" i="15"/>
  <c r="O127" i="14"/>
  <c r="O67" i="30"/>
  <c r="O80" i="3"/>
  <c r="AX126" i="2"/>
  <c r="BA126" i="2"/>
  <c r="O79" i="8"/>
  <c r="P34" i="6"/>
  <c r="Q34" i="6" s="1"/>
  <c r="S34" i="6" s="1"/>
  <c r="U34" i="6" s="1"/>
  <c r="AQ34" i="6" s="1"/>
  <c r="AU34" i="6" s="1"/>
  <c r="O35" i="6"/>
  <c r="N83" i="1"/>
  <c r="P82" i="1"/>
  <c r="Q82" i="1" s="1"/>
  <c r="S82" i="1" s="1"/>
  <c r="U82" i="1" s="1"/>
  <c r="AQ82" i="1" s="1"/>
  <c r="AU82" i="1" s="1"/>
  <c r="O143" i="25"/>
  <c r="O125" i="31"/>
  <c r="O125" i="3"/>
  <c r="P125" i="28"/>
  <c r="Q125" i="28" s="1"/>
  <c r="S125" i="28" s="1"/>
  <c r="U125" i="28" s="1"/>
  <c r="AT125" i="28" s="1"/>
  <c r="O126" i="28"/>
  <c r="O142" i="2"/>
  <c r="P63" i="11"/>
  <c r="Q63" i="11" s="1"/>
  <c r="S63" i="11" s="1"/>
  <c r="U63" i="11" s="1"/>
  <c r="AQ63" i="11" s="1"/>
  <c r="AU63" i="11" s="1"/>
  <c r="O64" i="11"/>
  <c r="P65" i="34" l="1"/>
  <c r="Q65" i="34" s="1"/>
  <c r="S65" i="34" s="1"/>
  <c r="U65" i="34" s="1"/>
  <c r="AQ65" i="34" s="1"/>
  <c r="AU65" i="34" s="1"/>
  <c r="O66" i="34"/>
  <c r="P81" i="34"/>
  <c r="Q81" i="34" s="1"/>
  <c r="S81" i="34" s="1"/>
  <c r="U81" i="34" s="1"/>
  <c r="AQ81" i="34" s="1"/>
  <c r="AU81" i="34" s="1"/>
  <c r="O82" i="34"/>
  <c r="P129" i="34"/>
  <c r="Q129" i="34" s="1"/>
  <c r="S129" i="34" s="1"/>
  <c r="U129" i="34" s="1"/>
  <c r="AT129" i="34" s="1"/>
  <c r="BA128" i="34"/>
  <c r="AX128" i="34"/>
  <c r="P114" i="34"/>
  <c r="Q114" i="34" s="1"/>
  <c r="S114" i="34" s="1"/>
  <c r="U114" i="34" s="1"/>
  <c r="AT114" i="34" s="1"/>
  <c r="AX114" i="34" s="1"/>
  <c r="N115" i="34"/>
  <c r="O115" i="34"/>
  <c r="P35" i="34"/>
  <c r="Q35" i="34" s="1"/>
  <c r="S35" i="34" s="1"/>
  <c r="U35" i="34" s="1"/>
  <c r="AQ35" i="34" s="1"/>
  <c r="AU35" i="34" s="1"/>
  <c r="N36" i="34"/>
  <c r="O36" i="34"/>
  <c r="P52" i="34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P144" i="34"/>
  <c r="Q144" i="34" s="1"/>
  <c r="S144" i="34" s="1"/>
  <c r="U144" i="34" s="1"/>
  <c r="AT144" i="34" s="1"/>
  <c r="AX144" i="34" s="1"/>
  <c r="O145" i="34"/>
  <c r="O99" i="34"/>
  <c r="P125" i="26"/>
  <c r="Q125" i="26" s="1"/>
  <c r="S125" i="26" s="1"/>
  <c r="U125" i="26" s="1"/>
  <c r="AT125" i="26" s="1"/>
  <c r="O126" i="26"/>
  <c r="P140" i="26"/>
  <c r="Q140" i="26" s="1"/>
  <c r="S140" i="26" s="1"/>
  <c r="U140" i="26" s="1"/>
  <c r="AT140" i="26" s="1"/>
  <c r="AX140" i="26" s="1"/>
  <c r="O141" i="26"/>
  <c r="P140" i="28"/>
  <c r="Q140" i="28" s="1"/>
  <c r="S140" i="28" s="1"/>
  <c r="U140" i="28" s="1"/>
  <c r="AT140" i="28" s="1"/>
  <c r="AX140" i="28" s="1"/>
  <c r="O141" i="28"/>
  <c r="P146" i="1"/>
  <c r="Q146" i="1" s="1"/>
  <c r="S146" i="1" s="1"/>
  <c r="U146" i="1" s="1"/>
  <c r="AT146" i="1" s="1"/>
  <c r="AX146" i="1" s="1"/>
  <c r="O147" i="1"/>
  <c r="P147" i="1" s="1"/>
  <c r="Q147" i="1" s="1"/>
  <c r="S147" i="1" s="1"/>
  <c r="U147" i="1" s="1"/>
  <c r="AT147" i="1" s="1"/>
  <c r="AX147" i="1" s="1"/>
  <c r="AY147" i="1" s="1"/>
  <c r="P115" i="1"/>
  <c r="Q115" i="1" s="1"/>
  <c r="S115" i="1" s="1"/>
  <c r="U115" i="1" s="1"/>
  <c r="AT115" i="1" s="1"/>
  <c r="AX115" i="1" s="1"/>
  <c r="O116" i="1"/>
  <c r="P116" i="1" s="1"/>
  <c r="Q116" i="1" s="1"/>
  <c r="S116" i="1" s="1"/>
  <c r="U116" i="1" s="1"/>
  <c r="AT116" i="1" s="1"/>
  <c r="AX116" i="1" s="1"/>
  <c r="AY116" i="1" s="1"/>
  <c r="P52" i="9"/>
  <c r="Q52" i="9" s="1"/>
  <c r="S52" i="9" s="1"/>
  <c r="U52" i="9" s="1"/>
  <c r="AQ52" i="9" s="1"/>
  <c r="AU52" i="9" s="1"/>
  <c r="O53" i="9"/>
  <c r="P53" i="9" s="1"/>
  <c r="Q53" i="9" s="1"/>
  <c r="S53" i="9" s="1"/>
  <c r="U53" i="9" s="1"/>
  <c r="AQ53" i="9" s="1"/>
  <c r="AU53" i="9" s="1"/>
  <c r="AV53" i="9" s="1"/>
  <c r="P109" i="8"/>
  <c r="Q109" i="8" s="1"/>
  <c r="S109" i="8" s="1"/>
  <c r="U109" i="8" s="1"/>
  <c r="AT109" i="8" s="1"/>
  <c r="AX109" i="8" s="1"/>
  <c r="O110" i="8"/>
  <c r="P125" i="7"/>
  <c r="Q125" i="7" s="1"/>
  <c r="S125" i="7" s="1"/>
  <c r="U125" i="7" s="1"/>
  <c r="AT125" i="7" s="1"/>
  <c r="P140" i="18"/>
  <c r="Q140" i="18" s="1"/>
  <c r="S140" i="18" s="1"/>
  <c r="U140" i="18" s="1"/>
  <c r="AT140" i="18" s="1"/>
  <c r="AX140" i="18" s="1"/>
  <c r="O141" i="18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P141" i="11"/>
  <c r="Q141" i="11" s="1"/>
  <c r="S141" i="11" s="1"/>
  <c r="U141" i="11" s="1"/>
  <c r="AT141" i="11" s="1"/>
  <c r="AX141" i="11" s="1"/>
  <c r="P79" i="7"/>
  <c r="Q79" i="7" s="1"/>
  <c r="S79" i="7" s="1"/>
  <c r="U79" i="7" s="1"/>
  <c r="AQ79" i="7" s="1"/>
  <c r="AU79" i="7" s="1"/>
  <c r="O80" i="7"/>
  <c r="P34" i="25"/>
  <c r="Q34" i="25" s="1"/>
  <c r="S34" i="25" s="1"/>
  <c r="U34" i="25" s="1"/>
  <c r="AQ34" i="25" s="1"/>
  <c r="AU34" i="25" s="1"/>
  <c r="O35" i="25"/>
  <c r="P33" i="24"/>
  <c r="Q33" i="24" s="1"/>
  <c r="S33" i="24" s="1"/>
  <c r="U33" i="24" s="1"/>
  <c r="AQ33" i="24" s="1"/>
  <c r="AU33" i="24" s="1"/>
  <c r="O34" i="24"/>
  <c r="P112" i="15"/>
  <c r="Q112" i="15" s="1"/>
  <c r="S112" i="15" s="1"/>
  <c r="U112" i="15" s="1"/>
  <c r="AT112" i="15" s="1"/>
  <c r="AX112" i="15" s="1"/>
  <c r="O113" i="15"/>
  <c r="P126" i="24"/>
  <c r="Q126" i="24" s="1"/>
  <c r="S126" i="24" s="1"/>
  <c r="U126" i="24" s="1"/>
  <c r="AT126" i="24" s="1"/>
  <c r="N68" i="6"/>
  <c r="P67" i="6"/>
  <c r="Q67" i="6" s="1"/>
  <c r="S67" i="6" s="1"/>
  <c r="U67" i="6" s="1"/>
  <c r="AQ67" i="6" s="1"/>
  <c r="AU67" i="6" s="1"/>
  <c r="O68" i="6"/>
  <c r="O35" i="26"/>
  <c r="P127" i="12"/>
  <c r="Q127" i="12" s="1"/>
  <c r="S127" i="12" s="1"/>
  <c r="U127" i="12" s="1"/>
  <c r="AT127" i="12" s="1"/>
  <c r="P80" i="9"/>
  <c r="Q80" i="9" s="1"/>
  <c r="S80" i="9" s="1"/>
  <c r="U80" i="9" s="1"/>
  <c r="AQ80" i="9" s="1"/>
  <c r="AU80" i="9" s="1"/>
  <c r="O81" i="9"/>
  <c r="P80" i="6"/>
  <c r="Q80" i="6" s="1"/>
  <c r="S80" i="6" s="1"/>
  <c r="U80" i="6" s="1"/>
  <c r="AQ80" i="6" s="1"/>
  <c r="AU80" i="6" s="1"/>
  <c r="O81" i="6"/>
  <c r="P66" i="27"/>
  <c r="Q66" i="27" s="1"/>
  <c r="S66" i="27" s="1"/>
  <c r="U66" i="27" s="1"/>
  <c r="AQ66" i="27" s="1"/>
  <c r="AU66" i="27" s="1"/>
  <c r="O67" i="27"/>
  <c r="N36" i="23"/>
  <c r="O36" i="23" s="1"/>
  <c r="P142" i="5"/>
  <c r="Q142" i="5" s="1"/>
  <c r="S142" i="5" s="1"/>
  <c r="U142" i="5" s="1"/>
  <c r="AT142" i="5" s="1"/>
  <c r="AX142" i="5" s="1"/>
  <c r="O143" i="5"/>
  <c r="P50" i="13"/>
  <c r="Q50" i="13" s="1"/>
  <c r="S50" i="13" s="1"/>
  <c r="U50" i="13" s="1"/>
  <c r="AQ50" i="13" s="1"/>
  <c r="AU50" i="13" s="1"/>
  <c r="O51" i="13"/>
  <c r="BA126" i="19"/>
  <c r="AX126" i="19"/>
  <c r="P95" i="9"/>
  <c r="Q95" i="9" s="1"/>
  <c r="S95" i="9" s="1"/>
  <c r="U95" i="9" s="1"/>
  <c r="AJ95" i="9" s="1"/>
  <c r="AN95" i="9" s="1"/>
  <c r="O96" i="9"/>
  <c r="P112" i="29"/>
  <c r="Q112" i="29" s="1"/>
  <c r="S112" i="29" s="1"/>
  <c r="U112" i="29" s="1"/>
  <c r="AT112" i="29" s="1"/>
  <c r="AX112" i="29" s="1"/>
  <c r="O113" i="29"/>
  <c r="P34" i="7"/>
  <c r="Q34" i="7" s="1"/>
  <c r="S34" i="7" s="1"/>
  <c r="U34" i="7" s="1"/>
  <c r="AQ34" i="7" s="1"/>
  <c r="AU34" i="7" s="1"/>
  <c r="P51" i="18"/>
  <c r="Q51" i="18" s="1"/>
  <c r="S51" i="18" s="1"/>
  <c r="U51" i="18" s="1"/>
  <c r="AQ51" i="18" s="1"/>
  <c r="AU51" i="18" s="1"/>
  <c r="N52" i="18"/>
  <c r="O52" i="18"/>
  <c r="P34" i="22"/>
  <c r="Q34" i="22" s="1"/>
  <c r="S34" i="22" s="1"/>
  <c r="U34" i="22" s="1"/>
  <c r="AQ34" i="22" s="1"/>
  <c r="AU34" i="22" s="1"/>
  <c r="O35" i="22"/>
  <c r="P141" i="13"/>
  <c r="Q141" i="13" s="1"/>
  <c r="S141" i="13" s="1"/>
  <c r="U141" i="13" s="1"/>
  <c r="AT141" i="13" s="1"/>
  <c r="AX141" i="13" s="1"/>
  <c r="O142" i="13"/>
  <c r="P80" i="3"/>
  <c r="Q80" i="3" s="1"/>
  <c r="S80" i="3" s="1"/>
  <c r="U80" i="3" s="1"/>
  <c r="AQ80" i="3" s="1"/>
  <c r="AU80" i="3" s="1"/>
  <c r="N68" i="30"/>
  <c r="P67" i="30"/>
  <c r="Q67" i="30" s="1"/>
  <c r="S67" i="30" s="1"/>
  <c r="U67" i="30" s="1"/>
  <c r="AQ67" i="30" s="1"/>
  <c r="AU67" i="30" s="1"/>
  <c r="O81" i="24"/>
  <c r="P111" i="13"/>
  <c r="Q111" i="13" s="1"/>
  <c r="S111" i="13" s="1"/>
  <c r="U111" i="13" s="1"/>
  <c r="AT111" i="13" s="1"/>
  <c r="AX111" i="13" s="1"/>
  <c r="O112" i="13"/>
  <c r="AX125" i="24"/>
  <c r="BA125" i="24"/>
  <c r="P141" i="14"/>
  <c r="Q141" i="14" s="1"/>
  <c r="S141" i="14" s="1"/>
  <c r="U141" i="14" s="1"/>
  <c r="AT141" i="14" s="1"/>
  <c r="AX141" i="14" s="1"/>
  <c r="O142" i="14"/>
  <c r="P78" i="12"/>
  <c r="Q78" i="12" s="1"/>
  <c r="S78" i="12" s="1"/>
  <c r="U78" i="12" s="1"/>
  <c r="AQ78" i="12" s="1"/>
  <c r="AU78" i="12" s="1"/>
  <c r="O79" i="12"/>
  <c r="P140" i="7"/>
  <c r="Q140" i="7" s="1"/>
  <c r="S140" i="7" s="1"/>
  <c r="U140" i="7" s="1"/>
  <c r="AT140" i="7" s="1"/>
  <c r="AX140" i="7" s="1"/>
  <c r="O141" i="7"/>
  <c r="BA126" i="12"/>
  <c r="AX126" i="12"/>
  <c r="P80" i="31"/>
  <c r="Q80" i="31" s="1"/>
  <c r="S80" i="31" s="1"/>
  <c r="U80" i="31" s="1"/>
  <c r="AQ80" i="31" s="1"/>
  <c r="AU80" i="31" s="1"/>
  <c r="O81" i="31"/>
  <c r="P141" i="10"/>
  <c r="Q141" i="10" s="1"/>
  <c r="S141" i="10" s="1"/>
  <c r="U141" i="10" s="1"/>
  <c r="AT141" i="10" s="1"/>
  <c r="AX141" i="10" s="1"/>
  <c r="O142" i="10"/>
  <c r="O111" i="2"/>
  <c r="O34" i="3"/>
  <c r="O97" i="5"/>
  <c r="O111" i="19"/>
  <c r="P141" i="17"/>
  <c r="Q141" i="17" s="1"/>
  <c r="S141" i="17" s="1"/>
  <c r="U141" i="17" s="1"/>
  <c r="AT141" i="17" s="1"/>
  <c r="AX141" i="17" s="1"/>
  <c r="O142" i="17"/>
  <c r="P141" i="21"/>
  <c r="Q141" i="21" s="1"/>
  <c r="S141" i="21" s="1"/>
  <c r="U141" i="21" s="1"/>
  <c r="AT141" i="21" s="1"/>
  <c r="AX141" i="21" s="1"/>
  <c r="O142" i="21"/>
  <c r="P126" i="21"/>
  <c r="Q126" i="21" s="1"/>
  <c r="S126" i="21" s="1"/>
  <c r="U126" i="21" s="1"/>
  <c r="AT126" i="21" s="1"/>
  <c r="P65" i="23"/>
  <c r="Q65" i="23" s="1"/>
  <c r="S65" i="23" s="1"/>
  <c r="U65" i="23" s="1"/>
  <c r="AQ65" i="23" s="1"/>
  <c r="AU65" i="23" s="1"/>
  <c r="P140" i="22"/>
  <c r="Q140" i="22" s="1"/>
  <c r="S140" i="22" s="1"/>
  <c r="U140" i="22" s="1"/>
  <c r="AT140" i="22" s="1"/>
  <c r="AX140" i="22" s="1"/>
  <c r="P95" i="23"/>
  <c r="Q95" i="23" s="1"/>
  <c r="S95" i="23" s="1"/>
  <c r="U95" i="23" s="1"/>
  <c r="AJ95" i="23" s="1"/>
  <c r="AN95" i="23" s="1"/>
  <c r="O96" i="23"/>
  <c r="P64" i="25"/>
  <c r="Q64" i="25" s="1"/>
  <c r="S64" i="25" s="1"/>
  <c r="U64" i="25" s="1"/>
  <c r="AQ64" i="25" s="1"/>
  <c r="AU64" i="25" s="1"/>
  <c r="O65" i="25"/>
  <c r="P142" i="2"/>
  <c r="Q142" i="2" s="1"/>
  <c r="S142" i="2" s="1"/>
  <c r="U142" i="2" s="1"/>
  <c r="AT142" i="2" s="1"/>
  <c r="AX142" i="2" s="1"/>
  <c r="O143" i="2"/>
  <c r="P127" i="14"/>
  <c r="Q127" i="14" s="1"/>
  <c r="S127" i="14" s="1"/>
  <c r="U127" i="14" s="1"/>
  <c r="AT127" i="14" s="1"/>
  <c r="O128" i="14"/>
  <c r="O51" i="27"/>
  <c r="O48" i="7"/>
  <c r="O64" i="13"/>
  <c r="O65" i="7"/>
  <c r="O35" i="18"/>
  <c r="P96" i="2"/>
  <c r="Q96" i="2" s="1"/>
  <c r="S96" i="2" s="1"/>
  <c r="U96" i="2" s="1"/>
  <c r="AJ96" i="2" s="1"/>
  <c r="AN96" i="2" s="1"/>
  <c r="O97" i="2"/>
  <c r="O141" i="8"/>
  <c r="P80" i="30"/>
  <c r="Q80" i="30" s="1"/>
  <c r="S80" i="30" s="1"/>
  <c r="U80" i="30" s="1"/>
  <c r="AQ80" i="30" s="1"/>
  <c r="AU80" i="30" s="1"/>
  <c r="O81" i="30"/>
  <c r="P79" i="28"/>
  <c r="Q79" i="28" s="1"/>
  <c r="S79" i="28" s="1"/>
  <c r="U79" i="28" s="1"/>
  <c r="AQ79" i="28" s="1"/>
  <c r="AU79" i="28" s="1"/>
  <c r="O80" i="28"/>
  <c r="P33" i="20"/>
  <c r="Q33" i="20" s="1"/>
  <c r="S33" i="20" s="1"/>
  <c r="U33" i="20" s="1"/>
  <c r="AQ33" i="20" s="1"/>
  <c r="AU33" i="20" s="1"/>
  <c r="P96" i="26"/>
  <c r="Q96" i="26" s="1"/>
  <c r="S96" i="26" s="1"/>
  <c r="U96" i="26" s="1"/>
  <c r="AJ96" i="26" s="1"/>
  <c r="AN96" i="26" s="1"/>
  <c r="O97" i="26"/>
  <c r="P51" i="19"/>
  <c r="Q51" i="19" s="1"/>
  <c r="S51" i="19" s="1"/>
  <c r="U51" i="19" s="1"/>
  <c r="AQ51" i="19" s="1"/>
  <c r="AU51" i="19" s="1"/>
  <c r="N52" i="19"/>
  <c r="P141" i="27"/>
  <c r="Q141" i="27" s="1"/>
  <c r="S141" i="27" s="1"/>
  <c r="U141" i="27" s="1"/>
  <c r="AT141" i="27" s="1"/>
  <c r="AX141" i="27" s="1"/>
  <c r="O142" i="27"/>
  <c r="P82" i="18"/>
  <c r="Q82" i="18" s="1"/>
  <c r="S82" i="18" s="1"/>
  <c r="U82" i="18" s="1"/>
  <c r="AQ82" i="18" s="1"/>
  <c r="AU82" i="18" s="1"/>
  <c r="P80" i="16"/>
  <c r="Q80" i="16" s="1"/>
  <c r="S80" i="16" s="1"/>
  <c r="U80" i="16" s="1"/>
  <c r="AQ80" i="16" s="1"/>
  <c r="AU80" i="16" s="1"/>
  <c r="AX125" i="21"/>
  <c r="BA125" i="21"/>
  <c r="P126" i="27"/>
  <c r="Q126" i="27" s="1"/>
  <c r="S126" i="27" s="1"/>
  <c r="U126" i="27" s="1"/>
  <c r="AT126" i="27" s="1"/>
  <c r="O127" i="27"/>
  <c r="P96" i="29"/>
  <c r="Q96" i="29" s="1"/>
  <c r="S96" i="29" s="1"/>
  <c r="U96" i="29" s="1"/>
  <c r="AJ96" i="29" s="1"/>
  <c r="AN96" i="29" s="1"/>
  <c r="O97" i="29"/>
  <c r="P80" i="29"/>
  <c r="Q80" i="29" s="1"/>
  <c r="S80" i="29" s="1"/>
  <c r="U80" i="29" s="1"/>
  <c r="AQ80" i="29" s="1"/>
  <c r="AU80" i="29" s="1"/>
  <c r="P140" i="31"/>
  <c r="Q140" i="31" s="1"/>
  <c r="S140" i="31" s="1"/>
  <c r="U140" i="31" s="1"/>
  <c r="AT140" i="31" s="1"/>
  <c r="AX140" i="31" s="1"/>
  <c r="O141" i="31"/>
  <c r="P96" i="16"/>
  <c r="Q96" i="16" s="1"/>
  <c r="S96" i="16" s="1"/>
  <c r="U96" i="16" s="1"/>
  <c r="AJ96" i="16" s="1"/>
  <c r="AN96" i="16" s="1"/>
  <c r="O97" i="16"/>
  <c r="P141" i="24"/>
  <c r="Q141" i="24" s="1"/>
  <c r="S141" i="24" s="1"/>
  <c r="U141" i="24" s="1"/>
  <c r="AT141" i="24" s="1"/>
  <c r="AX141" i="24" s="1"/>
  <c r="O142" i="24"/>
  <c r="P65" i="31"/>
  <c r="Q65" i="31" s="1"/>
  <c r="S65" i="31" s="1"/>
  <c r="U65" i="31" s="1"/>
  <c r="AQ65" i="31" s="1"/>
  <c r="AU65" i="31" s="1"/>
  <c r="O66" i="31"/>
  <c r="P34" i="21"/>
  <c r="Q34" i="21" s="1"/>
  <c r="S34" i="21" s="1"/>
  <c r="U34" i="21" s="1"/>
  <c r="AQ34" i="21" s="1"/>
  <c r="AU34" i="21" s="1"/>
  <c r="O35" i="21"/>
  <c r="P49" i="14"/>
  <c r="Q49" i="14" s="1"/>
  <c r="S49" i="14" s="1"/>
  <c r="U49" i="14" s="1"/>
  <c r="AQ49" i="14" s="1"/>
  <c r="AU49" i="14" s="1"/>
  <c r="O50" i="14"/>
  <c r="O35" i="9"/>
  <c r="P96" i="21"/>
  <c r="Q96" i="21" s="1"/>
  <c r="S96" i="21" s="1"/>
  <c r="U96" i="21" s="1"/>
  <c r="AJ96" i="21" s="1"/>
  <c r="AN96" i="21" s="1"/>
  <c r="O97" i="21"/>
  <c r="P97" i="13"/>
  <c r="Q97" i="13" s="1"/>
  <c r="S97" i="13" s="1"/>
  <c r="U97" i="13" s="1"/>
  <c r="AJ97" i="13" s="1"/>
  <c r="AN97" i="13" s="1"/>
  <c r="O98" i="13"/>
  <c r="P95" i="25"/>
  <c r="Q95" i="25" s="1"/>
  <c r="S95" i="25" s="1"/>
  <c r="U95" i="25" s="1"/>
  <c r="AJ95" i="25" s="1"/>
  <c r="AN95" i="25" s="1"/>
  <c r="O96" i="25"/>
  <c r="P50" i="4"/>
  <c r="Q50" i="4" s="1"/>
  <c r="S50" i="4" s="1"/>
  <c r="U50" i="4" s="1"/>
  <c r="AQ50" i="4" s="1"/>
  <c r="AU50" i="4" s="1"/>
  <c r="P66" i="4"/>
  <c r="Q66" i="4" s="1"/>
  <c r="S66" i="4" s="1"/>
  <c r="U66" i="4" s="1"/>
  <c r="AQ66" i="4" s="1"/>
  <c r="AU66" i="4" s="1"/>
  <c r="P49" i="23"/>
  <c r="Q49" i="23" s="1"/>
  <c r="S49" i="23" s="1"/>
  <c r="U49" i="23" s="1"/>
  <c r="AQ49" i="23" s="1"/>
  <c r="AU49" i="23" s="1"/>
  <c r="O50" i="23"/>
  <c r="P66" i="33"/>
  <c r="Q66" i="33" s="1"/>
  <c r="S66" i="33" s="1"/>
  <c r="U66" i="33" s="1"/>
  <c r="AQ66" i="33" s="1"/>
  <c r="AU66" i="33" s="1"/>
  <c r="P126" i="28"/>
  <c r="Q126" i="28" s="1"/>
  <c r="S126" i="28" s="1"/>
  <c r="U126" i="28" s="1"/>
  <c r="AT126" i="28" s="1"/>
  <c r="O127" i="28"/>
  <c r="AX125" i="28"/>
  <c r="BA125" i="28"/>
  <c r="N36" i="15"/>
  <c r="P35" i="15"/>
  <c r="Q35" i="15" s="1"/>
  <c r="S35" i="15" s="1"/>
  <c r="U35" i="15" s="1"/>
  <c r="AQ35" i="15" s="1"/>
  <c r="AU35" i="15" s="1"/>
  <c r="O36" i="15"/>
  <c r="P127" i="20"/>
  <c r="Q127" i="20" s="1"/>
  <c r="S127" i="20" s="1"/>
  <c r="U127" i="20" s="1"/>
  <c r="AT127" i="20" s="1"/>
  <c r="O128" i="20"/>
  <c r="P48" i="28"/>
  <c r="Q48" i="28" s="1"/>
  <c r="S48" i="28" s="1"/>
  <c r="U48" i="28" s="1"/>
  <c r="AQ48" i="28" s="1"/>
  <c r="AU48" i="28" s="1"/>
  <c r="P31" i="8"/>
  <c r="Q31" i="8" s="1"/>
  <c r="S31" i="8" s="1"/>
  <c r="U31" i="8" s="1"/>
  <c r="AQ31" i="8" s="1"/>
  <c r="AU31" i="8" s="1"/>
  <c r="O32" i="8"/>
  <c r="P81" i="13"/>
  <c r="Q81" i="13" s="1"/>
  <c r="S81" i="13" s="1"/>
  <c r="U81" i="13" s="1"/>
  <c r="AQ81" i="13" s="1"/>
  <c r="AU81" i="13" s="1"/>
  <c r="O82" i="13"/>
  <c r="P94" i="11"/>
  <c r="Q94" i="11" s="1"/>
  <c r="S94" i="11" s="1"/>
  <c r="U94" i="11" s="1"/>
  <c r="AJ94" i="11" s="1"/>
  <c r="AN94" i="11" s="1"/>
  <c r="O95" i="11"/>
  <c r="P33" i="16"/>
  <c r="Q33" i="16" s="1"/>
  <c r="S33" i="16" s="1"/>
  <c r="U33" i="16" s="1"/>
  <c r="AQ33" i="16" s="1"/>
  <c r="AU33" i="16" s="1"/>
  <c r="O34" i="16"/>
  <c r="N36" i="12"/>
  <c r="O36" i="12" s="1"/>
  <c r="P35" i="12"/>
  <c r="Q35" i="12" s="1"/>
  <c r="S35" i="12" s="1"/>
  <c r="U35" i="12" s="1"/>
  <c r="AQ35" i="12" s="1"/>
  <c r="AU35" i="12" s="1"/>
  <c r="P80" i="5"/>
  <c r="Q80" i="5" s="1"/>
  <c r="S80" i="5" s="1"/>
  <c r="U80" i="5" s="1"/>
  <c r="AQ80" i="5" s="1"/>
  <c r="AU80" i="5" s="1"/>
  <c r="O81" i="5"/>
  <c r="P35" i="29"/>
  <c r="Q35" i="29" s="1"/>
  <c r="S35" i="29" s="1"/>
  <c r="U35" i="29" s="1"/>
  <c r="AQ35" i="29" s="1"/>
  <c r="AU35" i="29" s="1"/>
  <c r="P49" i="33"/>
  <c r="Q49" i="33" s="1"/>
  <c r="S49" i="33" s="1"/>
  <c r="U49" i="33" s="1"/>
  <c r="AQ49" i="33" s="1"/>
  <c r="AU49" i="33" s="1"/>
  <c r="O50" i="33"/>
  <c r="P95" i="15"/>
  <c r="Q95" i="15" s="1"/>
  <c r="S95" i="15" s="1"/>
  <c r="U95" i="15" s="1"/>
  <c r="AJ95" i="15" s="1"/>
  <c r="AN95" i="15" s="1"/>
  <c r="O96" i="15"/>
  <c r="P80" i="11"/>
  <c r="Q80" i="11" s="1"/>
  <c r="S80" i="11" s="1"/>
  <c r="U80" i="11" s="1"/>
  <c r="AQ80" i="11" s="1"/>
  <c r="AU80" i="11" s="1"/>
  <c r="O81" i="11"/>
  <c r="P112" i="6"/>
  <c r="Q112" i="6" s="1"/>
  <c r="S112" i="6" s="1"/>
  <c r="U112" i="6" s="1"/>
  <c r="AT112" i="6" s="1"/>
  <c r="AX112" i="6" s="1"/>
  <c r="O113" i="6"/>
  <c r="O34" i="17"/>
  <c r="P126" i="17"/>
  <c r="Q126" i="17" s="1"/>
  <c r="S126" i="17" s="1"/>
  <c r="U126" i="17" s="1"/>
  <c r="AT126" i="17" s="1"/>
  <c r="N99" i="6"/>
  <c r="P98" i="6"/>
  <c r="Q98" i="6" s="1"/>
  <c r="S98" i="6" s="1"/>
  <c r="U98" i="6" s="1"/>
  <c r="AJ98" i="6" s="1"/>
  <c r="AN98" i="6" s="1"/>
  <c r="O99" i="6"/>
  <c r="P80" i="10"/>
  <c r="Q80" i="10" s="1"/>
  <c r="S80" i="10" s="1"/>
  <c r="U80" i="10" s="1"/>
  <c r="AQ80" i="10" s="1"/>
  <c r="AU80" i="10" s="1"/>
  <c r="O81" i="10"/>
  <c r="P64" i="11"/>
  <c r="Q64" i="11" s="1"/>
  <c r="S64" i="11" s="1"/>
  <c r="U64" i="11" s="1"/>
  <c r="AQ64" i="11" s="1"/>
  <c r="AU64" i="11" s="1"/>
  <c r="O65" i="11"/>
  <c r="P109" i="10"/>
  <c r="Q109" i="10" s="1"/>
  <c r="S109" i="10" s="1"/>
  <c r="U109" i="10" s="1"/>
  <c r="AT109" i="10" s="1"/>
  <c r="AX109" i="10" s="1"/>
  <c r="P143" i="30"/>
  <c r="Q143" i="30" s="1"/>
  <c r="S143" i="30" s="1"/>
  <c r="U143" i="30" s="1"/>
  <c r="AT143" i="30" s="1"/>
  <c r="AX143" i="30" s="1"/>
  <c r="P125" i="3"/>
  <c r="Q125" i="3" s="1"/>
  <c r="S125" i="3" s="1"/>
  <c r="U125" i="3" s="1"/>
  <c r="AT125" i="3" s="1"/>
  <c r="O126" i="3"/>
  <c r="O111" i="24"/>
  <c r="AX126" i="20"/>
  <c r="BA126" i="20"/>
  <c r="O79" i="19"/>
  <c r="O34" i="5"/>
  <c r="P50" i="10"/>
  <c r="Q50" i="10" s="1"/>
  <c r="S50" i="10" s="1"/>
  <c r="U50" i="10" s="1"/>
  <c r="AQ50" i="10" s="1"/>
  <c r="AU50" i="10" s="1"/>
  <c r="O51" i="10"/>
  <c r="P126" i="15"/>
  <c r="Q126" i="15" s="1"/>
  <c r="S126" i="15" s="1"/>
  <c r="U126" i="15" s="1"/>
  <c r="AT126" i="15" s="1"/>
  <c r="O127" i="15"/>
  <c r="P64" i="5"/>
  <c r="Q64" i="5" s="1"/>
  <c r="S64" i="5" s="1"/>
  <c r="U64" i="5" s="1"/>
  <c r="AQ64" i="5" s="1"/>
  <c r="AU64" i="5" s="1"/>
  <c r="P66" i="12"/>
  <c r="Q66" i="12" s="1"/>
  <c r="S66" i="12" s="1"/>
  <c r="U66" i="12" s="1"/>
  <c r="AQ66" i="12" s="1"/>
  <c r="AU66" i="12" s="1"/>
  <c r="P79" i="21"/>
  <c r="Q79" i="21" s="1"/>
  <c r="S79" i="21" s="1"/>
  <c r="U79" i="21" s="1"/>
  <c r="AQ79" i="21" s="1"/>
  <c r="AU79" i="21" s="1"/>
  <c r="O80" i="21"/>
  <c r="P110" i="16"/>
  <c r="Q110" i="16" s="1"/>
  <c r="S110" i="16" s="1"/>
  <c r="U110" i="16" s="1"/>
  <c r="AT110" i="16" s="1"/>
  <c r="AX110" i="16" s="1"/>
  <c r="P49" i="6"/>
  <c r="Q49" i="6" s="1"/>
  <c r="S49" i="6" s="1"/>
  <c r="U49" i="6" s="1"/>
  <c r="AQ49" i="6" s="1"/>
  <c r="AU49" i="6" s="1"/>
  <c r="O50" i="6"/>
  <c r="O33" i="14"/>
  <c r="P125" i="8"/>
  <c r="Q125" i="8" s="1"/>
  <c r="S125" i="8" s="1"/>
  <c r="U125" i="8" s="1"/>
  <c r="AT125" i="8" s="1"/>
  <c r="O110" i="23"/>
  <c r="P81" i="20"/>
  <c r="Q81" i="20" s="1"/>
  <c r="S81" i="20" s="1"/>
  <c r="U81" i="20" s="1"/>
  <c r="AQ81" i="20" s="1"/>
  <c r="AU81" i="20" s="1"/>
  <c r="O82" i="20"/>
  <c r="P111" i="12"/>
  <c r="Q111" i="12" s="1"/>
  <c r="S111" i="12" s="1"/>
  <c r="U111" i="12" s="1"/>
  <c r="AT111" i="12" s="1"/>
  <c r="AX111" i="12" s="1"/>
  <c r="P34" i="4"/>
  <c r="Q34" i="4" s="1"/>
  <c r="S34" i="4" s="1"/>
  <c r="U34" i="4" s="1"/>
  <c r="AQ34" i="4" s="1"/>
  <c r="AU34" i="4" s="1"/>
  <c r="P80" i="26"/>
  <c r="Q80" i="26" s="1"/>
  <c r="S80" i="26" s="1"/>
  <c r="U80" i="26" s="1"/>
  <c r="AQ80" i="26" s="1"/>
  <c r="AU80" i="26" s="1"/>
  <c r="O81" i="26"/>
  <c r="BA125" i="17"/>
  <c r="AX125" i="17"/>
  <c r="AX125" i="27"/>
  <c r="BA125" i="27"/>
  <c r="P67" i="21"/>
  <c r="Q67" i="21" s="1"/>
  <c r="S67" i="21" s="1"/>
  <c r="U67" i="21" s="1"/>
  <c r="AQ67" i="21" s="1"/>
  <c r="AU67" i="21" s="1"/>
  <c r="P66" i="16"/>
  <c r="Q66" i="16" s="1"/>
  <c r="S66" i="16" s="1"/>
  <c r="U66" i="16" s="1"/>
  <c r="AQ66" i="16" s="1"/>
  <c r="AU66" i="16" s="1"/>
  <c r="O67" i="16"/>
  <c r="P110" i="17"/>
  <c r="Q110" i="17" s="1"/>
  <c r="S110" i="17" s="1"/>
  <c r="U110" i="17" s="1"/>
  <c r="AT110" i="17" s="1"/>
  <c r="AX110" i="17" s="1"/>
  <c r="O111" i="17"/>
  <c r="P34" i="2"/>
  <c r="Q34" i="2" s="1"/>
  <c r="S34" i="2" s="1"/>
  <c r="U34" i="2" s="1"/>
  <c r="AQ34" i="2" s="1"/>
  <c r="AU34" i="2" s="1"/>
  <c r="O35" i="2"/>
  <c r="P80" i="15"/>
  <c r="Q80" i="15" s="1"/>
  <c r="S80" i="15" s="1"/>
  <c r="U80" i="15" s="1"/>
  <c r="AQ80" i="15" s="1"/>
  <c r="AU80" i="15" s="1"/>
  <c r="O81" i="15"/>
  <c r="P125" i="31"/>
  <c r="Q125" i="31" s="1"/>
  <c r="S125" i="31" s="1"/>
  <c r="U125" i="31" s="1"/>
  <c r="AT125" i="31" s="1"/>
  <c r="O126" i="31"/>
  <c r="P34" i="31"/>
  <c r="Q34" i="31" s="1"/>
  <c r="S34" i="31" s="1"/>
  <c r="U34" i="31" s="1"/>
  <c r="AQ34" i="31" s="1"/>
  <c r="AU34" i="31" s="1"/>
  <c r="O35" i="31"/>
  <c r="O65" i="1"/>
  <c r="O111" i="14"/>
  <c r="BA125" i="15"/>
  <c r="AX125" i="15"/>
  <c r="O34" i="13"/>
  <c r="O81" i="14"/>
  <c r="O95" i="33"/>
  <c r="P141" i="33"/>
  <c r="Q141" i="33" s="1"/>
  <c r="S141" i="33" s="1"/>
  <c r="U141" i="33" s="1"/>
  <c r="AT141" i="33" s="1"/>
  <c r="AX141" i="33" s="1"/>
  <c r="O142" i="33"/>
  <c r="O50" i="15"/>
  <c r="O48" i="20"/>
  <c r="O95" i="12"/>
  <c r="O51" i="31"/>
  <c r="O141" i="9"/>
  <c r="O49" i="1"/>
  <c r="P98" i="14"/>
  <c r="Q98" i="14" s="1"/>
  <c r="S98" i="14" s="1"/>
  <c r="U98" i="14" s="1"/>
  <c r="AJ98" i="14" s="1"/>
  <c r="AN98" i="14" s="1"/>
  <c r="P127" i="4"/>
  <c r="Q127" i="4" s="1"/>
  <c r="S127" i="4" s="1"/>
  <c r="U127" i="4" s="1"/>
  <c r="AT127" i="4" s="1"/>
  <c r="O128" i="4"/>
  <c r="O97" i="3"/>
  <c r="P110" i="31"/>
  <c r="Q110" i="31" s="1"/>
  <c r="S110" i="31" s="1"/>
  <c r="U110" i="31" s="1"/>
  <c r="AT110" i="31" s="1"/>
  <c r="AX110" i="31" s="1"/>
  <c r="AX126" i="9"/>
  <c r="BA126" i="9"/>
  <c r="P143" i="25"/>
  <c r="Q143" i="25" s="1"/>
  <c r="S143" i="25" s="1"/>
  <c r="U143" i="25" s="1"/>
  <c r="AT143" i="25" s="1"/>
  <c r="AX143" i="25" s="1"/>
  <c r="O144" i="25"/>
  <c r="P34" i="27"/>
  <c r="Q34" i="27" s="1"/>
  <c r="S34" i="27" s="1"/>
  <c r="U34" i="27" s="1"/>
  <c r="AQ34" i="27" s="1"/>
  <c r="AU34" i="27" s="1"/>
  <c r="P111" i="4"/>
  <c r="Q111" i="4" s="1"/>
  <c r="S111" i="4" s="1"/>
  <c r="U111" i="4" s="1"/>
  <c r="AT111" i="4" s="1"/>
  <c r="AX111" i="4" s="1"/>
  <c r="O112" i="4"/>
  <c r="P49" i="30"/>
  <c r="Q49" i="30" s="1"/>
  <c r="S49" i="30" s="1"/>
  <c r="U49" i="30" s="1"/>
  <c r="AQ49" i="30" s="1"/>
  <c r="AU49" i="30" s="1"/>
  <c r="O50" i="30"/>
  <c r="P48" i="12"/>
  <c r="Q48" i="12" s="1"/>
  <c r="S48" i="12" s="1"/>
  <c r="U48" i="12" s="1"/>
  <c r="AQ48" i="12" s="1"/>
  <c r="AU48" i="12" s="1"/>
  <c r="O49" i="12"/>
  <c r="P49" i="29"/>
  <c r="Q49" i="29" s="1"/>
  <c r="S49" i="29" s="1"/>
  <c r="U49" i="29" s="1"/>
  <c r="AQ49" i="29" s="1"/>
  <c r="AU49" i="29" s="1"/>
  <c r="O50" i="29"/>
  <c r="P33" i="30"/>
  <c r="Q33" i="30" s="1"/>
  <c r="S33" i="30" s="1"/>
  <c r="U33" i="30" s="1"/>
  <c r="AQ33" i="30" s="1"/>
  <c r="AU33" i="30" s="1"/>
  <c r="O34" i="30"/>
  <c r="P64" i="28"/>
  <c r="Q64" i="28" s="1"/>
  <c r="S64" i="28" s="1"/>
  <c r="U64" i="28" s="1"/>
  <c r="AQ64" i="28" s="1"/>
  <c r="AU64" i="28" s="1"/>
  <c r="O65" i="28"/>
  <c r="P34" i="33"/>
  <c r="Q34" i="33" s="1"/>
  <c r="S34" i="33" s="1"/>
  <c r="U34" i="33" s="1"/>
  <c r="AQ34" i="33" s="1"/>
  <c r="AU34" i="33" s="1"/>
  <c r="O35" i="33"/>
  <c r="P66" i="3"/>
  <c r="Q66" i="3" s="1"/>
  <c r="S66" i="3" s="1"/>
  <c r="U66" i="3" s="1"/>
  <c r="AQ66" i="3" s="1"/>
  <c r="AU66" i="3" s="1"/>
  <c r="O67" i="3"/>
  <c r="P126" i="11"/>
  <c r="Q126" i="11" s="1"/>
  <c r="S126" i="11" s="1"/>
  <c r="U126" i="11" s="1"/>
  <c r="AT126" i="11" s="1"/>
  <c r="O127" i="11"/>
  <c r="O83" i="1"/>
  <c r="O130" i="25"/>
  <c r="O96" i="19"/>
  <c r="O67" i="14"/>
  <c r="P110" i="26"/>
  <c r="Q110" i="26" s="1"/>
  <c r="S110" i="26" s="1"/>
  <c r="U110" i="26" s="1"/>
  <c r="AT110" i="26" s="1"/>
  <c r="AX110" i="26" s="1"/>
  <c r="O111" i="26"/>
  <c r="O97" i="27"/>
  <c r="O67" i="9"/>
  <c r="O126" i="33"/>
  <c r="P80" i="22"/>
  <c r="Q80" i="22" s="1"/>
  <c r="S80" i="22" s="1"/>
  <c r="U80" i="22" s="1"/>
  <c r="AQ80" i="22" s="1"/>
  <c r="AU80" i="22" s="1"/>
  <c r="O81" i="22"/>
  <c r="O50" i="24"/>
  <c r="P96" i="8"/>
  <c r="Q96" i="8" s="1"/>
  <c r="S96" i="8" s="1"/>
  <c r="U96" i="8" s="1"/>
  <c r="AJ96" i="8" s="1"/>
  <c r="AN96" i="8" s="1"/>
  <c r="P50" i="11"/>
  <c r="Q50" i="11" s="1"/>
  <c r="S50" i="11" s="1"/>
  <c r="U50" i="11" s="1"/>
  <c r="AQ50" i="11" s="1"/>
  <c r="AU50" i="11" s="1"/>
  <c r="O51" i="11"/>
  <c r="O126" i="13"/>
  <c r="P125" i="29"/>
  <c r="Q125" i="29" s="1"/>
  <c r="S125" i="29" s="1"/>
  <c r="U125" i="29" s="1"/>
  <c r="AT125" i="29" s="1"/>
  <c r="O126" i="29"/>
  <c r="P141" i="20"/>
  <c r="Q141" i="20" s="1"/>
  <c r="S141" i="20" s="1"/>
  <c r="U141" i="20" s="1"/>
  <c r="AT141" i="20" s="1"/>
  <c r="AX141" i="20" s="1"/>
  <c r="O142" i="20"/>
  <c r="P66" i="15"/>
  <c r="Q66" i="15" s="1"/>
  <c r="S66" i="15" s="1"/>
  <c r="U66" i="15" s="1"/>
  <c r="AQ66" i="15" s="1"/>
  <c r="AU66" i="15" s="1"/>
  <c r="P125" i="22"/>
  <c r="Q125" i="22" s="1"/>
  <c r="S125" i="22" s="1"/>
  <c r="U125" i="22" s="1"/>
  <c r="AT125" i="22" s="1"/>
  <c r="O126" i="30"/>
  <c r="P94" i="28"/>
  <c r="Q94" i="28" s="1"/>
  <c r="S94" i="28" s="1"/>
  <c r="U94" i="28" s="1"/>
  <c r="AJ94" i="28" s="1"/>
  <c r="AN94" i="28" s="1"/>
  <c r="O95" i="28"/>
  <c r="AX127" i="2"/>
  <c r="BA127" i="2"/>
  <c r="P51" i="8"/>
  <c r="Q51" i="8" s="1"/>
  <c r="S51" i="8" s="1"/>
  <c r="U51" i="8" s="1"/>
  <c r="AQ51" i="8" s="1"/>
  <c r="AU51" i="8" s="1"/>
  <c r="P50" i="17"/>
  <c r="Q50" i="17" s="1"/>
  <c r="S50" i="17" s="1"/>
  <c r="U50" i="17" s="1"/>
  <c r="AQ50" i="17" s="1"/>
  <c r="AU50" i="17" s="1"/>
  <c r="O51" i="17"/>
  <c r="P96" i="1"/>
  <c r="Q96" i="1" s="1"/>
  <c r="S96" i="1" s="1"/>
  <c r="U96" i="1" s="1"/>
  <c r="AJ96" i="1" s="1"/>
  <c r="AN96" i="1" s="1"/>
  <c r="O97" i="1"/>
  <c r="P111" i="27"/>
  <c r="Q111" i="27" s="1"/>
  <c r="S111" i="27" s="1"/>
  <c r="U111" i="27" s="1"/>
  <c r="AT111" i="27" s="1"/>
  <c r="AX111" i="27" s="1"/>
  <c r="P50" i="22"/>
  <c r="Q50" i="22" s="1"/>
  <c r="S50" i="22" s="1"/>
  <c r="U50" i="22" s="1"/>
  <c r="AQ50" i="22" s="1"/>
  <c r="AU50" i="22" s="1"/>
  <c r="P141" i="4"/>
  <c r="Q141" i="4" s="1"/>
  <c r="S141" i="4" s="1"/>
  <c r="U141" i="4" s="1"/>
  <c r="AT141" i="4" s="1"/>
  <c r="AX141" i="4" s="1"/>
  <c r="O142" i="4"/>
  <c r="AX129" i="25"/>
  <c r="BA129" i="25"/>
  <c r="O79" i="25"/>
  <c r="O96" i="24"/>
  <c r="P110" i="7"/>
  <c r="Q110" i="7" s="1"/>
  <c r="S110" i="7" s="1"/>
  <c r="U110" i="7" s="1"/>
  <c r="AT110" i="7" s="1"/>
  <c r="AX110" i="7" s="1"/>
  <c r="O111" i="7"/>
  <c r="P65" i="2"/>
  <c r="Q65" i="2" s="1"/>
  <c r="S65" i="2" s="1"/>
  <c r="U65" i="2" s="1"/>
  <c r="AQ65" i="2" s="1"/>
  <c r="AU65" i="2" s="1"/>
  <c r="O66" i="2"/>
  <c r="BA125" i="33"/>
  <c r="AX125" i="33"/>
  <c r="O110" i="21"/>
  <c r="O142" i="19"/>
  <c r="P112" i="9"/>
  <c r="Q112" i="9" s="1"/>
  <c r="S112" i="9" s="1"/>
  <c r="U112" i="9" s="1"/>
  <c r="AT112" i="9" s="1"/>
  <c r="AX112" i="9" s="1"/>
  <c r="O113" i="9"/>
  <c r="P95" i="7"/>
  <c r="Q95" i="7" s="1"/>
  <c r="S95" i="7" s="1"/>
  <c r="U95" i="7" s="1"/>
  <c r="AJ95" i="7" s="1"/>
  <c r="AN95" i="7" s="1"/>
  <c r="P126" i="6"/>
  <c r="Q126" i="6" s="1"/>
  <c r="S126" i="6" s="1"/>
  <c r="U126" i="6" s="1"/>
  <c r="AT126" i="6" s="1"/>
  <c r="O127" i="6"/>
  <c r="AX125" i="13"/>
  <c r="BA125" i="13"/>
  <c r="O95" i="10"/>
  <c r="O95" i="18"/>
  <c r="P48" i="5"/>
  <c r="Q48" i="5" s="1"/>
  <c r="S48" i="5" s="1"/>
  <c r="U48" i="5" s="1"/>
  <c r="AQ48" i="5" s="1"/>
  <c r="AU48" i="5" s="1"/>
  <c r="O49" i="5"/>
  <c r="P35" i="1"/>
  <c r="Q35" i="1" s="1"/>
  <c r="S35" i="1" s="1"/>
  <c r="U35" i="1" s="1"/>
  <c r="AQ35" i="1" s="1"/>
  <c r="AU35" i="1" s="1"/>
  <c r="P109" i="11"/>
  <c r="Q109" i="11" s="1"/>
  <c r="S109" i="11" s="1"/>
  <c r="U109" i="11" s="1"/>
  <c r="AT109" i="11" s="1"/>
  <c r="AX109" i="11" s="1"/>
  <c r="O110" i="11"/>
  <c r="BA125" i="30"/>
  <c r="AX125" i="30"/>
  <c r="P141" i="16"/>
  <c r="Q141" i="16" s="1"/>
  <c r="S141" i="16" s="1"/>
  <c r="U141" i="16" s="1"/>
  <c r="AT141" i="16" s="1"/>
  <c r="AX141" i="16" s="1"/>
  <c r="P127" i="9"/>
  <c r="Q127" i="9" s="1"/>
  <c r="S127" i="9" s="1"/>
  <c r="U127" i="9" s="1"/>
  <c r="AT127" i="9" s="1"/>
  <c r="O128" i="9"/>
  <c r="P141" i="15"/>
  <c r="Q141" i="15" s="1"/>
  <c r="S141" i="15" s="1"/>
  <c r="U141" i="15" s="1"/>
  <c r="AT141" i="15" s="1"/>
  <c r="AX141" i="15" s="1"/>
  <c r="P49" i="3"/>
  <c r="Q49" i="3" s="1"/>
  <c r="S49" i="3" s="1"/>
  <c r="U49" i="3" s="1"/>
  <c r="AQ49" i="3" s="1"/>
  <c r="AU49" i="3" s="1"/>
  <c r="O50" i="3"/>
  <c r="BA125" i="11"/>
  <c r="AX125" i="11"/>
  <c r="P96" i="30"/>
  <c r="Q96" i="30" s="1"/>
  <c r="S96" i="30" s="1"/>
  <c r="U96" i="30" s="1"/>
  <c r="AJ96" i="30" s="1"/>
  <c r="AN96" i="30" s="1"/>
  <c r="O97" i="30"/>
  <c r="P35" i="11"/>
  <c r="Q35" i="11" s="1"/>
  <c r="S35" i="11" s="1"/>
  <c r="U35" i="11" s="1"/>
  <c r="AQ35" i="11" s="1"/>
  <c r="AU35" i="11" s="1"/>
  <c r="P79" i="17"/>
  <c r="Q79" i="17" s="1"/>
  <c r="S79" i="17" s="1"/>
  <c r="U79" i="17" s="1"/>
  <c r="AQ79" i="17" s="1"/>
  <c r="AU79" i="17" s="1"/>
  <c r="P81" i="27"/>
  <c r="Q81" i="27" s="1"/>
  <c r="S81" i="27" s="1"/>
  <c r="U81" i="27" s="1"/>
  <c r="AQ81" i="27" s="1"/>
  <c r="AU81" i="27" s="1"/>
  <c r="O82" i="27"/>
  <c r="P81" i="4"/>
  <c r="Q81" i="4" s="1"/>
  <c r="S81" i="4" s="1"/>
  <c r="U81" i="4" s="1"/>
  <c r="AQ81" i="4" s="1"/>
  <c r="AU81" i="4" s="1"/>
  <c r="O82" i="4"/>
  <c r="P81" i="23"/>
  <c r="Q81" i="23" s="1"/>
  <c r="S81" i="23" s="1"/>
  <c r="U81" i="23" s="1"/>
  <c r="AQ81" i="23" s="1"/>
  <c r="AU81" i="23" s="1"/>
  <c r="O82" i="23"/>
  <c r="P126" i="5"/>
  <c r="Q126" i="5" s="1"/>
  <c r="S126" i="5" s="1"/>
  <c r="U126" i="5" s="1"/>
  <c r="AT126" i="5" s="1"/>
  <c r="P111" i="18"/>
  <c r="Q111" i="18" s="1"/>
  <c r="S111" i="18" s="1"/>
  <c r="U111" i="18" s="1"/>
  <c r="AT111" i="18" s="1"/>
  <c r="AX111" i="18" s="1"/>
  <c r="P80" i="2"/>
  <c r="Q80" i="2" s="1"/>
  <c r="S80" i="2" s="1"/>
  <c r="U80" i="2" s="1"/>
  <c r="AQ80" i="2" s="1"/>
  <c r="AU80" i="2" s="1"/>
  <c r="P125" i="23"/>
  <c r="Q125" i="23" s="1"/>
  <c r="S125" i="23" s="1"/>
  <c r="U125" i="23" s="1"/>
  <c r="AT125" i="23" s="1"/>
  <c r="O126" i="23"/>
  <c r="P143" i="6"/>
  <c r="Q143" i="6" s="1"/>
  <c r="S143" i="6" s="1"/>
  <c r="U143" i="6" s="1"/>
  <c r="AT143" i="6" s="1"/>
  <c r="AX143" i="6" s="1"/>
  <c r="P111" i="5"/>
  <c r="Q111" i="5" s="1"/>
  <c r="S111" i="5" s="1"/>
  <c r="U111" i="5" s="1"/>
  <c r="AT111" i="5" s="1"/>
  <c r="AX111" i="5" s="1"/>
  <c r="P95" i="22"/>
  <c r="Q95" i="22" s="1"/>
  <c r="S95" i="22" s="1"/>
  <c r="U95" i="22" s="1"/>
  <c r="AJ95" i="22" s="1"/>
  <c r="AN95" i="22" s="1"/>
  <c r="O96" i="22"/>
  <c r="P141" i="23"/>
  <c r="Q141" i="23" s="1"/>
  <c r="S141" i="23" s="1"/>
  <c r="U141" i="23" s="1"/>
  <c r="AT141" i="23" s="1"/>
  <c r="AX141" i="23" s="1"/>
  <c r="P96" i="17"/>
  <c r="Q96" i="17" s="1"/>
  <c r="S96" i="17" s="1"/>
  <c r="U96" i="17" s="1"/>
  <c r="AJ96" i="17" s="1"/>
  <c r="AN96" i="17" s="1"/>
  <c r="P65" i="20"/>
  <c r="Q65" i="20" s="1"/>
  <c r="S65" i="20" s="1"/>
  <c r="U65" i="20" s="1"/>
  <c r="AQ65" i="20" s="1"/>
  <c r="AU65" i="20" s="1"/>
  <c r="P111" i="28"/>
  <c r="Q111" i="28" s="1"/>
  <c r="S111" i="28" s="1"/>
  <c r="U111" i="28" s="1"/>
  <c r="AT111" i="28" s="1"/>
  <c r="AX111" i="28" s="1"/>
  <c r="P113" i="25"/>
  <c r="Q113" i="25" s="1"/>
  <c r="S113" i="25" s="1"/>
  <c r="U113" i="25" s="1"/>
  <c r="AT113" i="25" s="1"/>
  <c r="AX113" i="25" s="1"/>
  <c r="O114" i="25"/>
  <c r="P113" i="20"/>
  <c r="Q113" i="20" s="1"/>
  <c r="S113" i="20" s="1"/>
  <c r="U113" i="20" s="1"/>
  <c r="AT113" i="20" s="1"/>
  <c r="AX113" i="20" s="1"/>
  <c r="P64" i="26"/>
  <c r="Q64" i="26" s="1"/>
  <c r="S64" i="26" s="1"/>
  <c r="U64" i="26" s="1"/>
  <c r="AQ64" i="26" s="1"/>
  <c r="AU64" i="26" s="1"/>
  <c r="P35" i="6"/>
  <c r="Q35" i="6" s="1"/>
  <c r="S35" i="6" s="1"/>
  <c r="U35" i="6" s="1"/>
  <c r="AQ35" i="6" s="1"/>
  <c r="AU35" i="6" s="1"/>
  <c r="P65" i="19"/>
  <c r="Q65" i="19" s="1"/>
  <c r="S65" i="19" s="1"/>
  <c r="U65" i="19" s="1"/>
  <c r="AQ65" i="19" s="1"/>
  <c r="AU65" i="19" s="1"/>
  <c r="O66" i="19"/>
  <c r="N99" i="20"/>
  <c r="O99" i="20" s="1"/>
  <c r="N36" i="10"/>
  <c r="O36" i="10" s="1"/>
  <c r="P141" i="12"/>
  <c r="Q141" i="12" s="1"/>
  <c r="S141" i="12" s="1"/>
  <c r="U141" i="12" s="1"/>
  <c r="AT141" i="12" s="1"/>
  <c r="AX141" i="12" s="1"/>
  <c r="O142" i="12"/>
  <c r="P127" i="18"/>
  <c r="Q127" i="18" s="1"/>
  <c r="S127" i="18" s="1"/>
  <c r="U127" i="18" s="1"/>
  <c r="AT127" i="18" s="1"/>
  <c r="O128" i="18"/>
  <c r="P128" i="1"/>
  <c r="Q128" i="1" s="1"/>
  <c r="S128" i="1" s="1"/>
  <c r="U128" i="1" s="1"/>
  <c r="AT128" i="1" s="1"/>
  <c r="O129" i="1"/>
  <c r="P78" i="33"/>
  <c r="Q78" i="33" s="1"/>
  <c r="S78" i="33" s="1"/>
  <c r="U78" i="33" s="1"/>
  <c r="AQ78" i="33" s="1"/>
  <c r="AU78" i="33" s="1"/>
  <c r="O79" i="33"/>
  <c r="P96" i="31"/>
  <c r="Q96" i="31" s="1"/>
  <c r="S96" i="31" s="1"/>
  <c r="U96" i="31" s="1"/>
  <c r="AJ96" i="31" s="1"/>
  <c r="AN96" i="31" s="1"/>
  <c r="O97" i="31"/>
  <c r="P49" i="21"/>
  <c r="Q49" i="21" s="1"/>
  <c r="S49" i="21" s="1"/>
  <c r="U49" i="21" s="1"/>
  <c r="AQ49" i="21" s="1"/>
  <c r="AU49" i="21" s="1"/>
  <c r="O50" i="21"/>
  <c r="O65" i="29"/>
  <c r="O110" i="22"/>
  <c r="BA124" i="23"/>
  <c r="AX124" i="23"/>
  <c r="O49" i="26"/>
  <c r="P126" i="16"/>
  <c r="Q126" i="16" s="1"/>
  <c r="S126" i="16" s="1"/>
  <c r="U126" i="16" s="1"/>
  <c r="AT126" i="16" s="1"/>
  <c r="O127" i="16"/>
  <c r="P79" i="8"/>
  <c r="Q79" i="8" s="1"/>
  <c r="S79" i="8" s="1"/>
  <c r="U79" i="8" s="1"/>
  <c r="AQ79" i="8" s="1"/>
  <c r="AU79" i="8" s="1"/>
  <c r="P142" i="29"/>
  <c r="Q142" i="29" s="1"/>
  <c r="S142" i="29" s="1"/>
  <c r="U142" i="29" s="1"/>
  <c r="AT142" i="29" s="1"/>
  <c r="AX142" i="29" s="1"/>
  <c r="P127" i="19"/>
  <c r="Q127" i="19" s="1"/>
  <c r="S127" i="19" s="1"/>
  <c r="U127" i="19" s="1"/>
  <c r="AT127" i="19" s="1"/>
  <c r="O128" i="19"/>
  <c r="P142" i="3"/>
  <c r="Q142" i="3" s="1"/>
  <c r="S142" i="3" s="1"/>
  <c r="U142" i="3" s="1"/>
  <c r="AT142" i="3" s="1"/>
  <c r="AX142" i="3" s="1"/>
  <c r="O143" i="3"/>
  <c r="O128" i="2"/>
  <c r="O96" i="4"/>
  <c r="O65" i="8"/>
  <c r="BA126" i="18"/>
  <c r="AX126" i="18"/>
  <c r="AX127" i="1"/>
  <c r="BA127" i="1"/>
  <c r="P65" i="22"/>
  <c r="Q65" i="22" s="1"/>
  <c r="S65" i="22" s="1"/>
  <c r="U65" i="22" s="1"/>
  <c r="AQ65" i="22" s="1"/>
  <c r="AU65" i="22" s="1"/>
  <c r="O66" i="22"/>
  <c r="O69" i="24"/>
  <c r="P69" i="24" s="1"/>
  <c r="Q69" i="24" s="1"/>
  <c r="S69" i="24" s="1"/>
  <c r="U69" i="24" s="1"/>
  <c r="AQ69" i="24" s="1"/>
  <c r="AU69" i="24" s="1"/>
  <c r="AV69" i="24" s="1"/>
  <c r="O65" i="10"/>
  <c r="P66" i="18"/>
  <c r="Q66" i="18" s="1"/>
  <c r="S66" i="18" s="1"/>
  <c r="U66" i="18" s="1"/>
  <c r="AQ66" i="18" s="1"/>
  <c r="AU66" i="18" s="1"/>
  <c r="O67" i="18"/>
  <c r="N52" i="16"/>
  <c r="O52" i="16" s="1"/>
  <c r="O110" i="33"/>
  <c r="O111" i="3"/>
  <c r="O65" i="17"/>
  <c r="O35" i="28"/>
  <c r="P125" i="10"/>
  <c r="Q125" i="10" s="1"/>
  <c r="S125" i="10" s="1"/>
  <c r="U125" i="10" s="1"/>
  <c r="AT125" i="10" s="1"/>
  <c r="BA124" i="7"/>
  <c r="AX124" i="7"/>
  <c r="P110" i="30"/>
  <c r="Q110" i="30" s="1"/>
  <c r="S110" i="30" s="1"/>
  <c r="U110" i="30" s="1"/>
  <c r="AT110" i="30" s="1"/>
  <c r="AX110" i="30" s="1"/>
  <c r="O111" i="30"/>
  <c r="O49" i="25"/>
  <c r="O50" i="2"/>
  <c r="AX125" i="16"/>
  <c r="BA125" i="16"/>
  <c r="P36" i="34" l="1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115" i="34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O130" i="34"/>
  <c r="BA129" i="34"/>
  <c r="AX129" i="34"/>
  <c r="P82" i="34"/>
  <c r="Q82" i="34" s="1"/>
  <c r="S82" i="34" s="1"/>
  <c r="U82" i="34" s="1"/>
  <c r="AQ82" i="34" s="1"/>
  <c r="AU82" i="34" s="1"/>
  <c r="P99" i="34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P145" i="34"/>
  <c r="Q145" i="34" s="1"/>
  <c r="S145" i="34" s="1"/>
  <c r="U145" i="34" s="1"/>
  <c r="AT145" i="34" s="1"/>
  <c r="AX145" i="34" s="1"/>
  <c r="N146" i="34"/>
  <c r="O146" i="34" s="1"/>
  <c r="P66" i="34"/>
  <c r="Q66" i="34" s="1"/>
  <c r="S66" i="34" s="1"/>
  <c r="U66" i="34" s="1"/>
  <c r="AQ66" i="34" s="1"/>
  <c r="AU66" i="34" s="1"/>
  <c r="P36" i="10"/>
  <c r="Q36" i="10" s="1"/>
  <c r="S36" i="10" s="1"/>
  <c r="U36" i="10" s="1"/>
  <c r="AQ36" i="10" s="1"/>
  <c r="AU36" i="10" s="1"/>
  <c r="O37" i="10"/>
  <c r="P37" i="10" s="1"/>
  <c r="Q37" i="10" s="1"/>
  <c r="S37" i="10" s="1"/>
  <c r="U37" i="10" s="1"/>
  <c r="AQ37" i="10" s="1"/>
  <c r="AU37" i="10" s="1"/>
  <c r="AV37" i="10" s="1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P36" i="12"/>
  <c r="Q36" i="12" s="1"/>
  <c r="S36" i="12" s="1"/>
  <c r="U36" i="12" s="1"/>
  <c r="AQ36" i="12" s="1"/>
  <c r="AU36" i="12" s="1"/>
  <c r="O37" i="12"/>
  <c r="P37" i="12" s="1"/>
  <c r="Q37" i="12" s="1"/>
  <c r="S37" i="12" s="1"/>
  <c r="U37" i="12" s="1"/>
  <c r="AQ37" i="12" s="1"/>
  <c r="AU37" i="12" s="1"/>
  <c r="AV37" i="12" s="1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P111" i="24"/>
  <c r="Q111" i="24" s="1"/>
  <c r="S111" i="24" s="1"/>
  <c r="U111" i="24" s="1"/>
  <c r="AT111" i="24" s="1"/>
  <c r="AX111" i="24" s="1"/>
  <c r="O112" i="24"/>
  <c r="P143" i="5"/>
  <c r="Q143" i="5" s="1"/>
  <c r="S143" i="5" s="1"/>
  <c r="U143" i="5" s="1"/>
  <c r="AT143" i="5" s="1"/>
  <c r="AX143" i="5" s="1"/>
  <c r="O144" i="5"/>
  <c r="P126" i="23"/>
  <c r="Q126" i="23" s="1"/>
  <c r="S126" i="23" s="1"/>
  <c r="U126" i="23" s="1"/>
  <c r="AT126" i="23" s="1"/>
  <c r="O127" i="23"/>
  <c r="AX126" i="16"/>
  <c r="BA126" i="16"/>
  <c r="P49" i="26"/>
  <c r="Q49" i="26" s="1"/>
  <c r="S49" i="26" s="1"/>
  <c r="U49" i="26" s="1"/>
  <c r="AQ49" i="26" s="1"/>
  <c r="AU49" i="26" s="1"/>
  <c r="O50" i="26"/>
  <c r="AX127" i="18"/>
  <c r="BA127" i="18"/>
  <c r="O112" i="28"/>
  <c r="O81" i="2"/>
  <c r="N36" i="11"/>
  <c r="O36" i="11" s="1"/>
  <c r="P142" i="19"/>
  <c r="Q142" i="19" s="1"/>
  <c r="S142" i="19" s="1"/>
  <c r="U142" i="19" s="1"/>
  <c r="AT142" i="19" s="1"/>
  <c r="AX142" i="19" s="1"/>
  <c r="O143" i="19"/>
  <c r="O51" i="22"/>
  <c r="O126" i="22"/>
  <c r="P126" i="33"/>
  <c r="Q126" i="33" s="1"/>
  <c r="S126" i="33" s="1"/>
  <c r="U126" i="33" s="1"/>
  <c r="AT126" i="33" s="1"/>
  <c r="P50" i="15"/>
  <c r="Q50" i="15" s="1"/>
  <c r="S50" i="15" s="1"/>
  <c r="U50" i="15" s="1"/>
  <c r="AQ50" i="15" s="1"/>
  <c r="AU50" i="15" s="1"/>
  <c r="O35" i="4"/>
  <c r="O67" i="12"/>
  <c r="O144" i="30"/>
  <c r="P81" i="11"/>
  <c r="Q81" i="11" s="1"/>
  <c r="S81" i="11" s="1"/>
  <c r="U81" i="11" s="1"/>
  <c r="AQ81" i="11" s="1"/>
  <c r="AU81" i="11" s="1"/>
  <c r="O82" i="11"/>
  <c r="P95" i="11"/>
  <c r="Q95" i="11" s="1"/>
  <c r="S95" i="11" s="1"/>
  <c r="U95" i="11" s="1"/>
  <c r="AJ95" i="11" s="1"/>
  <c r="AN95" i="11" s="1"/>
  <c r="O96" i="11"/>
  <c r="AX126" i="28"/>
  <c r="BA126" i="28"/>
  <c r="P50" i="14"/>
  <c r="Q50" i="14" s="1"/>
  <c r="S50" i="14" s="1"/>
  <c r="U50" i="14" s="1"/>
  <c r="AQ50" i="14" s="1"/>
  <c r="AU50" i="14" s="1"/>
  <c r="P127" i="27"/>
  <c r="Q127" i="27" s="1"/>
  <c r="S127" i="27" s="1"/>
  <c r="U127" i="27" s="1"/>
  <c r="AT127" i="27" s="1"/>
  <c r="O128" i="27"/>
  <c r="BA127" i="14"/>
  <c r="AX127" i="14"/>
  <c r="P67" i="27"/>
  <c r="Q67" i="27" s="1"/>
  <c r="S67" i="27" s="1"/>
  <c r="U67" i="27" s="1"/>
  <c r="AQ67" i="27" s="1"/>
  <c r="AU67" i="27" s="1"/>
  <c r="P34" i="24"/>
  <c r="Q34" i="24" s="1"/>
  <c r="S34" i="24" s="1"/>
  <c r="U34" i="24" s="1"/>
  <c r="AQ34" i="24" s="1"/>
  <c r="AU34" i="24" s="1"/>
  <c r="P97" i="26"/>
  <c r="Q97" i="26" s="1"/>
  <c r="S97" i="26" s="1"/>
  <c r="U97" i="26" s="1"/>
  <c r="AJ97" i="26" s="1"/>
  <c r="AN97" i="26" s="1"/>
  <c r="O98" i="26"/>
  <c r="P142" i="12"/>
  <c r="Q142" i="12" s="1"/>
  <c r="S142" i="12" s="1"/>
  <c r="U142" i="12" s="1"/>
  <c r="AT142" i="12" s="1"/>
  <c r="AX142" i="12" s="1"/>
  <c r="P97" i="30"/>
  <c r="Q97" i="30" s="1"/>
  <c r="S97" i="30" s="1"/>
  <c r="U97" i="30" s="1"/>
  <c r="AJ97" i="30" s="1"/>
  <c r="AN97" i="30" s="1"/>
  <c r="O98" i="30"/>
  <c r="P110" i="21"/>
  <c r="Q110" i="21" s="1"/>
  <c r="S110" i="21" s="1"/>
  <c r="U110" i="21" s="1"/>
  <c r="AT110" i="21" s="1"/>
  <c r="AX110" i="21" s="1"/>
  <c r="O111" i="21"/>
  <c r="BA125" i="22"/>
  <c r="AX125" i="22"/>
  <c r="P67" i="9"/>
  <c r="Q67" i="9" s="1"/>
  <c r="S67" i="9" s="1"/>
  <c r="U67" i="9" s="1"/>
  <c r="AQ67" i="9" s="1"/>
  <c r="AU67" i="9" s="1"/>
  <c r="N68" i="9"/>
  <c r="P34" i="30"/>
  <c r="Q34" i="30" s="1"/>
  <c r="S34" i="30" s="1"/>
  <c r="U34" i="30" s="1"/>
  <c r="AQ34" i="30" s="1"/>
  <c r="AU34" i="30" s="1"/>
  <c r="P142" i="33"/>
  <c r="Q142" i="33" s="1"/>
  <c r="S142" i="33" s="1"/>
  <c r="U142" i="33" s="1"/>
  <c r="AT142" i="33" s="1"/>
  <c r="AX142" i="33" s="1"/>
  <c r="N36" i="2"/>
  <c r="P35" i="2"/>
  <c r="Q35" i="2" s="1"/>
  <c r="S35" i="2" s="1"/>
  <c r="U35" i="2" s="1"/>
  <c r="AQ35" i="2" s="1"/>
  <c r="AU35" i="2" s="1"/>
  <c r="O36" i="2"/>
  <c r="O67" i="33"/>
  <c r="BA126" i="27"/>
  <c r="AX126" i="27"/>
  <c r="O34" i="20"/>
  <c r="P143" i="2"/>
  <c r="Q143" i="2" s="1"/>
  <c r="S143" i="2" s="1"/>
  <c r="U143" i="2" s="1"/>
  <c r="AT143" i="2" s="1"/>
  <c r="AX143" i="2" s="1"/>
  <c r="O144" i="2"/>
  <c r="P111" i="19"/>
  <c r="Q111" i="19" s="1"/>
  <c r="S111" i="19" s="1"/>
  <c r="U111" i="19" s="1"/>
  <c r="AT111" i="19" s="1"/>
  <c r="AX111" i="19" s="1"/>
  <c r="P50" i="24"/>
  <c r="Q50" i="24" s="1"/>
  <c r="S50" i="24" s="1"/>
  <c r="U50" i="24" s="1"/>
  <c r="AQ50" i="24" s="1"/>
  <c r="AU50" i="24" s="1"/>
  <c r="O51" i="24"/>
  <c r="P97" i="21"/>
  <c r="Q97" i="21" s="1"/>
  <c r="S97" i="21" s="1"/>
  <c r="U97" i="21" s="1"/>
  <c r="AJ97" i="21" s="1"/>
  <c r="AN97" i="21" s="1"/>
  <c r="O98" i="21"/>
  <c r="P113" i="9"/>
  <c r="Q113" i="9" s="1"/>
  <c r="S113" i="9" s="1"/>
  <c r="U113" i="9" s="1"/>
  <c r="AT113" i="9" s="1"/>
  <c r="AX113" i="9" s="1"/>
  <c r="O114" i="9"/>
  <c r="P81" i="26"/>
  <c r="Q81" i="26" s="1"/>
  <c r="S81" i="26" s="1"/>
  <c r="U81" i="26" s="1"/>
  <c r="AQ81" i="26" s="1"/>
  <c r="AU81" i="26" s="1"/>
  <c r="O82" i="26"/>
  <c r="P51" i="27"/>
  <c r="Q51" i="27" s="1"/>
  <c r="S51" i="27" s="1"/>
  <c r="U51" i="27" s="1"/>
  <c r="AQ51" i="27" s="1"/>
  <c r="AU51" i="27" s="1"/>
  <c r="BA125" i="23"/>
  <c r="AX125" i="23"/>
  <c r="BA125" i="3"/>
  <c r="AX125" i="3"/>
  <c r="O126" i="10"/>
  <c r="O66" i="20"/>
  <c r="O112" i="18"/>
  <c r="N36" i="1"/>
  <c r="O36" i="1" s="1"/>
  <c r="O112" i="27"/>
  <c r="O67" i="15"/>
  <c r="P97" i="27"/>
  <c r="Q97" i="27" s="1"/>
  <c r="S97" i="27" s="1"/>
  <c r="U97" i="27" s="1"/>
  <c r="AJ97" i="27" s="1"/>
  <c r="AN97" i="27" s="1"/>
  <c r="O98" i="27"/>
  <c r="O111" i="31"/>
  <c r="O112" i="12"/>
  <c r="O65" i="5"/>
  <c r="O110" i="10"/>
  <c r="P96" i="15"/>
  <c r="Q96" i="15" s="1"/>
  <c r="S96" i="15" s="1"/>
  <c r="U96" i="15" s="1"/>
  <c r="AJ96" i="15" s="1"/>
  <c r="AN96" i="15" s="1"/>
  <c r="P82" i="13"/>
  <c r="Q82" i="13" s="1"/>
  <c r="S82" i="13" s="1"/>
  <c r="U82" i="13" s="1"/>
  <c r="AQ82" i="13" s="1"/>
  <c r="AU82" i="13" s="1"/>
  <c r="P35" i="21"/>
  <c r="Q35" i="21" s="1"/>
  <c r="S35" i="21" s="1"/>
  <c r="U35" i="21" s="1"/>
  <c r="AQ35" i="21" s="1"/>
  <c r="AU35" i="21" s="1"/>
  <c r="P97" i="5"/>
  <c r="Q97" i="5" s="1"/>
  <c r="S97" i="5" s="1"/>
  <c r="U97" i="5" s="1"/>
  <c r="AJ97" i="5" s="1"/>
  <c r="AN97" i="5" s="1"/>
  <c r="O35" i="7"/>
  <c r="P81" i="6"/>
  <c r="Q81" i="6" s="1"/>
  <c r="S81" i="6" s="1"/>
  <c r="U81" i="6" s="1"/>
  <c r="AQ81" i="6" s="1"/>
  <c r="AU81" i="6" s="1"/>
  <c r="O82" i="6"/>
  <c r="P35" i="25"/>
  <c r="Q35" i="25" s="1"/>
  <c r="S35" i="25" s="1"/>
  <c r="U35" i="25" s="1"/>
  <c r="AQ35" i="25" s="1"/>
  <c r="AU35" i="25" s="1"/>
  <c r="P49" i="25"/>
  <c r="Q49" i="25" s="1"/>
  <c r="S49" i="25" s="1"/>
  <c r="U49" i="25" s="1"/>
  <c r="AQ49" i="25" s="1"/>
  <c r="AU49" i="25" s="1"/>
  <c r="P51" i="31"/>
  <c r="Q51" i="31" s="1"/>
  <c r="S51" i="31" s="1"/>
  <c r="U51" i="31" s="1"/>
  <c r="AQ51" i="31" s="1"/>
  <c r="AU51" i="31" s="1"/>
  <c r="P128" i="18"/>
  <c r="Q128" i="18" s="1"/>
  <c r="S128" i="18" s="1"/>
  <c r="U128" i="18" s="1"/>
  <c r="AT128" i="18" s="1"/>
  <c r="O129" i="18"/>
  <c r="P110" i="22"/>
  <c r="Q110" i="22" s="1"/>
  <c r="S110" i="22" s="1"/>
  <c r="U110" i="22" s="1"/>
  <c r="AT110" i="22" s="1"/>
  <c r="AX110" i="22" s="1"/>
  <c r="O111" i="22"/>
  <c r="P111" i="26"/>
  <c r="Q111" i="26" s="1"/>
  <c r="S111" i="26" s="1"/>
  <c r="U111" i="26" s="1"/>
  <c r="AT111" i="26" s="1"/>
  <c r="AX111" i="26" s="1"/>
  <c r="O112" i="26"/>
  <c r="P50" i="29"/>
  <c r="Q50" i="29" s="1"/>
  <c r="S50" i="29" s="1"/>
  <c r="U50" i="29" s="1"/>
  <c r="AQ50" i="29" s="1"/>
  <c r="AU50" i="29" s="1"/>
  <c r="O51" i="29"/>
  <c r="P95" i="33"/>
  <c r="Q95" i="33" s="1"/>
  <c r="S95" i="33" s="1"/>
  <c r="U95" i="33" s="1"/>
  <c r="AJ95" i="33" s="1"/>
  <c r="AN95" i="33" s="1"/>
  <c r="P111" i="17"/>
  <c r="Q111" i="17" s="1"/>
  <c r="S111" i="17" s="1"/>
  <c r="U111" i="17" s="1"/>
  <c r="AT111" i="17" s="1"/>
  <c r="AX111" i="17" s="1"/>
  <c r="O112" i="17"/>
  <c r="P50" i="23"/>
  <c r="Q50" i="23" s="1"/>
  <c r="S50" i="23" s="1"/>
  <c r="U50" i="23" s="1"/>
  <c r="AQ50" i="23" s="1"/>
  <c r="AU50" i="23" s="1"/>
  <c r="O51" i="23"/>
  <c r="P80" i="28"/>
  <c r="Q80" i="28" s="1"/>
  <c r="S80" i="28" s="1"/>
  <c r="U80" i="28" s="1"/>
  <c r="AQ80" i="28" s="1"/>
  <c r="AU80" i="28" s="1"/>
  <c r="P65" i="25"/>
  <c r="Q65" i="25" s="1"/>
  <c r="S65" i="25" s="1"/>
  <c r="U65" i="25" s="1"/>
  <c r="AQ65" i="25" s="1"/>
  <c r="AU65" i="25" s="1"/>
  <c r="O66" i="25"/>
  <c r="P34" i="3"/>
  <c r="Q34" i="3" s="1"/>
  <c r="S34" i="3" s="1"/>
  <c r="U34" i="3" s="1"/>
  <c r="AQ34" i="3" s="1"/>
  <c r="AU34" i="3" s="1"/>
  <c r="O35" i="3"/>
  <c r="P112" i="13"/>
  <c r="Q112" i="13" s="1"/>
  <c r="S112" i="13" s="1"/>
  <c r="U112" i="13" s="1"/>
  <c r="AT112" i="13" s="1"/>
  <c r="AX112" i="13" s="1"/>
  <c r="O113" i="13"/>
  <c r="P66" i="22"/>
  <c r="Q66" i="22" s="1"/>
  <c r="S66" i="22" s="1"/>
  <c r="U66" i="22" s="1"/>
  <c r="AQ66" i="22" s="1"/>
  <c r="AU66" i="22" s="1"/>
  <c r="P111" i="30"/>
  <c r="Q111" i="30" s="1"/>
  <c r="S111" i="30" s="1"/>
  <c r="U111" i="30" s="1"/>
  <c r="AT111" i="30" s="1"/>
  <c r="AX111" i="30" s="1"/>
  <c r="P35" i="28"/>
  <c r="Q35" i="28" s="1"/>
  <c r="S35" i="28" s="1"/>
  <c r="U35" i="28" s="1"/>
  <c r="AQ35" i="28" s="1"/>
  <c r="AU35" i="28" s="1"/>
  <c r="P96" i="4"/>
  <c r="Q96" i="4" s="1"/>
  <c r="S96" i="4" s="1"/>
  <c r="U96" i="4" s="1"/>
  <c r="AJ96" i="4" s="1"/>
  <c r="AN96" i="4" s="1"/>
  <c r="P65" i="29"/>
  <c r="Q65" i="29" s="1"/>
  <c r="S65" i="29" s="1"/>
  <c r="U65" i="29" s="1"/>
  <c r="AQ65" i="29" s="1"/>
  <c r="AU65" i="29" s="1"/>
  <c r="O97" i="17"/>
  <c r="O127" i="5"/>
  <c r="P49" i="5"/>
  <c r="Q49" i="5" s="1"/>
  <c r="S49" i="5" s="1"/>
  <c r="U49" i="5" s="1"/>
  <c r="AQ49" i="5" s="1"/>
  <c r="AU49" i="5" s="1"/>
  <c r="P66" i="2"/>
  <c r="Q66" i="2" s="1"/>
  <c r="S66" i="2" s="1"/>
  <c r="U66" i="2" s="1"/>
  <c r="AQ66" i="2" s="1"/>
  <c r="AU66" i="2" s="1"/>
  <c r="O67" i="2"/>
  <c r="P97" i="1"/>
  <c r="Q97" i="1" s="1"/>
  <c r="S97" i="1" s="1"/>
  <c r="U97" i="1" s="1"/>
  <c r="AJ97" i="1" s="1"/>
  <c r="AN97" i="1" s="1"/>
  <c r="O98" i="1"/>
  <c r="P142" i="20"/>
  <c r="Q142" i="20" s="1"/>
  <c r="S142" i="20" s="1"/>
  <c r="U142" i="20" s="1"/>
  <c r="AT142" i="20" s="1"/>
  <c r="AX142" i="20" s="1"/>
  <c r="O143" i="20"/>
  <c r="P97" i="3"/>
  <c r="Q97" i="3" s="1"/>
  <c r="S97" i="3" s="1"/>
  <c r="U97" i="3" s="1"/>
  <c r="AJ97" i="3" s="1"/>
  <c r="AN97" i="3" s="1"/>
  <c r="P81" i="14"/>
  <c r="Q81" i="14" s="1"/>
  <c r="S81" i="14" s="1"/>
  <c r="U81" i="14" s="1"/>
  <c r="AQ81" i="14" s="1"/>
  <c r="AU81" i="14" s="1"/>
  <c r="N83" i="20"/>
  <c r="O83" i="20" s="1"/>
  <c r="P82" i="20"/>
  <c r="Q82" i="20" s="1"/>
  <c r="S82" i="20" s="1"/>
  <c r="U82" i="20" s="1"/>
  <c r="AQ82" i="20" s="1"/>
  <c r="AU82" i="20" s="1"/>
  <c r="P127" i="15"/>
  <c r="Q127" i="15" s="1"/>
  <c r="S127" i="15" s="1"/>
  <c r="U127" i="15" s="1"/>
  <c r="AT127" i="15" s="1"/>
  <c r="O128" i="15"/>
  <c r="P65" i="11"/>
  <c r="Q65" i="11" s="1"/>
  <c r="S65" i="11" s="1"/>
  <c r="U65" i="11" s="1"/>
  <c r="AQ65" i="11" s="1"/>
  <c r="AU65" i="11" s="1"/>
  <c r="O66" i="11"/>
  <c r="P50" i="33"/>
  <c r="Q50" i="33" s="1"/>
  <c r="S50" i="33" s="1"/>
  <c r="U50" i="33" s="1"/>
  <c r="AQ50" i="33" s="1"/>
  <c r="AU50" i="33" s="1"/>
  <c r="P32" i="8"/>
  <c r="Q32" i="8" s="1"/>
  <c r="S32" i="8" s="1"/>
  <c r="U32" i="8" s="1"/>
  <c r="AQ32" i="8" s="1"/>
  <c r="AU32" i="8" s="1"/>
  <c r="P66" i="31"/>
  <c r="Q66" i="31" s="1"/>
  <c r="S66" i="31" s="1"/>
  <c r="U66" i="31" s="1"/>
  <c r="AQ66" i="31" s="1"/>
  <c r="AU66" i="31" s="1"/>
  <c r="O67" i="31"/>
  <c r="P111" i="2"/>
  <c r="Q111" i="2" s="1"/>
  <c r="S111" i="2" s="1"/>
  <c r="U111" i="2" s="1"/>
  <c r="AT111" i="2" s="1"/>
  <c r="AX111" i="2" s="1"/>
  <c r="O112" i="2"/>
  <c r="P81" i="9"/>
  <c r="Q81" i="9" s="1"/>
  <c r="S81" i="9" s="1"/>
  <c r="U81" i="9" s="1"/>
  <c r="AQ81" i="9" s="1"/>
  <c r="AU81" i="9" s="1"/>
  <c r="O82" i="9"/>
  <c r="P80" i="7"/>
  <c r="Q80" i="7" s="1"/>
  <c r="S80" i="7" s="1"/>
  <c r="U80" i="7" s="1"/>
  <c r="AQ80" i="7" s="1"/>
  <c r="AU80" i="7" s="1"/>
  <c r="O81" i="7"/>
  <c r="BA125" i="7"/>
  <c r="AX125" i="7"/>
  <c r="P127" i="16"/>
  <c r="Q127" i="16" s="1"/>
  <c r="S127" i="16" s="1"/>
  <c r="U127" i="16" s="1"/>
  <c r="AT127" i="16" s="1"/>
  <c r="O128" i="16"/>
  <c r="P144" i="25"/>
  <c r="Q144" i="25" s="1"/>
  <c r="S144" i="25" s="1"/>
  <c r="U144" i="25" s="1"/>
  <c r="AT144" i="25" s="1"/>
  <c r="AX144" i="25" s="1"/>
  <c r="P126" i="3"/>
  <c r="Q126" i="3" s="1"/>
  <c r="S126" i="3" s="1"/>
  <c r="U126" i="3" s="1"/>
  <c r="AT126" i="3" s="1"/>
  <c r="P127" i="28"/>
  <c r="Q127" i="28" s="1"/>
  <c r="S127" i="28" s="1"/>
  <c r="U127" i="28" s="1"/>
  <c r="AT127" i="28" s="1"/>
  <c r="O128" i="28"/>
  <c r="AX125" i="10"/>
  <c r="BA125" i="10"/>
  <c r="P65" i="17"/>
  <c r="Q65" i="17" s="1"/>
  <c r="S65" i="17" s="1"/>
  <c r="U65" i="17" s="1"/>
  <c r="AQ65" i="17" s="1"/>
  <c r="AU65" i="17" s="1"/>
  <c r="P128" i="2"/>
  <c r="Q128" i="2" s="1"/>
  <c r="S128" i="2" s="1"/>
  <c r="U128" i="2" s="1"/>
  <c r="AT128" i="2" s="1"/>
  <c r="P50" i="21"/>
  <c r="Q50" i="21" s="1"/>
  <c r="S50" i="21" s="1"/>
  <c r="U50" i="21" s="1"/>
  <c r="AQ50" i="21" s="1"/>
  <c r="AU50" i="21" s="1"/>
  <c r="O51" i="21"/>
  <c r="P66" i="19"/>
  <c r="Q66" i="19" s="1"/>
  <c r="S66" i="19" s="1"/>
  <c r="U66" i="19" s="1"/>
  <c r="AQ66" i="19" s="1"/>
  <c r="AU66" i="19" s="1"/>
  <c r="BA126" i="5"/>
  <c r="AX126" i="5"/>
  <c r="P50" i="3"/>
  <c r="Q50" i="3" s="1"/>
  <c r="S50" i="3" s="1"/>
  <c r="U50" i="3" s="1"/>
  <c r="AQ50" i="3" s="1"/>
  <c r="AU50" i="3" s="1"/>
  <c r="P67" i="14"/>
  <c r="Q67" i="14" s="1"/>
  <c r="S67" i="14" s="1"/>
  <c r="U67" i="14" s="1"/>
  <c r="AQ67" i="14" s="1"/>
  <c r="AU67" i="14" s="1"/>
  <c r="N68" i="14"/>
  <c r="P49" i="12"/>
  <c r="Q49" i="12" s="1"/>
  <c r="S49" i="12" s="1"/>
  <c r="U49" i="12" s="1"/>
  <c r="AQ49" i="12" s="1"/>
  <c r="AU49" i="12" s="1"/>
  <c r="P128" i="4"/>
  <c r="Q128" i="4" s="1"/>
  <c r="S128" i="4" s="1"/>
  <c r="U128" i="4" s="1"/>
  <c r="AT128" i="4" s="1"/>
  <c r="P34" i="13"/>
  <c r="Q34" i="13" s="1"/>
  <c r="S34" i="13" s="1"/>
  <c r="U34" i="13" s="1"/>
  <c r="AQ34" i="13" s="1"/>
  <c r="AU34" i="13" s="1"/>
  <c r="O35" i="13"/>
  <c r="P67" i="16"/>
  <c r="Q67" i="16" s="1"/>
  <c r="S67" i="16" s="1"/>
  <c r="U67" i="16" s="1"/>
  <c r="AQ67" i="16" s="1"/>
  <c r="AU67" i="16" s="1"/>
  <c r="N68" i="16"/>
  <c r="AX126" i="15"/>
  <c r="BA126" i="15"/>
  <c r="O67" i="4"/>
  <c r="O81" i="16"/>
  <c r="P81" i="30"/>
  <c r="Q81" i="30" s="1"/>
  <c r="S81" i="30" s="1"/>
  <c r="U81" i="30" s="1"/>
  <c r="AQ81" i="30" s="1"/>
  <c r="AU81" i="30" s="1"/>
  <c r="O82" i="30"/>
  <c r="P96" i="23"/>
  <c r="Q96" i="23" s="1"/>
  <c r="S96" i="23" s="1"/>
  <c r="U96" i="23" s="1"/>
  <c r="AJ96" i="23" s="1"/>
  <c r="AN96" i="23" s="1"/>
  <c r="O97" i="23"/>
  <c r="P142" i="10"/>
  <c r="Q142" i="10" s="1"/>
  <c r="S142" i="10" s="1"/>
  <c r="U142" i="10" s="1"/>
  <c r="AT142" i="10" s="1"/>
  <c r="AX142" i="10" s="1"/>
  <c r="P81" i="24"/>
  <c r="Q81" i="24" s="1"/>
  <c r="S81" i="24" s="1"/>
  <c r="U81" i="24" s="1"/>
  <c r="AQ81" i="24" s="1"/>
  <c r="AU81" i="24" s="1"/>
  <c r="O82" i="24"/>
  <c r="P113" i="29"/>
  <c r="Q113" i="29" s="1"/>
  <c r="S113" i="29" s="1"/>
  <c r="U113" i="29" s="1"/>
  <c r="AT113" i="29" s="1"/>
  <c r="AX113" i="29" s="1"/>
  <c r="O114" i="29"/>
  <c r="N36" i="33"/>
  <c r="P35" i="33"/>
  <c r="Q35" i="33" s="1"/>
  <c r="S35" i="33" s="1"/>
  <c r="U35" i="33" s="1"/>
  <c r="AQ35" i="33" s="1"/>
  <c r="AU35" i="33" s="1"/>
  <c r="O36" i="33"/>
  <c r="P34" i="17"/>
  <c r="Q34" i="17" s="1"/>
  <c r="S34" i="17" s="1"/>
  <c r="U34" i="17" s="1"/>
  <c r="AQ34" i="17" s="1"/>
  <c r="AU34" i="17" s="1"/>
  <c r="O35" i="17"/>
  <c r="P113" i="6"/>
  <c r="Q113" i="6" s="1"/>
  <c r="S113" i="6" s="1"/>
  <c r="U113" i="6" s="1"/>
  <c r="AT113" i="6" s="1"/>
  <c r="AX113" i="6" s="1"/>
  <c r="O114" i="6"/>
  <c r="P113" i="15"/>
  <c r="Q113" i="15" s="1"/>
  <c r="S113" i="15" s="1"/>
  <c r="U113" i="15" s="1"/>
  <c r="AT113" i="15" s="1"/>
  <c r="AX113" i="15" s="1"/>
  <c r="P110" i="11"/>
  <c r="Q110" i="11" s="1"/>
  <c r="S110" i="11" s="1"/>
  <c r="U110" i="11" s="1"/>
  <c r="AT110" i="11" s="1"/>
  <c r="AX110" i="11" s="1"/>
  <c r="P36" i="23"/>
  <c r="Q36" i="23" s="1"/>
  <c r="S36" i="23" s="1"/>
  <c r="U36" i="23" s="1"/>
  <c r="AQ36" i="23" s="1"/>
  <c r="AU36" i="23" s="1"/>
  <c r="P111" i="3"/>
  <c r="Q111" i="3" s="1"/>
  <c r="S111" i="3" s="1"/>
  <c r="U111" i="3" s="1"/>
  <c r="AT111" i="3" s="1"/>
  <c r="AX111" i="3" s="1"/>
  <c r="O112" i="3"/>
  <c r="P143" i="3"/>
  <c r="Q143" i="3" s="1"/>
  <c r="S143" i="3" s="1"/>
  <c r="U143" i="3" s="1"/>
  <c r="AT143" i="3" s="1"/>
  <c r="AX143" i="3" s="1"/>
  <c r="O142" i="23"/>
  <c r="N83" i="23"/>
  <c r="P82" i="23"/>
  <c r="Q82" i="23" s="1"/>
  <c r="S82" i="23" s="1"/>
  <c r="U82" i="23" s="1"/>
  <c r="AQ82" i="23" s="1"/>
  <c r="AU82" i="23" s="1"/>
  <c r="O83" i="23"/>
  <c r="P95" i="18"/>
  <c r="Q95" i="18" s="1"/>
  <c r="S95" i="18" s="1"/>
  <c r="U95" i="18" s="1"/>
  <c r="AJ95" i="18" s="1"/>
  <c r="AN95" i="18" s="1"/>
  <c r="O96" i="18"/>
  <c r="P111" i="7"/>
  <c r="Q111" i="7" s="1"/>
  <c r="S111" i="7" s="1"/>
  <c r="U111" i="7" s="1"/>
  <c r="AT111" i="7" s="1"/>
  <c r="AX111" i="7" s="1"/>
  <c r="N52" i="17"/>
  <c r="P51" i="17"/>
  <c r="Q51" i="17" s="1"/>
  <c r="S51" i="17" s="1"/>
  <c r="U51" i="17" s="1"/>
  <c r="AQ51" i="17" s="1"/>
  <c r="AU51" i="17" s="1"/>
  <c r="P126" i="29"/>
  <c r="Q126" i="29" s="1"/>
  <c r="S126" i="29" s="1"/>
  <c r="U126" i="29" s="1"/>
  <c r="AT126" i="29" s="1"/>
  <c r="O127" i="29"/>
  <c r="P96" i="19"/>
  <c r="Q96" i="19" s="1"/>
  <c r="S96" i="19" s="1"/>
  <c r="U96" i="19" s="1"/>
  <c r="AJ96" i="19" s="1"/>
  <c r="AN96" i="19" s="1"/>
  <c r="O97" i="19"/>
  <c r="AX127" i="4"/>
  <c r="BA127" i="4"/>
  <c r="P110" i="23"/>
  <c r="Q110" i="23" s="1"/>
  <c r="S110" i="23" s="1"/>
  <c r="U110" i="23" s="1"/>
  <c r="AT110" i="23" s="1"/>
  <c r="AX110" i="23" s="1"/>
  <c r="P51" i="10"/>
  <c r="Q51" i="10" s="1"/>
  <c r="S51" i="10" s="1"/>
  <c r="U51" i="10" s="1"/>
  <c r="AQ51" i="10" s="1"/>
  <c r="AU51" i="10" s="1"/>
  <c r="P81" i="10"/>
  <c r="Q81" i="10" s="1"/>
  <c r="S81" i="10" s="1"/>
  <c r="U81" i="10" s="1"/>
  <c r="AQ81" i="10" s="1"/>
  <c r="AU81" i="10" s="1"/>
  <c r="O36" i="29"/>
  <c r="P142" i="24"/>
  <c r="Q142" i="24" s="1"/>
  <c r="S142" i="24" s="1"/>
  <c r="U142" i="24" s="1"/>
  <c r="AT142" i="24" s="1"/>
  <c r="AX142" i="24" s="1"/>
  <c r="O68" i="30"/>
  <c r="O128" i="12"/>
  <c r="O142" i="11"/>
  <c r="P141" i="28"/>
  <c r="Q141" i="28" s="1"/>
  <c r="S141" i="28" s="1"/>
  <c r="U141" i="28" s="1"/>
  <c r="AT141" i="28" s="1"/>
  <c r="AX141" i="28" s="1"/>
  <c r="P126" i="31"/>
  <c r="Q126" i="31" s="1"/>
  <c r="S126" i="31" s="1"/>
  <c r="U126" i="31" s="1"/>
  <c r="AT126" i="31" s="1"/>
  <c r="O127" i="31"/>
  <c r="P142" i="21"/>
  <c r="Q142" i="21" s="1"/>
  <c r="S142" i="21" s="1"/>
  <c r="U142" i="21" s="1"/>
  <c r="AT142" i="21" s="1"/>
  <c r="AX142" i="21" s="1"/>
  <c r="O143" i="21"/>
  <c r="P80" i="21"/>
  <c r="Q80" i="21" s="1"/>
  <c r="S80" i="21" s="1"/>
  <c r="U80" i="21" s="1"/>
  <c r="AQ80" i="21" s="1"/>
  <c r="AU80" i="21" s="1"/>
  <c r="O81" i="21"/>
  <c r="P97" i="29"/>
  <c r="Q97" i="29" s="1"/>
  <c r="S97" i="29" s="1"/>
  <c r="U97" i="29" s="1"/>
  <c r="AJ97" i="29" s="1"/>
  <c r="AN97" i="29" s="1"/>
  <c r="P142" i="14"/>
  <c r="Q142" i="14" s="1"/>
  <c r="S142" i="14" s="1"/>
  <c r="U142" i="14" s="1"/>
  <c r="AT142" i="14" s="1"/>
  <c r="AX142" i="14" s="1"/>
  <c r="P65" i="8"/>
  <c r="Q65" i="8" s="1"/>
  <c r="S65" i="8" s="1"/>
  <c r="U65" i="8" s="1"/>
  <c r="AQ65" i="8" s="1"/>
  <c r="AU65" i="8" s="1"/>
  <c r="P110" i="33"/>
  <c r="Q110" i="33" s="1"/>
  <c r="S110" i="33" s="1"/>
  <c r="U110" i="33" s="1"/>
  <c r="AT110" i="33" s="1"/>
  <c r="AX110" i="33" s="1"/>
  <c r="O111" i="33"/>
  <c r="O142" i="15"/>
  <c r="P95" i="10"/>
  <c r="Q95" i="10" s="1"/>
  <c r="S95" i="10" s="1"/>
  <c r="U95" i="10" s="1"/>
  <c r="AJ95" i="10" s="1"/>
  <c r="AN95" i="10" s="1"/>
  <c r="O96" i="10"/>
  <c r="BA125" i="29"/>
  <c r="AX125" i="29"/>
  <c r="P130" i="25"/>
  <c r="Q130" i="25" s="1"/>
  <c r="S130" i="25" s="1"/>
  <c r="U130" i="25" s="1"/>
  <c r="AT130" i="25" s="1"/>
  <c r="O126" i="8"/>
  <c r="N36" i="29"/>
  <c r="O49" i="28"/>
  <c r="O51" i="4"/>
  <c r="P141" i="8"/>
  <c r="Q141" i="8" s="1"/>
  <c r="S141" i="8" s="1"/>
  <c r="U141" i="8" s="1"/>
  <c r="AT141" i="8" s="1"/>
  <c r="AX141" i="8" s="1"/>
  <c r="O142" i="8"/>
  <c r="O141" i="22"/>
  <c r="P81" i="31"/>
  <c r="Q81" i="31" s="1"/>
  <c r="S81" i="31" s="1"/>
  <c r="U81" i="31" s="1"/>
  <c r="AQ81" i="31" s="1"/>
  <c r="AU81" i="31" s="1"/>
  <c r="O82" i="31"/>
  <c r="P96" i="9"/>
  <c r="Q96" i="9" s="1"/>
  <c r="S96" i="9" s="1"/>
  <c r="U96" i="9" s="1"/>
  <c r="AJ96" i="9" s="1"/>
  <c r="AN96" i="9" s="1"/>
  <c r="O97" i="9"/>
  <c r="BA127" i="12"/>
  <c r="AX127" i="12"/>
  <c r="P95" i="28"/>
  <c r="Q95" i="28" s="1"/>
  <c r="S95" i="28" s="1"/>
  <c r="U95" i="28" s="1"/>
  <c r="AJ95" i="28" s="1"/>
  <c r="AN95" i="28" s="1"/>
  <c r="P48" i="7"/>
  <c r="Q48" i="7" s="1"/>
  <c r="S48" i="7" s="1"/>
  <c r="U48" i="7" s="1"/>
  <c r="AQ48" i="7" s="1"/>
  <c r="AU48" i="7" s="1"/>
  <c r="BA125" i="31"/>
  <c r="AX125" i="31"/>
  <c r="P110" i="8"/>
  <c r="Q110" i="8" s="1"/>
  <c r="S110" i="8" s="1"/>
  <c r="U110" i="8" s="1"/>
  <c r="AT110" i="8" s="1"/>
  <c r="AX110" i="8" s="1"/>
  <c r="O111" i="8"/>
  <c r="P128" i="19"/>
  <c r="Q128" i="19" s="1"/>
  <c r="S128" i="19" s="1"/>
  <c r="U128" i="19" s="1"/>
  <c r="AT128" i="19" s="1"/>
  <c r="P97" i="31"/>
  <c r="Q97" i="31" s="1"/>
  <c r="S97" i="31" s="1"/>
  <c r="U97" i="31" s="1"/>
  <c r="AJ97" i="31" s="1"/>
  <c r="AN97" i="31" s="1"/>
  <c r="O98" i="31"/>
  <c r="P96" i="22"/>
  <c r="Q96" i="22" s="1"/>
  <c r="S96" i="22" s="1"/>
  <c r="U96" i="22" s="1"/>
  <c r="AJ96" i="22" s="1"/>
  <c r="AN96" i="22" s="1"/>
  <c r="O97" i="22"/>
  <c r="P82" i="4"/>
  <c r="Q82" i="4" s="1"/>
  <c r="S82" i="4" s="1"/>
  <c r="U82" i="4" s="1"/>
  <c r="AQ82" i="4" s="1"/>
  <c r="AU82" i="4" s="1"/>
  <c r="N83" i="4"/>
  <c r="O83" i="4"/>
  <c r="P96" i="24"/>
  <c r="Q96" i="24" s="1"/>
  <c r="S96" i="24" s="1"/>
  <c r="U96" i="24" s="1"/>
  <c r="AJ96" i="24" s="1"/>
  <c r="AN96" i="24" s="1"/>
  <c r="O97" i="24"/>
  <c r="P126" i="13"/>
  <c r="Q126" i="13" s="1"/>
  <c r="S126" i="13" s="1"/>
  <c r="U126" i="13" s="1"/>
  <c r="AT126" i="13" s="1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P50" i="30"/>
  <c r="Q50" i="30" s="1"/>
  <c r="S50" i="30" s="1"/>
  <c r="U50" i="30" s="1"/>
  <c r="AQ50" i="30" s="1"/>
  <c r="AU50" i="30" s="1"/>
  <c r="O51" i="30"/>
  <c r="AX125" i="8"/>
  <c r="BA125" i="8"/>
  <c r="P34" i="5"/>
  <c r="Q34" i="5" s="1"/>
  <c r="S34" i="5" s="1"/>
  <c r="U34" i="5" s="1"/>
  <c r="AQ34" i="5" s="1"/>
  <c r="AU34" i="5" s="1"/>
  <c r="O35" i="5"/>
  <c r="P99" i="6"/>
  <c r="Q99" i="6" s="1"/>
  <c r="S99" i="6" s="1"/>
  <c r="U99" i="6" s="1"/>
  <c r="AJ99" i="6" s="1"/>
  <c r="AN99" i="6" s="1"/>
  <c r="P128" i="20"/>
  <c r="Q128" i="20" s="1"/>
  <c r="S128" i="20" s="1"/>
  <c r="U128" i="20" s="1"/>
  <c r="AT128" i="20" s="1"/>
  <c r="O129" i="20"/>
  <c r="P97" i="16"/>
  <c r="Q97" i="16" s="1"/>
  <c r="S97" i="16" s="1"/>
  <c r="U97" i="16" s="1"/>
  <c r="AJ97" i="16" s="1"/>
  <c r="AN97" i="16" s="1"/>
  <c r="O98" i="16"/>
  <c r="P97" i="2"/>
  <c r="Q97" i="2" s="1"/>
  <c r="S97" i="2" s="1"/>
  <c r="U97" i="2" s="1"/>
  <c r="AJ97" i="2" s="1"/>
  <c r="AN97" i="2" s="1"/>
  <c r="P35" i="26"/>
  <c r="Q35" i="26" s="1"/>
  <c r="S35" i="26" s="1"/>
  <c r="U35" i="26" s="1"/>
  <c r="AQ35" i="26" s="1"/>
  <c r="AU35" i="26" s="1"/>
  <c r="P141" i="26"/>
  <c r="Q141" i="26" s="1"/>
  <c r="S141" i="26" s="1"/>
  <c r="U141" i="26" s="1"/>
  <c r="AT141" i="26" s="1"/>
  <c r="AX141" i="26" s="1"/>
  <c r="O142" i="26"/>
  <c r="AX126" i="24"/>
  <c r="BA126" i="24"/>
  <c r="P114" i="25"/>
  <c r="Q114" i="25" s="1"/>
  <c r="S114" i="25" s="1"/>
  <c r="U114" i="25" s="1"/>
  <c r="AT114" i="25" s="1"/>
  <c r="AX114" i="25" s="1"/>
  <c r="P81" i="22"/>
  <c r="Q81" i="22" s="1"/>
  <c r="S81" i="22" s="1"/>
  <c r="U81" i="22" s="1"/>
  <c r="AQ81" i="22" s="1"/>
  <c r="AU81" i="22" s="1"/>
  <c r="P95" i="12"/>
  <c r="Q95" i="12" s="1"/>
  <c r="S95" i="12" s="1"/>
  <c r="U95" i="12" s="1"/>
  <c r="AJ95" i="12" s="1"/>
  <c r="AN95" i="12" s="1"/>
  <c r="P34" i="16"/>
  <c r="Q34" i="16" s="1"/>
  <c r="S34" i="16" s="1"/>
  <c r="U34" i="16" s="1"/>
  <c r="AQ34" i="16" s="1"/>
  <c r="AU34" i="16" s="1"/>
  <c r="P142" i="17"/>
  <c r="Q142" i="17" s="1"/>
  <c r="S142" i="17" s="1"/>
  <c r="U142" i="17" s="1"/>
  <c r="AT142" i="17" s="1"/>
  <c r="AX142" i="17" s="1"/>
  <c r="N68" i="18"/>
  <c r="O68" i="18" s="1"/>
  <c r="P67" i="18"/>
  <c r="Q67" i="18" s="1"/>
  <c r="S67" i="18" s="1"/>
  <c r="U67" i="18" s="1"/>
  <c r="AQ67" i="18" s="1"/>
  <c r="AU67" i="18" s="1"/>
  <c r="AX127" i="19"/>
  <c r="BA127" i="19"/>
  <c r="N36" i="6"/>
  <c r="O36" i="6" s="1"/>
  <c r="P128" i="9"/>
  <c r="Q128" i="9" s="1"/>
  <c r="S128" i="9" s="1"/>
  <c r="U128" i="9" s="1"/>
  <c r="AT128" i="9" s="1"/>
  <c r="O129" i="9"/>
  <c r="N52" i="11"/>
  <c r="P51" i="11"/>
  <c r="Q51" i="11" s="1"/>
  <c r="S51" i="11" s="1"/>
  <c r="U51" i="11" s="1"/>
  <c r="AQ51" i="11" s="1"/>
  <c r="AU51" i="11" s="1"/>
  <c r="O52" i="11"/>
  <c r="P127" i="11"/>
  <c r="Q127" i="11" s="1"/>
  <c r="S127" i="11" s="1"/>
  <c r="U127" i="11" s="1"/>
  <c r="AT127" i="11" s="1"/>
  <c r="P111" i="14"/>
  <c r="Q111" i="14" s="1"/>
  <c r="S111" i="14" s="1"/>
  <c r="U111" i="14" s="1"/>
  <c r="AT111" i="14" s="1"/>
  <c r="AX111" i="14" s="1"/>
  <c r="O112" i="14"/>
  <c r="N68" i="21"/>
  <c r="O68" i="21" s="1"/>
  <c r="P33" i="14"/>
  <c r="Q33" i="14" s="1"/>
  <c r="S33" i="14" s="1"/>
  <c r="U33" i="14" s="1"/>
  <c r="AQ33" i="14" s="1"/>
  <c r="AU33" i="14" s="1"/>
  <c r="P81" i="5"/>
  <c r="Q81" i="5" s="1"/>
  <c r="S81" i="5" s="1"/>
  <c r="U81" i="5" s="1"/>
  <c r="AQ81" i="5" s="1"/>
  <c r="AU81" i="5" s="1"/>
  <c r="O82" i="5"/>
  <c r="AX127" i="20"/>
  <c r="BA127" i="20"/>
  <c r="P96" i="25"/>
  <c r="Q96" i="25" s="1"/>
  <c r="S96" i="25" s="1"/>
  <c r="U96" i="25" s="1"/>
  <c r="AJ96" i="25" s="1"/>
  <c r="AN96" i="25" s="1"/>
  <c r="O97" i="25"/>
  <c r="N83" i="18"/>
  <c r="O83" i="18" s="1"/>
  <c r="O66" i="23"/>
  <c r="O81" i="3"/>
  <c r="P68" i="6"/>
  <c r="Q68" i="6" s="1"/>
  <c r="S68" i="6" s="1"/>
  <c r="U68" i="6" s="1"/>
  <c r="AQ68" i="6" s="1"/>
  <c r="AU68" i="6" s="1"/>
  <c r="P129" i="1"/>
  <c r="Q129" i="1" s="1"/>
  <c r="S129" i="1" s="1"/>
  <c r="U129" i="1" s="1"/>
  <c r="AT129" i="1" s="1"/>
  <c r="O130" i="1"/>
  <c r="AX128" i="1"/>
  <c r="BA128" i="1"/>
  <c r="P48" i="20"/>
  <c r="Q48" i="20" s="1"/>
  <c r="S48" i="20" s="1"/>
  <c r="U48" i="20" s="1"/>
  <c r="AQ48" i="20" s="1"/>
  <c r="AU48" i="20" s="1"/>
  <c r="O49" i="20"/>
  <c r="P52" i="18"/>
  <c r="Q52" i="18" s="1"/>
  <c r="S52" i="18" s="1"/>
  <c r="U52" i="18" s="1"/>
  <c r="AQ52" i="18" s="1"/>
  <c r="AU52" i="18" s="1"/>
  <c r="O143" i="29"/>
  <c r="O65" i="26"/>
  <c r="O112" i="5"/>
  <c r="P82" i="27"/>
  <c r="Q82" i="27" s="1"/>
  <c r="S82" i="27" s="1"/>
  <c r="U82" i="27" s="1"/>
  <c r="AQ82" i="27" s="1"/>
  <c r="AU82" i="27" s="1"/>
  <c r="AX127" i="9"/>
  <c r="BA127" i="9"/>
  <c r="P127" i="6"/>
  <c r="Q127" i="6" s="1"/>
  <c r="S127" i="6" s="1"/>
  <c r="U127" i="6" s="1"/>
  <c r="AT127" i="6" s="1"/>
  <c r="N52" i="8"/>
  <c r="O52" i="8" s="1"/>
  <c r="BA126" i="11"/>
  <c r="AX126" i="11"/>
  <c r="P112" i="4"/>
  <c r="Q112" i="4" s="1"/>
  <c r="S112" i="4" s="1"/>
  <c r="U112" i="4" s="1"/>
  <c r="AT112" i="4" s="1"/>
  <c r="AX112" i="4" s="1"/>
  <c r="N99" i="14"/>
  <c r="O99" i="14" s="1"/>
  <c r="P65" i="1"/>
  <c r="Q65" i="1" s="1"/>
  <c r="S65" i="1" s="1"/>
  <c r="U65" i="1" s="1"/>
  <c r="AQ65" i="1" s="1"/>
  <c r="AU65" i="1" s="1"/>
  <c r="O66" i="1"/>
  <c r="P50" i="6"/>
  <c r="Q50" i="6" s="1"/>
  <c r="S50" i="6" s="1"/>
  <c r="U50" i="6" s="1"/>
  <c r="AQ50" i="6" s="1"/>
  <c r="AU50" i="6" s="1"/>
  <c r="P79" i="19"/>
  <c r="Q79" i="19" s="1"/>
  <c r="S79" i="19" s="1"/>
  <c r="U79" i="19" s="1"/>
  <c r="AQ79" i="19" s="1"/>
  <c r="AU79" i="19" s="1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141" i="31"/>
  <c r="Q141" i="31" s="1"/>
  <c r="S141" i="31" s="1"/>
  <c r="U141" i="31" s="1"/>
  <c r="AT141" i="31" s="1"/>
  <c r="AX141" i="31" s="1"/>
  <c r="P142" i="27"/>
  <c r="Q142" i="27" s="1"/>
  <c r="S142" i="27" s="1"/>
  <c r="U142" i="27" s="1"/>
  <c r="AT142" i="27" s="1"/>
  <c r="AX142" i="27" s="1"/>
  <c r="P35" i="18"/>
  <c r="Q35" i="18" s="1"/>
  <c r="S35" i="18" s="1"/>
  <c r="U35" i="18" s="1"/>
  <c r="AQ35" i="18" s="1"/>
  <c r="AU35" i="18" s="1"/>
  <c r="P141" i="18"/>
  <c r="Q141" i="18" s="1"/>
  <c r="S141" i="18" s="1"/>
  <c r="U141" i="18" s="1"/>
  <c r="AT141" i="18" s="1"/>
  <c r="AX141" i="18" s="1"/>
  <c r="P35" i="22"/>
  <c r="Q35" i="22" s="1"/>
  <c r="S35" i="22" s="1"/>
  <c r="U35" i="22" s="1"/>
  <c r="AQ35" i="22" s="1"/>
  <c r="AU35" i="22" s="1"/>
  <c r="P126" i="30"/>
  <c r="Q126" i="30" s="1"/>
  <c r="S126" i="30" s="1"/>
  <c r="U126" i="30" s="1"/>
  <c r="AT126" i="30" s="1"/>
  <c r="P128" i="14"/>
  <c r="Q128" i="14" s="1"/>
  <c r="S128" i="14" s="1"/>
  <c r="U128" i="14" s="1"/>
  <c r="AT128" i="14" s="1"/>
  <c r="O129" i="14"/>
  <c r="P65" i="10"/>
  <c r="Q65" i="10" s="1"/>
  <c r="S65" i="10" s="1"/>
  <c r="U65" i="10" s="1"/>
  <c r="AQ65" i="10" s="1"/>
  <c r="AU65" i="10" s="1"/>
  <c r="O66" i="10"/>
  <c r="P79" i="33"/>
  <c r="Q79" i="33" s="1"/>
  <c r="S79" i="33" s="1"/>
  <c r="U79" i="33" s="1"/>
  <c r="AQ79" i="33" s="1"/>
  <c r="AU79" i="33" s="1"/>
  <c r="O80" i="33"/>
  <c r="O142" i="16"/>
  <c r="AX126" i="6"/>
  <c r="BA126" i="6"/>
  <c r="P79" i="25"/>
  <c r="Q79" i="25" s="1"/>
  <c r="S79" i="25" s="1"/>
  <c r="U79" i="25" s="1"/>
  <c r="AQ79" i="25" s="1"/>
  <c r="AU79" i="25" s="1"/>
  <c r="O97" i="8"/>
  <c r="P67" i="3"/>
  <c r="Q67" i="3" s="1"/>
  <c r="S67" i="3" s="1"/>
  <c r="U67" i="3" s="1"/>
  <c r="AQ67" i="3" s="1"/>
  <c r="AU67" i="3" s="1"/>
  <c r="N68" i="3"/>
  <c r="O68" i="3" s="1"/>
  <c r="P49" i="1"/>
  <c r="Q49" i="1" s="1"/>
  <c r="S49" i="1" s="1"/>
  <c r="U49" i="1" s="1"/>
  <c r="AQ49" i="1" s="1"/>
  <c r="AU49" i="1" s="1"/>
  <c r="O50" i="1"/>
  <c r="P35" i="31"/>
  <c r="Q35" i="31" s="1"/>
  <c r="S35" i="31" s="1"/>
  <c r="U35" i="31" s="1"/>
  <c r="AQ35" i="31" s="1"/>
  <c r="AU35" i="31" s="1"/>
  <c r="O127" i="17"/>
  <c r="P98" i="13"/>
  <c r="Q98" i="13" s="1"/>
  <c r="S98" i="13" s="1"/>
  <c r="U98" i="13" s="1"/>
  <c r="AJ98" i="13" s="1"/>
  <c r="AN98" i="13" s="1"/>
  <c r="P65" i="7"/>
  <c r="Q65" i="7" s="1"/>
  <c r="S65" i="7" s="1"/>
  <c r="U65" i="7" s="1"/>
  <c r="AQ65" i="7" s="1"/>
  <c r="AU65" i="7" s="1"/>
  <c r="O127" i="21"/>
  <c r="P141" i="7"/>
  <c r="Q141" i="7" s="1"/>
  <c r="S141" i="7" s="1"/>
  <c r="U141" i="7" s="1"/>
  <c r="AT141" i="7" s="1"/>
  <c r="AX141" i="7" s="1"/>
  <c r="P142" i="13"/>
  <c r="Q142" i="13" s="1"/>
  <c r="S142" i="13" s="1"/>
  <c r="U142" i="13" s="1"/>
  <c r="AT142" i="13" s="1"/>
  <c r="AX142" i="13" s="1"/>
  <c r="N52" i="13"/>
  <c r="P51" i="13"/>
  <c r="Q51" i="13" s="1"/>
  <c r="S51" i="13" s="1"/>
  <c r="U51" i="13" s="1"/>
  <c r="AQ51" i="13" s="1"/>
  <c r="AU51" i="13" s="1"/>
  <c r="O52" i="13"/>
  <c r="P126" i="26"/>
  <c r="Q126" i="26" s="1"/>
  <c r="S126" i="26" s="1"/>
  <c r="U126" i="26" s="1"/>
  <c r="AT126" i="26" s="1"/>
  <c r="O127" i="26"/>
  <c r="P79" i="12"/>
  <c r="Q79" i="12" s="1"/>
  <c r="S79" i="12" s="1"/>
  <c r="U79" i="12" s="1"/>
  <c r="AQ79" i="12" s="1"/>
  <c r="AU79" i="12" s="1"/>
  <c r="O80" i="12"/>
  <c r="P142" i="4"/>
  <c r="Q142" i="4" s="1"/>
  <c r="S142" i="4" s="1"/>
  <c r="U142" i="4" s="1"/>
  <c r="AT142" i="4" s="1"/>
  <c r="AX142" i="4" s="1"/>
  <c r="P65" i="28"/>
  <c r="Q65" i="28" s="1"/>
  <c r="S65" i="28" s="1"/>
  <c r="U65" i="28" s="1"/>
  <c r="AQ65" i="28" s="1"/>
  <c r="AU65" i="28" s="1"/>
  <c r="P81" i="15"/>
  <c r="Q81" i="15" s="1"/>
  <c r="S81" i="15" s="1"/>
  <c r="U81" i="15" s="1"/>
  <c r="AQ81" i="15" s="1"/>
  <c r="AU81" i="15" s="1"/>
  <c r="O82" i="15"/>
  <c r="P35" i="9"/>
  <c r="Q35" i="9" s="1"/>
  <c r="S35" i="9" s="1"/>
  <c r="U35" i="9" s="1"/>
  <c r="AQ35" i="9" s="1"/>
  <c r="AU35" i="9" s="1"/>
  <c r="N36" i="9"/>
  <c r="O36" i="9" s="1"/>
  <c r="P50" i="2"/>
  <c r="Q50" i="2" s="1"/>
  <c r="S50" i="2" s="1"/>
  <c r="U50" i="2" s="1"/>
  <c r="AQ50" i="2" s="1"/>
  <c r="AU50" i="2" s="1"/>
  <c r="O51" i="2"/>
  <c r="O80" i="8"/>
  <c r="O114" i="20"/>
  <c r="O144" i="6"/>
  <c r="O80" i="17"/>
  <c r="O96" i="7"/>
  <c r="O35" i="27"/>
  <c r="P141" i="9"/>
  <c r="Q141" i="9" s="1"/>
  <c r="S141" i="9" s="1"/>
  <c r="U141" i="9" s="1"/>
  <c r="AT141" i="9" s="1"/>
  <c r="AX141" i="9" s="1"/>
  <c r="O142" i="9"/>
  <c r="O111" i="16"/>
  <c r="AX126" i="17"/>
  <c r="BA126" i="17"/>
  <c r="O81" i="29"/>
  <c r="O52" i="19"/>
  <c r="P64" i="13"/>
  <c r="Q64" i="13" s="1"/>
  <c r="S64" i="13" s="1"/>
  <c r="U64" i="13" s="1"/>
  <c r="AQ64" i="13" s="1"/>
  <c r="AU64" i="13" s="1"/>
  <c r="O65" i="13"/>
  <c r="BA126" i="21"/>
  <c r="AX126" i="21"/>
  <c r="O127" i="24"/>
  <c r="O126" i="7"/>
  <c r="AX125" i="26"/>
  <c r="BA125" i="26"/>
  <c r="P146" i="34" l="1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N83" i="34"/>
  <c r="O83" i="34" s="1"/>
  <c r="P130" i="34"/>
  <c r="Q130" i="34" s="1"/>
  <c r="S130" i="34" s="1"/>
  <c r="U130" i="34" s="1"/>
  <c r="AT130" i="34" s="1"/>
  <c r="O67" i="34"/>
  <c r="P68" i="18"/>
  <c r="Q68" i="18" s="1"/>
  <c r="S68" i="18" s="1"/>
  <c r="U68" i="18" s="1"/>
  <c r="AQ68" i="18" s="1"/>
  <c r="AU68" i="18" s="1"/>
  <c r="O69" i="18"/>
  <c r="P69" i="18" s="1"/>
  <c r="Q69" i="18" s="1"/>
  <c r="S69" i="18" s="1"/>
  <c r="U69" i="18" s="1"/>
  <c r="AQ69" i="18" s="1"/>
  <c r="AU69" i="18" s="1"/>
  <c r="AV69" i="18" s="1"/>
  <c r="P83" i="20"/>
  <c r="Q83" i="20" s="1"/>
  <c r="S83" i="20" s="1"/>
  <c r="U83" i="20" s="1"/>
  <c r="AQ83" i="20" s="1"/>
  <c r="AU83" i="20" s="1"/>
  <c r="O84" i="20"/>
  <c r="P84" i="20" s="1"/>
  <c r="Q84" i="20" s="1"/>
  <c r="S84" i="20" s="1"/>
  <c r="U84" i="20" s="1"/>
  <c r="AQ84" i="20" s="1"/>
  <c r="AU84" i="20" s="1"/>
  <c r="AV84" i="20" s="1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P36" i="9"/>
  <c r="Q36" i="9" s="1"/>
  <c r="S36" i="9" s="1"/>
  <c r="U36" i="9" s="1"/>
  <c r="AQ36" i="9" s="1"/>
  <c r="AU36" i="9" s="1"/>
  <c r="O37" i="9"/>
  <c r="P37" i="9" s="1"/>
  <c r="Q37" i="9" s="1"/>
  <c r="S37" i="9" s="1"/>
  <c r="U37" i="9" s="1"/>
  <c r="AQ37" i="9" s="1"/>
  <c r="AU37" i="9" s="1"/>
  <c r="AV37" i="9" s="1"/>
  <c r="P36" i="1"/>
  <c r="Q36" i="1" s="1"/>
  <c r="S36" i="1" s="1"/>
  <c r="U36" i="1" s="1"/>
  <c r="AQ36" i="1" s="1"/>
  <c r="AU36" i="1" s="1"/>
  <c r="P83" i="18"/>
  <c r="Q83" i="18" s="1"/>
  <c r="S83" i="18" s="1"/>
  <c r="U83" i="18" s="1"/>
  <c r="AQ83" i="18" s="1"/>
  <c r="AU83" i="18" s="1"/>
  <c r="O84" i="18"/>
  <c r="P84" i="18" s="1"/>
  <c r="Q84" i="18" s="1"/>
  <c r="S84" i="18" s="1"/>
  <c r="U84" i="18" s="1"/>
  <c r="AQ84" i="18" s="1"/>
  <c r="AU84" i="18" s="1"/>
  <c r="AV84" i="18" s="1"/>
  <c r="P68" i="3"/>
  <c r="Q68" i="3" s="1"/>
  <c r="S68" i="3" s="1"/>
  <c r="U68" i="3" s="1"/>
  <c r="AQ68" i="3" s="1"/>
  <c r="AU68" i="3" s="1"/>
  <c r="O69" i="3"/>
  <c r="P69" i="3" s="1"/>
  <c r="Q69" i="3" s="1"/>
  <c r="S69" i="3" s="1"/>
  <c r="U69" i="3" s="1"/>
  <c r="AQ69" i="3" s="1"/>
  <c r="AU69" i="3" s="1"/>
  <c r="AV69" i="3" s="1"/>
  <c r="P36" i="6"/>
  <c r="Q36" i="6" s="1"/>
  <c r="S36" i="6" s="1"/>
  <c r="U36" i="6" s="1"/>
  <c r="AQ36" i="6" s="1"/>
  <c r="AU36" i="6" s="1"/>
  <c r="O37" i="6"/>
  <c r="P37" i="6" s="1"/>
  <c r="Q37" i="6" s="1"/>
  <c r="S37" i="6" s="1"/>
  <c r="U37" i="6" s="1"/>
  <c r="AQ37" i="6" s="1"/>
  <c r="AU37" i="6" s="1"/>
  <c r="AV37" i="6" s="1"/>
  <c r="P144" i="2"/>
  <c r="Q144" i="2" s="1"/>
  <c r="S144" i="2" s="1"/>
  <c r="U144" i="2" s="1"/>
  <c r="AT144" i="2" s="1"/>
  <c r="AX144" i="2" s="1"/>
  <c r="O145" i="2"/>
  <c r="P65" i="13"/>
  <c r="Q65" i="13" s="1"/>
  <c r="S65" i="13" s="1"/>
  <c r="U65" i="13" s="1"/>
  <c r="AQ65" i="13" s="1"/>
  <c r="AU65" i="13" s="1"/>
  <c r="O66" i="13"/>
  <c r="AX128" i="14"/>
  <c r="BA128" i="14"/>
  <c r="O69" i="6"/>
  <c r="P69" i="6" s="1"/>
  <c r="Q69" i="6" s="1"/>
  <c r="S69" i="6" s="1"/>
  <c r="U69" i="6" s="1"/>
  <c r="AQ69" i="6" s="1"/>
  <c r="AU69" i="6" s="1"/>
  <c r="AV69" i="6" s="1"/>
  <c r="O128" i="11"/>
  <c r="O98" i="2"/>
  <c r="O127" i="13"/>
  <c r="P49" i="28"/>
  <c r="Q49" i="28" s="1"/>
  <c r="S49" i="28" s="1"/>
  <c r="U49" i="28" s="1"/>
  <c r="AQ49" i="28" s="1"/>
  <c r="AU49" i="28" s="1"/>
  <c r="O50" i="28"/>
  <c r="O143" i="24"/>
  <c r="O52" i="17"/>
  <c r="O143" i="10"/>
  <c r="BA128" i="4"/>
  <c r="AX128" i="4"/>
  <c r="O66" i="17"/>
  <c r="P82" i="9"/>
  <c r="Q82" i="9" s="1"/>
  <c r="S82" i="9" s="1"/>
  <c r="U82" i="9" s="1"/>
  <c r="AQ82" i="9" s="1"/>
  <c r="AU82" i="9" s="1"/>
  <c r="O81" i="28"/>
  <c r="P126" i="10"/>
  <c r="Q126" i="10" s="1"/>
  <c r="S126" i="10" s="1"/>
  <c r="U126" i="10" s="1"/>
  <c r="AT126" i="10" s="1"/>
  <c r="O112" i="19"/>
  <c r="N36" i="4"/>
  <c r="O36" i="4" s="1"/>
  <c r="P35" i="4"/>
  <c r="Q35" i="4" s="1"/>
  <c r="S35" i="4" s="1"/>
  <c r="U35" i="4" s="1"/>
  <c r="AQ35" i="4" s="1"/>
  <c r="AU35" i="4" s="1"/>
  <c r="O143" i="13"/>
  <c r="O127" i="30"/>
  <c r="O80" i="19"/>
  <c r="AX127" i="11"/>
  <c r="BA127" i="11"/>
  <c r="O96" i="12"/>
  <c r="AX126" i="13"/>
  <c r="BA126" i="13"/>
  <c r="O49" i="7"/>
  <c r="O143" i="14"/>
  <c r="O111" i="11"/>
  <c r="O50" i="12"/>
  <c r="O82" i="14"/>
  <c r="O97" i="4"/>
  <c r="N52" i="31"/>
  <c r="O52" i="31" s="1"/>
  <c r="N83" i="13"/>
  <c r="O83" i="13" s="1"/>
  <c r="N68" i="27"/>
  <c r="O68" i="27" s="1"/>
  <c r="O51" i="15"/>
  <c r="P127" i="23"/>
  <c r="Q127" i="23" s="1"/>
  <c r="S127" i="23" s="1"/>
  <c r="U127" i="23" s="1"/>
  <c r="AT127" i="23" s="1"/>
  <c r="O128" i="23"/>
  <c r="P81" i="29"/>
  <c r="Q81" i="29" s="1"/>
  <c r="S81" i="29" s="1"/>
  <c r="U81" i="29" s="1"/>
  <c r="AQ81" i="29" s="1"/>
  <c r="AU81" i="29" s="1"/>
  <c r="O142" i="7"/>
  <c r="O51" i="6"/>
  <c r="N83" i="27"/>
  <c r="O83" i="27" s="1"/>
  <c r="P66" i="23"/>
  <c r="Q66" i="23" s="1"/>
  <c r="S66" i="23" s="1"/>
  <c r="U66" i="23" s="1"/>
  <c r="AQ66" i="23" s="1"/>
  <c r="AU66" i="23" s="1"/>
  <c r="O67" i="23"/>
  <c r="O82" i="22"/>
  <c r="O96" i="28"/>
  <c r="O98" i="29"/>
  <c r="O82" i="10"/>
  <c r="O112" i="7"/>
  <c r="O114" i="15"/>
  <c r="O68" i="14"/>
  <c r="O98" i="3"/>
  <c r="O50" i="25"/>
  <c r="O97" i="15"/>
  <c r="O127" i="33"/>
  <c r="AX126" i="23"/>
  <c r="BA126" i="23"/>
  <c r="P52" i="11"/>
  <c r="Q52" i="11" s="1"/>
  <c r="S52" i="11" s="1"/>
  <c r="U52" i="11" s="1"/>
  <c r="AQ52" i="11" s="1"/>
  <c r="AU52" i="11" s="1"/>
  <c r="P112" i="2"/>
  <c r="Q112" i="2" s="1"/>
  <c r="S112" i="2" s="1"/>
  <c r="U112" i="2" s="1"/>
  <c r="AT112" i="2" s="1"/>
  <c r="AX112" i="2" s="1"/>
  <c r="P82" i="15"/>
  <c r="Q82" i="15" s="1"/>
  <c r="S82" i="15" s="1"/>
  <c r="U82" i="15" s="1"/>
  <c r="AQ82" i="15" s="1"/>
  <c r="AU82" i="15" s="1"/>
  <c r="P112" i="5"/>
  <c r="Q112" i="5" s="1"/>
  <c r="S112" i="5" s="1"/>
  <c r="U112" i="5" s="1"/>
  <c r="AT112" i="5" s="1"/>
  <c r="AX112" i="5" s="1"/>
  <c r="O113" i="5"/>
  <c r="P129" i="20"/>
  <c r="Q129" i="20" s="1"/>
  <c r="S129" i="20" s="1"/>
  <c r="U129" i="20" s="1"/>
  <c r="AT129" i="20" s="1"/>
  <c r="P83" i="4"/>
  <c r="Q83" i="4" s="1"/>
  <c r="S83" i="4" s="1"/>
  <c r="U83" i="4" s="1"/>
  <c r="AQ83" i="4" s="1"/>
  <c r="AU83" i="4" s="1"/>
  <c r="O84" i="4"/>
  <c r="P84" i="4" s="1"/>
  <c r="Q84" i="4" s="1"/>
  <c r="S84" i="4" s="1"/>
  <c r="U84" i="4" s="1"/>
  <c r="AQ84" i="4" s="1"/>
  <c r="AU84" i="4" s="1"/>
  <c r="AV84" i="4" s="1"/>
  <c r="P82" i="30"/>
  <c r="Q82" i="30" s="1"/>
  <c r="S82" i="30" s="1"/>
  <c r="U82" i="30" s="1"/>
  <c r="AQ82" i="30" s="1"/>
  <c r="AU82" i="30" s="1"/>
  <c r="N83" i="30"/>
  <c r="O83" i="30" s="1"/>
  <c r="P128" i="28"/>
  <c r="Q128" i="28" s="1"/>
  <c r="S128" i="28" s="1"/>
  <c r="U128" i="28" s="1"/>
  <c r="AT128" i="28" s="1"/>
  <c r="N68" i="31"/>
  <c r="O68" i="31" s="1"/>
  <c r="P67" i="31"/>
  <c r="Q67" i="31" s="1"/>
  <c r="S67" i="31" s="1"/>
  <c r="U67" i="31" s="1"/>
  <c r="AQ67" i="31" s="1"/>
  <c r="AU67" i="31" s="1"/>
  <c r="P112" i="17"/>
  <c r="Q112" i="17" s="1"/>
  <c r="S112" i="17" s="1"/>
  <c r="U112" i="17" s="1"/>
  <c r="AT112" i="17" s="1"/>
  <c r="AX112" i="17" s="1"/>
  <c r="O113" i="17"/>
  <c r="P34" i="20"/>
  <c r="Q34" i="20" s="1"/>
  <c r="S34" i="20" s="1"/>
  <c r="U34" i="20" s="1"/>
  <c r="AQ34" i="20" s="1"/>
  <c r="AU34" i="20" s="1"/>
  <c r="O35" i="20"/>
  <c r="P111" i="21"/>
  <c r="Q111" i="21" s="1"/>
  <c r="S111" i="21" s="1"/>
  <c r="U111" i="21" s="1"/>
  <c r="AT111" i="21" s="1"/>
  <c r="AX111" i="21" s="1"/>
  <c r="P128" i="27"/>
  <c r="Q128" i="27" s="1"/>
  <c r="S128" i="27" s="1"/>
  <c r="U128" i="27" s="1"/>
  <c r="AT128" i="27" s="1"/>
  <c r="O129" i="27"/>
  <c r="BA126" i="33"/>
  <c r="AX126" i="33"/>
  <c r="P144" i="5"/>
  <c r="Q144" i="5" s="1"/>
  <c r="S144" i="5" s="1"/>
  <c r="U144" i="5" s="1"/>
  <c r="AT144" i="5" s="1"/>
  <c r="AX144" i="5" s="1"/>
  <c r="O145" i="5"/>
  <c r="P97" i="24"/>
  <c r="Q97" i="24" s="1"/>
  <c r="S97" i="24" s="1"/>
  <c r="U97" i="24" s="1"/>
  <c r="AJ97" i="24" s="1"/>
  <c r="AN97" i="24" s="1"/>
  <c r="O98" i="24"/>
  <c r="N52" i="23"/>
  <c r="P51" i="23"/>
  <c r="Q51" i="23" s="1"/>
  <c r="S51" i="23" s="1"/>
  <c r="U51" i="23" s="1"/>
  <c r="AQ51" i="23" s="1"/>
  <c r="AU51" i="23" s="1"/>
  <c r="O52" i="23"/>
  <c r="P97" i="8"/>
  <c r="Q97" i="8" s="1"/>
  <c r="S97" i="8" s="1"/>
  <c r="U97" i="8" s="1"/>
  <c r="AJ97" i="8" s="1"/>
  <c r="AN97" i="8" s="1"/>
  <c r="P127" i="21"/>
  <c r="Q127" i="21" s="1"/>
  <c r="S127" i="21" s="1"/>
  <c r="U127" i="21" s="1"/>
  <c r="AT127" i="21" s="1"/>
  <c r="O128" i="21"/>
  <c r="O80" i="25"/>
  <c r="N36" i="22"/>
  <c r="O36" i="22" s="1"/>
  <c r="P66" i="1"/>
  <c r="Q66" i="1" s="1"/>
  <c r="S66" i="1" s="1"/>
  <c r="U66" i="1" s="1"/>
  <c r="AQ66" i="1" s="1"/>
  <c r="AU66" i="1" s="1"/>
  <c r="O67" i="1"/>
  <c r="P65" i="26"/>
  <c r="Q65" i="26" s="1"/>
  <c r="S65" i="26" s="1"/>
  <c r="U65" i="26" s="1"/>
  <c r="AQ65" i="26" s="1"/>
  <c r="AU65" i="26" s="1"/>
  <c r="O66" i="26"/>
  <c r="P97" i="25"/>
  <c r="Q97" i="25" s="1"/>
  <c r="S97" i="25" s="1"/>
  <c r="U97" i="25" s="1"/>
  <c r="AJ97" i="25" s="1"/>
  <c r="AN97" i="25" s="1"/>
  <c r="P129" i="9"/>
  <c r="Q129" i="9" s="1"/>
  <c r="S129" i="9" s="1"/>
  <c r="U129" i="9" s="1"/>
  <c r="AT129" i="9" s="1"/>
  <c r="O115" i="25"/>
  <c r="AX128" i="20"/>
  <c r="BA128" i="20"/>
  <c r="BA130" i="25"/>
  <c r="AX130" i="25"/>
  <c r="P81" i="21"/>
  <c r="Q81" i="21" s="1"/>
  <c r="S81" i="21" s="1"/>
  <c r="U81" i="21" s="1"/>
  <c r="AQ81" i="21" s="1"/>
  <c r="AU81" i="21" s="1"/>
  <c r="P96" i="18"/>
  <c r="Q96" i="18" s="1"/>
  <c r="S96" i="18" s="1"/>
  <c r="U96" i="18" s="1"/>
  <c r="AJ96" i="18" s="1"/>
  <c r="AN96" i="18" s="1"/>
  <c r="O97" i="18"/>
  <c r="N115" i="6"/>
  <c r="P114" i="6"/>
  <c r="Q114" i="6" s="1"/>
  <c r="S114" i="6" s="1"/>
  <c r="U114" i="6" s="1"/>
  <c r="AT114" i="6" s="1"/>
  <c r="AX114" i="6" s="1"/>
  <c r="O115" i="6"/>
  <c r="AX127" i="28"/>
  <c r="BA127" i="28"/>
  <c r="P143" i="20"/>
  <c r="Q143" i="20" s="1"/>
  <c r="S143" i="20" s="1"/>
  <c r="U143" i="20" s="1"/>
  <c r="AT143" i="20" s="1"/>
  <c r="AX143" i="20" s="1"/>
  <c r="O144" i="20"/>
  <c r="N36" i="28"/>
  <c r="O36" i="28" s="1"/>
  <c r="O36" i="25"/>
  <c r="P110" i="10"/>
  <c r="Q110" i="10" s="1"/>
  <c r="S110" i="10" s="1"/>
  <c r="U110" i="10" s="1"/>
  <c r="AT110" i="10" s="1"/>
  <c r="AX110" i="10" s="1"/>
  <c r="AX127" i="27"/>
  <c r="BA127" i="27"/>
  <c r="P126" i="22"/>
  <c r="Q126" i="22" s="1"/>
  <c r="S126" i="22" s="1"/>
  <c r="U126" i="22" s="1"/>
  <c r="AT126" i="22" s="1"/>
  <c r="O127" i="22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P97" i="23"/>
  <c r="Q97" i="23" s="1"/>
  <c r="S97" i="23" s="1"/>
  <c r="U97" i="23" s="1"/>
  <c r="AJ97" i="23" s="1"/>
  <c r="AN97" i="23" s="1"/>
  <c r="O98" i="23"/>
  <c r="P111" i="16"/>
  <c r="Q111" i="16" s="1"/>
  <c r="S111" i="16" s="1"/>
  <c r="U111" i="16" s="1"/>
  <c r="AT111" i="16" s="1"/>
  <c r="AX111" i="16" s="1"/>
  <c r="O112" i="16"/>
  <c r="O66" i="28"/>
  <c r="O66" i="7"/>
  <c r="O142" i="18"/>
  <c r="P143" i="29"/>
  <c r="Q143" i="29" s="1"/>
  <c r="S143" i="29" s="1"/>
  <c r="U143" i="29" s="1"/>
  <c r="AT143" i="29" s="1"/>
  <c r="AX143" i="29" s="1"/>
  <c r="BA128" i="9"/>
  <c r="AX128" i="9"/>
  <c r="N115" i="25"/>
  <c r="O100" i="6"/>
  <c r="P100" i="6" s="1"/>
  <c r="Q100" i="6" s="1"/>
  <c r="S100" i="6" s="1"/>
  <c r="U100" i="6" s="1"/>
  <c r="AJ100" i="6" s="1"/>
  <c r="AN100" i="6" s="1"/>
  <c r="AO100" i="6" s="1"/>
  <c r="N131" i="25"/>
  <c r="O131" i="25" s="1"/>
  <c r="N52" i="10"/>
  <c r="O52" i="10" s="1"/>
  <c r="P81" i="16"/>
  <c r="Q81" i="16" s="1"/>
  <c r="S81" i="16" s="1"/>
  <c r="U81" i="16" s="1"/>
  <c r="AQ81" i="16" s="1"/>
  <c r="AU81" i="16" s="1"/>
  <c r="O51" i="3"/>
  <c r="O127" i="3"/>
  <c r="O33" i="8"/>
  <c r="O112" i="30"/>
  <c r="O96" i="33"/>
  <c r="N36" i="25"/>
  <c r="P65" i="5"/>
  <c r="Q65" i="5" s="1"/>
  <c r="S65" i="5" s="1"/>
  <c r="U65" i="5" s="1"/>
  <c r="AQ65" i="5" s="1"/>
  <c r="AU65" i="5" s="1"/>
  <c r="N52" i="27"/>
  <c r="O52" i="27" s="1"/>
  <c r="O51" i="14"/>
  <c r="P51" i="22"/>
  <c r="Q51" i="22" s="1"/>
  <c r="S51" i="22" s="1"/>
  <c r="U51" i="22" s="1"/>
  <c r="AQ51" i="22" s="1"/>
  <c r="AU51" i="22" s="1"/>
  <c r="P112" i="24"/>
  <c r="Q112" i="24" s="1"/>
  <c r="S112" i="24" s="1"/>
  <c r="U112" i="24" s="1"/>
  <c r="AT112" i="24" s="1"/>
  <c r="AX112" i="24" s="1"/>
  <c r="O113" i="24"/>
  <c r="P142" i="9"/>
  <c r="Q142" i="9" s="1"/>
  <c r="S142" i="9" s="1"/>
  <c r="U142" i="9" s="1"/>
  <c r="AT142" i="9" s="1"/>
  <c r="AX142" i="9" s="1"/>
  <c r="O143" i="9"/>
  <c r="P99" i="14"/>
  <c r="Q99" i="14" s="1"/>
  <c r="S99" i="14" s="1"/>
  <c r="U99" i="14" s="1"/>
  <c r="AJ99" i="14" s="1"/>
  <c r="AN99" i="14" s="1"/>
  <c r="P97" i="22"/>
  <c r="Q97" i="22" s="1"/>
  <c r="S97" i="22" s="1"/>
  <c r="U97" i="22" s="1"/>
  <c r="AJ97" i="22" s="1"/>
  <c r="AN97" i="22" s="1"/>
  <c r="P97" i="9"/>
  <c r="Q97" i="9" s="1"/>
  <c r="S97" i="9" s="1"/>
  <c r="U97" i="9" s="1"/>
  <c r="AJ97" i="9" s="1"/>
  <c r="AN97" i="9" s="1"/>
  <c r="O98" i="9"/>
  <c r="P143" i="21"/>
  <c r="Q143" i="21" s="1"/>
  <c r="S143" i="21" s="1"/>
  <c r="U143" i="21" s="1"/>
  <c r="AT143" i="21" s="1"/>
  <c r="AX143" i="21" s="1"/>
  <c r="P83" i="23"/>
  <c r="Q83" i="23" s="1"/>
  <c r="S83" i="23" s="1"/>
  <c r="U83" i="23" s="1"/>
  <c r="AQ83" i="23" s="1"/>
  <c r="AU83" i="23" s="1"/>
  <c r="P35" i="17"/>
  <c r="Q35" i="17" s="1"/>
  <c r="S35" i="17" s="1"/>
  <c r="U35" i="17" s="1"/>
  <c r="AQ35" i="17" s="1"/>
  <c r="AU35" i="17" s="1"/>
  <c r="N36" i="17"/>
  <c r="O36" i="17"/>
  <c r="N68" i="4"/>
  <c r="P67" i="4"/>
  <c r="Q67" i="4" s="1"/>
  <c r="S67" i="4" s="1"/>
  <c r="U67" i="4" s="1"/>
  <c r="AQ67" i="4" s="1"/>
  <c r="AU67" i="4" s="1"/>
  <c r="O68" i="4"/>
  <c r="AX126" i="3"/>
  <c r="BA126" i="3"/>
  <c r="N99" i="1"/>
  <c r="P98" i="1"/>
  <c r="Q98" i="1" s="1"/>
  <c r="S98" i="1" s="1"/>
  <c r="U98" i="1" s="1"/>
  <c r="AJ98" i="1" s="1"/>
  <c r="AN98" i="1" s="1"/>
  <c r="O99" i="1"/>
  <c r="P112" i="12"/>
  <c r="Q112" i="12" s="1"/>
  <c r="S112" i="12" s="1"/>
  <c r="U112" i="12" s="1"/>
  <c r="AT112" i="12" s="1"/>
  <c r="AX112" i="12" s="1"/>
  <c r="P67" i="33"/>
  <c r="Q67" i="33" s="1"/>
  <c r="S67" i="33" s="1"/>
  <c r="U67" i="33" s="1"/>
  <c r="AQ67" i="33" s="1"/>
  <c r="AU67" i="33" s="1"/>
  <c r="P98" i="30"/>
  <c r="Q98" i="30" s="1"/>
  <c r="S98" i="30" s="1"/>
  <c r="U98" i="30" s="1"/>
  <c r="AJ98" i="30" s="1"/>
  <c r="AN98" i="30" s="1"/>
  <c r="P143" i="19"/>
  <c r="Q143" i="19" s="1"/>
  <c r="S143" i="19" s="1"/>
  <c r="U143" i="19" s="1"/>
  <c r="AT143" i="19" s="1"/>
  <c r="AX143" i="19" s="1"/>
  <c r="O144" i="19"/>
  <c r="P52" i="19"/>
  <c r="Q52" i="19" s="1"/>
  <c r="S52" i="19" s="1"/>
  <c r="U52" i="19" s="1"/>
  <c r="AQ52" i="19" s="1"/>
  <c r="AU52" i="19" s="1"/>
  <c r="O143" i="4"/>
  <c r="O113" i="4"/>
  <c r="O53" i="18"/>
  <c r="P53" i="18" s="1"/>
  <c r="Q53" i="18" s="1"/>
  <c r="S53" i="18" s="1"/>
  <c r="U53" i="18" s="1"/>
  <c r="AQ53" i="18" s="1"/>
  <c r="AU53" i="18" s="1"/>
  <c r="AV53" i="18" s="1"/>
  <c r="N36" i="5"/>
  <c r="P35" i="5"/>
  <c r="Q35" i="5" s="1"/>
  <c r="S35" i="5" s="1"/>
  <c r="U35" i="5" s="1"/>
  <c r="AQ35" i="5" s="1"/>
  <c r="AU35" i="5" s="1"/>
  <c r="O36" i="5"/>
  <c r="O111" i="23"/>
  <c r="O145" i="25"/>
  <c r="O51" i="33"/>
  <c r="O67" i="22"/>
  <c r="N52" i="29"/>
  <c r="P51" i="29"/>
  <c r="Q51" i="29" s="1"/>
  <c r="S51" i="29" s="1"/>
  <c r="U51" i="29" s="1"/>
  <c r="AQ51" i="29" s="1"/>
  <c r="AU51" i="29" s="1"/>
  <c r="O52" i="29"/>
  <c r="N83" i="6"/>
  <c r="P82" i="6"/>
  <c r="Q82" i="6" s="1"/>
  <c r="S82" i="6" s="1"/>
  <c r="U82" i="6" s="1"/>
  <c r="AQ82" i="6" s="1"/>
  <c r="AU82" i="6" s="1"/>
  <c r="P111" i="31"/>
  <c r="Q111" i="31" s="1"/>
  <c r="S111" i="31" s="1"/>
  <c r="U111" i="31" s="1"/>
  <c r="AT111" i="31" s="1"/>
  <c r="AX111" i="31" s="1"/>
  <c r="O112" i="31"/>
  <c r="N83" i="26"/>
  <c r="P82" i="26"/>
  <c r="Q82" i="26" s="1"/>
  <c r="S82" i="26" s="1"/>
  <c r="U82" i="26" s="1"/>
  <c r="AQ82" i="26" s="1"/>
  <c r="AU82" i="26" s="1"/>
  <c r="P36" i="2"/>
  <c r="Q36" i="2" s="1"/>
  <c r="S36" i="2" s="1"/>
  <c r="U36" i="2" s="1"/>
  <c r="AQ36" i="2" s="1"/>
  <c r="AU36" i="2" s="1"/>
  <c r="P142" i="16"/>
  <c r="Q142" i="16" s="1"/>
  <c r="S142" i="16" s="1"/>
  <c r="U142" i="16" s="1"/>
  <c r="AT142" i="16" s="1"/>
  <c r="AX142" i="16" s="1"/>
  <c r="P82" i="5"/>
  <c r="Q82" i="5" s="1"/>
  <c r="S82" i="5" s="1"/>
  <c r="U82" i="5" s="1"/>
  <c r="AQ82" i="5" s="1"/>
  <c r="AU82" i="5" s="1"/>
  <c r="N99" i="31"/>
  <c r="P98" i="31"/>
  <c r="Q98" i="31" s="1"/>
  <c r="S98" i="31" s="1"/>
  <c r="U98" i="31" s="1"/>
  <c r="AJ98" i="31" s="1"/>
  <c r="AN98" i="31" s="1"/>
  <c r="P82" i="31"/>
  <c r="Q82" i="31" s="1"/>
  <c r="S82" i="31" s="1"/>
  <c r="U82" i="31" s="1"/>
  <c r="AQ82" i="31" s="1"/>
  <c r="AU82" i="31" s="1"/>
  <c r="P96" i="10"/>
  <c r="Q96" i="10" s="1"/>
  <c r="S96" i="10" s="1"/>
  <c r="U96" i="10" s="1"/>
  <c r="AJ96" i="10" s="1"/>
  <c r="AN96" i="10" s="1"/>
  <c r="P127" i="31"/>
  <c r="Q127" i="31" s="1"/>
  <c r="S127" i="31" s="1"/>
  <c r="U127" i="31" s="1"/>
  <c r="AT127" i="31" s="1"/>
  <c r="O128" i="31"/>
  <c r="P36" i="33"/>
  <c r="Q36" i="33" s="1"/>
  <c r="S36" i="33" s="1"/>
  <c r="U36" i="33" s="1"/>
  <c r="AQ36" i="33" s="1"/>
  <c r="AU36" i="33" s="1"/>
  <c r="O37" i="33"/>
  <c r="P37" i="33" s="1"/>
  <c r="Q37" i="33" s="1"/>
  <c r="S37" i="33" s="1"/>
  <c r="U37" i="33" s="1"/>
  <c r="AQ37" i="33" s="1"/>
  <c r="AU37" i="33" s="1"/>
  <c r="AV37" i="33" s="1"/>
  <c r="P67" i="2"/>
  <c r="Q67" i="2" s="1"/>
  <c r="S67" i="2" s="1"/>
  <c r="U67" i="2" s="1"/>
  <c r="AQ67" i="2" s="1"/>
  <c r="AU67" i="2" s="1"/>
  <c r="P98" i="27"/>
  <c r="Q98" i="27" s="1"/>
  <c r="S98" i="27" s="1"/>
  <c r="U98" i="27" s="1"/>
  <c r="AJ98" i="27" s="1"/>
  <c r="AN98" i="27" s="1"/>
  <c r="O143" i="12"/>
  <c r="P36" i="11"/>
  <c r="Q36" i="11" s="1"/>
  <c r="S36" i="11" s="1"/>
  <c r="U36" i="11" s="1"/>
  <c r="AQ36" i="11" s="1"/>
  <c r="AU36" i="11" s="1"/>
  <c r="O37" i="11"/>
  <c r="P37" i="11" s="1"/>
  <c r="Q37" i="11" s="1"/>
  <c r="S37" i="11" s="1"/>
  <c r="U37" i="11" s="1"/>
  <c r="AQ37" i="11" s="1"/>
  <c r="AU37" i="11" s="1"/>
  <c r="AV37" i="11" s="1"/>
  <c r="P126" i="8"/>
  <c r="Q126" i="8" s="1"/>
  <c r="S126" i="8" s="1"/>
  <c r="U126" i="8" s="1"/>
  <c r="AT126" i="8" s="1"/>
  <c r="O127" i="8"/>
  <c r="N36" i="27"/>
  <c r="P35" i="27"/>
  <c r="Q35" i="27" s="1"/>
  <c r="S35" i="27" s="1"/>
  <c r="U35" i="27" s="1"/>
  <c r="AQ35" i="27" s="1"/>
  <c r="AU35" i="27" s="1"/>
  <c r="O36" i="27"/>
  <c r="P96" i="7"/>
  <c r="Q96" i="7" s="1"/>
  <c r="S96" i="7" s="1"/>
  <c r="U96" i="7" s="1"/>
  <c r="AJ96" i="7" s="1"/>
  <c r="AN96" i="7" s="1"/>
  <c r="O97" i="7"/>
  <c r="P80" i="12"/>
  <c r="Q80" i="12" s="1"/>
  <c r="S80" i="12" s="1"/>
  <c r="U80" i="12" s="1"/>
  <c r="AQ80" i="12" s="1"/>
  <c r="AU80" i="12" s="1"/>
  <c r="O81" i="12"/>
  <c r="N99" i="13"/>
  <c r="O99" i="13" s="1"/>
  <c r="P80" i="33"/>
  <c r="Q80" i="33" s="1"/>
  <c r="S80" i="33" s="1"/>
  <c r="U80" i="33" s="1"/>
  <c r="AQ80" i="33" s="1"/>
  <c r="AU80" i="33" s="1"/>
  <c r="O81" i="33"/>
  <c r="N36" i="18"/>
  <c r="O36" i="18" s="1"/>
  <c r="P49" i="20"/>
  <c r="Q49" i="20" s="1"/>
  <c r="S49" i="20" s="1"/>
  <c r="U49" i="20" s="1"/>
  <c r="AQ49" i="20" s="1"/>
  <c r="AU49" i="20" s="1"/>
  <c r="P142" i="26"/>
  <c r="Q142" i="26" s="1"/>
  <c r="S142" i="26" s="1"/>
  <c r="U142" i="26" s="1"/>
  <c r="AT142" i="26" s="1"/>
  <c r="AX142" i="26" s="1"/>
  <c r="O143" i="26"/>
  <c r="BA126" i="31"/>
  <c r="AX126" i="31"/>
  <c r="P142" i="23"/>
  <c r="Q142" i="23" s="1"/>
  <c r="S142" i="23" s="1"/>
  <c r="U142" i="23" s="1"/>
  <c r="AT142" i="23" s="1"/>
  <c r="AX142" i="23" s="1"/>
  <c r="O143" i="23"/>
  <c r="O68" i="16"/>
  <c r="O67" i="19"/>
  <c r="P128" i="16"/>
  <c r="Q128" i="16" s="1"/>
  <c r="S128" i="16" s="1"/>
  <c r="U128" i="16" s="1"/>
  <c r="AT128" i="16" s="1"/>
  <c r="O129" i="16"/>
  <c r="P66" i="11"/>
  <c r="Q66" i="11" s="1"/>
  <c r="S66" i="11" s="1"/>
  <c r="U66" i="11" s="1"/>
  <c r="AQ66" i="11" s="1"/>
  <c r="AU66" i="11" s="1"/>
  <c r="O67" i="11"/>
  <c r="P113" i="13"/>
  <c r="Q113" i="13" s="1"/>
  <c r="S113" i="13" s="1"/>
  <c r="U113" i="13" s="1"/>
  <c r="AT113" i="13" s="1"/>
  <c r="AX113" i="13" s="1"/>
  <c r="P112" i="26"/>
  <c r="Q112" i="26" s="1"/>
  <c r="S112" i="26" s="1"/>
  <c r="U112" i="26" s="1"/>
  <c r="AT112" i="26" s="1"/>
  <c r="AX112" i="26" s="1"/>
  <c r="P35" i="7"/>
  <c r="Q35" i="7" s="1"/>
  <c r="S35" i="7" s="1"/>
  <c r="U35" i="7" s="1"/>
  <c r="AQ35" i="7" s="1"/>
  <c r="AU35" i="7" s="1"/>
  <c r="N36" i="7"/>
  <c r="O36" i="7"/>
  <c r="P114" i="9"/>
  <c r="Q114" i="9" s="1"/>
  <c r="S114" i="9" s="1"/>
  <c r="U114" i="9" s="1"/>
  <c r="AT114" i="9" s="1"/>
  <c r="AX114" i="9" s="1"/>
  <c r="N115" i="9"/>
  <c r="O115" i="9"/>
  <c r="P96" i="11"/>
  <c r="Q96" i="11" s="1"/>
  <c r="S96" i="11" s="1"/>
  <c r="U96" i="11" s="1"/>
  <c r="AJ96" i="11" s="1"/>
  <c r="AN96" i="11" s="1"/>
  <c r="O97" i="11"/>
  <c r="P81" i="2"/>
  <c r="Q81" i="2" s="1"/>
  <c r="S81" i="2" s="1"/>
  <c r="U81" i="2" s="1"/>
  <c r="AQ81" i="2" s="1"/>
  <c r="AU81" i="2" s="1"/>
  <c r="O82" i="2"/>
  <c r="BA126" i="30"/>
  <c r="AX126" i="30"/>
  <c r="P80" i="17"/>
  <c r="Q80" i="17" s="1"/>
  <c r="S80" i="17" s="1"/>
  <c r="U80" i="17" s="1"/>
  <c r="AQ80" i="17" s="1"/>
  <c r="AU80" i="17" s="1"/>
  <c r="O81" i="17"/>
  <c r="P127" i="17"/>
  <c r="Q127" i="17" s="1"/>
  <c r="S127" i="17" s="1"/>
  <c r="U127" i="17" s="1"/>
  <c r="AT127" i="17" s="1"/>
  <c r="O128" i="17"/>
  <c r="O143" i="27"/>
  <c r="O34" i="14"/>
  <c r="O129" i="19"/>
  <c r="P141" i="22"/>
  <c r="Q141" i="22" s="1"/>
  <c r="S141" i="22" s="1"/>
  <c r="U141" i="22" s="1"/>
  <c r="AT141" i="22" s="1"/>
  <c r="AX141" i="22" s="1"/>
  <c r="O142" i="22"/>
  <c r="P142" i="15"/>
  <c r="Q142" i="15" s="1"/>
  <c r="S142" i="15" s="1"/>
  <c r="U142" i="15" s="1"/>
  <c r="AT142" i="15" s="1"/>
  <c r="AX142" i="15" s="1"/>
  <c r="O143" i="15"/>
  <c r="O142" i="28"/>
  <c r="O144" i="3"/>
  <c r="BA127" i="16"/>
  <c r="AX127" i="16"/>
  <c r="O50" i="5"/>
  <c r="O98" i="5"/>
  <c r="P67" i="15"/>
  <c r="Q67" i="15" s="1"/>
  <c r="S67" i="15" s="1"/>
  <c r="U67" i="15" s="1"/>
  <c r="AQ67" i="15" s="1"/>
  <c r="AU67" i="15" s="1"/>
  <c r="O143" i="33"/>
  <c r="N99" i="26"/>
  <c r="O99" i="26" s="1"/>
  <c r="P98" i="26"/>
  <c r="Q98" i="26" s="1"/>
  <c r="S98" i="26" s="1"/>
  <c r="U98" i="26" s="1"/>
  <c r="AJ98" i="26" s="1"/>
  <c r="AN98" i="26" s="1"/>
  <c r="P112" i="28"/>
  <c r="Q112" i="28" s="1"/>
  <c r="S112" i="28" s="1"/>
  <c r="U112" i="28" s="1"/>
  <c r="AT112" i="28" s="1"/>
  <c r="AX112" i="28" s="1"/>
  <c r="N99" i="16"/>
  <c r="O99" i="16" s="1"/>
  <c r="P98" i="16"/>
  <c r="Q98" i="16" s="1"/>
  <c r="S98" i="16" s="1"/>
  <c r="U98" i="16" s="1"/>
  <c r="AJ98" i="16" s="1"/>
  <c r="AN98" i="16" s="1"/>
  <c r="P126" i="7"/>
  <c r="Q126" i="7" s="1"/>
  <c r="S126" i="7" s="1"/>
  <c r="U126" i="7" s="1"/>
  <c r="AT126" i="7" s="1"/>
  <c r="O127" i="7"/>
  <c r="P144" i="6"/>
  <c r="Q144" i="6" s="1"/>
  <c r="S144" i="6" s="1"/>
  <c r="U144" i="6" s="1"/>
  <c r="AT144" i="6" s="1"/>
  <c r="AX144" i="6" s="1"/>
  <c r="P127" i="26"/>
  <c r="Q127" i="26" s="1"/>
  <c r="S127" i="26" s="1"/>
  <c r="U127" i="26" s="1"/>
  <c r="AT127" i="26" s="1"/>
  <c r="P66" i="10"/>
  <c r="Q66" i="10" s="1"/>
  <c r="S66" i="10" s="1"/>
  <c r="U66" i="10" s="1"/>
  <c r="AQ66" i="10" s="1"/>
  <c r="AU66" i="10" s="1"/>
  <c r="O67" i="10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N52" i="30"/>
  <c r="O52" i="30" s="1"/>
  <c r="P51" i="30"/>
  <c r="Q51" i="30" s="1"/>
  <c r="S51" i="30" s="1"/>
  <c r="U51" i="30" s="1"/>
  <c r="AQ51" i="30" s="1"/>
  <c r="AU51" i="30" s="1"/>
  <c r="AX128" i="19"/>
  <c r="BA128" i="19"/>
  <c r="P142" i="8"/>
  <c r="Q142" i="8" s="1"/>
  <c r="S142" i="8" s="1"/>
  <c r="U142" i="8" s="1"/>
  <c r="AT142" i="8" s="1"/>
  <c r="AX142" i="8" s="1"/>
  <c r="P97" i="19"/>
  <c r="Q97" i="19" s="1"/>
  <c r="S97" i="19" s="1"/>
  <c r="U97" i="19" s="1"/>
  <c r="AJ97" i="19" s="1"/>
  <c r="AN97" i="19" s="1"/>
  <c r="N115" i="29"/>
  <c r="P114" i="29"/>
  <c r="Q114" i="29" s="1"/>
  <c r="S114" i="29" s="1"/>
  <c r="U114" i="29" s="1"/>
  <c r="AT114" i="29" s="1"/>
  <c r="AX114" i="29" s="1"/>
  <c r="O115" i="29"/>
  <c r="P51" i="21"/>
  <c r="Q51" i="21" s="1"/>
  <c r="S51" i="21" s="1"/>
  <c r="U51" i="21" s="1"/>
  <c r="AQ51" i="21" s="1"/>
  <c r="AU51" i="21" s="1"/>
  <c r="P128" i="15"/>
  <c r="Q128" i="15" s="1"/>
  <c r="S128" i="15" s="1"/>
  <c r="U128" i="15" s="1"/>
  <c r="AT128" i="15" s="1"/>
  <c r="O129" i="15"/>
  <c r="P35" i="3"/>
  <c r="Q35" i="3" s="1"/>
  <c r="S35" i="3" s="1"/>
  <c r="U35" i="3" s="1"/>
  <c r="AQ35" i="3" s="1"/>
  <c r="AU35" i="3" s="1"/>
  <c r="P111" i="22"/>
  <c r="Q111" i="22" s="1"/>
  <c r="S111" i="22" s="1"/>
  <c r="U111" i="22" s="1"/>
  <c r="AT111" i="22" s="1"/>
  <c r="AX111" i="22" s="1"/>
  <c r="O112" i="22"/>
  <c r="P112" i="27"/>
  <c r="Q112" i="27" s="1"/>
  <c r="S112" i="27" s="1"/>
  <c r="U112" i="27" s="1"/>
  <c r="AT112" i="27" s="1"/>
  <c r="AX112" i="27" s="1"/>
  <c r="O113" i="27"/>
  <c r="P98" i="21"/>
  <c r="Q98" i="21" s="1"/>
  <c r="S98" i="21" s="1"/>
  <c r="U98" i="21" s="1"/>
  <c r="AJ98" i="21" s="1"/>
  <c r="AN98" i="21" s="1"/>
  <c r="P82" i="11"/>
  <c r="Q82" i="11" s="1"/>
  <c r="S82" i="11" s="1"/>
  <c r="U82" i="11" s="1"/>
  <c r="AQ82" i="11" s="1"/>
  <c r="AU82" i="11" s="1"/>
  <c r="P127" i="24"/>
  <c r="Q127" i="24" s="1"/>
  <c r="S127" i="24" s="1"/>
  <c r="U127" i="24" s="1"/>
  <c r="AT127" i="24" s="1"/>
  <c r="O128" i="24"/>
  <c r="N115" i="20"/>
  <c r="O115" i="20" s="1"/>
  <c r="P114" i="20"/>
  <c r="Q114" i="20" s="1"/>
  <c r="S114" i="20" s="1"/>
  <c r="U114" i="20" s="1"/>
  <c r="AT114" i="20" s="1"/>
  <c r="AX114" i="20" s="1"/>
  <c r="BA126" i="26"/>
  <c r="AX126" i="26"/>
  <c r="N36" i="31"/>
  <c r="O36" i="31" s="1"/>
  <c r="O142" i="31"/>
  <c r="O128" i="6"/>
  <c r="O143" i="17"/>
  <c r="O36" i="26"/>
  <c r="P111" i="8"/>
  <c r="Q111" i="8" s="1"/>
  <c r="S111" i="8" s="1"/>
  <c r="U111" i="8" s="1"/>
  <c r="AT111" i="8" s="1"/>
  <c r="AX111" i="8" s="1"/>
  <c r="O112" i="8"/>
  <c r="P111" i="33"/>
  <c r="Q111" i="33" s="1"/>
  <c r="S111" i="33" s="1"/>
  <c r="U111" i="33" s="1"/>
  <c r="AT111" i="33" s="1"/>
  <c r="AX111" i="33" s="1"/>
  <c r="O112" i="33"/>
  <c r="P142" i="11"/>
  <c r="Q142" i="11" s="1"/>
  <c r="S142" i="11" s="1"/>
  <c r="U142" i="11" s="1"/>
  <c r="AT142" i="11" s="1"/>
  <c r="AX142" i="11" s="1"/>
  <c r="O143" i="11"/>
  <c r="P112" i="3"/>
  <c r="Q112" i="3" s="1"/>
  <c r="S112" i="3" s="1"/>
  <c r="U112" i="3" s="1"/>
  <c r="AT112" i="3" s="1"/>
  <c r="AX112" i="3" s="1"/>
  <c r="N36" i="13"/>
  <c r="O36" i="13" s="1"/>
  <c r="P35" i="13"/>
  <c r="Q35" i="13" s="1"/>
  <c r="S35" i="13" s="1"/>
  <c r="U35" i="13" s="1"/>
  <c r="AQ35" i="13" s="1"/>
  <c r="AU35" i="13" s="1"/>
  <c r="AX127" i="15"/>
  <c r="BA127" i="15"/>
  <c r="P127" i="5"/>
  <c r="Q127" i="5" s="1"/>
  <c r="S127" i="5" s="1"/>
  <c r="U127" i="5" s="1"/>
  <c r="AT127" i="5" s="1"/>
  <c r="O36" i="21"/>
  <c r="O35" i="30"/>
  <c r="O35" i="24"/>
  <c r="P81" i="3"/>
  <c r="Q81" i="3" s="1"/>
  <c r="S81" i="3" s="1"/>
  <c r="U81" i="3" s="1"/>
  <c r="AQ81" i="3" s="1"/>
  <c r="AU81" i="3" s="1"/>
  <c r="O82" i="3"/>
  <c r="P52" i="13"/>
  <c r="Q52" i="13" s="1"/>
  <c r="S52" i="13" s="1"/>
  <c r="U52" i="13" s="1"/>
  <c r="AQ52" i="13" s="1"/>
  <c r="AU52" i="13" s="1"/>
  <c r="O53" i="13"/>
  <c r="P53" i="13" s="1"/>
  <c r="Q53" i="13" s="1"/>
  <c r="S53" i="13" s="1"/>
  <c r="U53" i="13" s="1"/>
  <c r="AQ53" i="13" s="1"/>
  <c r="AU53" i="13" s="1"/>
  <c r="AV53" i="13" s="1"/>
  <c r="AX127" i="6"/>
  <c r="BA127" i="6"/>
  <c r="N131" i="1"/>
  <c r="P130" i="1"/>
  <c r="Q130" i="1" s="1"/>
  <c r="S130" i="1" s="1"/>
  <c r="U130" i="1" s="1"/>
  <c r="AT130" i="1" s="1"/>
  <c r="P112" i="14"/>
  <c r="Q112" i="14" s="1"/>
  <c r="S112" i="14" s="1"/>
  <c r="U112" i="14" s="1"/>
  <c r="AT112" i="14" s="1"/>
  <c r="AX112" i="14" s="1"/>
  <c r="P128" i="12"/>
  <c r="Q128" i="12" s="1"/>
  <c r="S128" i="12" s="1"/>
  <c r="U128" i="12" s="1"/>
  <c r="AT128" i="12" s="1"/>
  <c r="P127" i="29"/>
  <c r="Q127" i="29" s="1"/>
  <c r="S127" i="29" s="1"/>
  <c r="U127" i="29" s="1"/>
  <c r="AT127" i="29" s="1"/>
  <c r="P82" i="24"/>
  <c r="Q82" i="24" s="1"/>
  <c r="S82" i="24" s="1"/>
  <c r="U82" i="24" s="1"/>
  <c r="AQ82" i="24" s="1"/>
  <c r="AU82" i="24" s="1"/>
  <c r="N83" i="24"/>
  <c r="O83" i="24"/>
  <c r="O129" i="2"/>
  <c r="P81" i="7"/>
  <c r="Q81" i="7" s="1"/>
  <c r="S81" i="7" s="1"/>
  <c r="U81" i="7" s="1"/>
  <c r="AQ81" i="7" s="1"/>
  <c r="AU81" i="7" s="1"/>
  <c r="O82" i="7"/>
  <c r="P97" i="17"/>
  <c r="Q97" i="17" s="1"/>
  <c r="S97" i="17" s="1"/>
  <c r="U97" i="17" s="1"/>
  <c r="AJ97" i="17" s="1"/>
  <c r="AN97" i="17" s="1"/>
  <c r="O98" i="17"/>
  <c r="P66" i="25"/>
  <c r="Q66" i="25" s="1"/>
  <c r="S66" i="25" s="1"/>
  <c r="U66" i="25" s="1"/>
  <c r="AQ66" i="25" s="1"/>
  <c r="AU66" i="25" s="1"/>
  <c r="P129" i="18"/>
  <c r="Q129" i="18" s="1"/>
  <c r="S129" i="18" s="1"/>
  <c r="U129" i="18" s="1"/>
  <c r="AT129" i="18" s="1"/>
  <c r="P112" i="18"/>
  <c r="Q112" i="18" s="1"/>
  <c r="S112" i="18" s="1"/>
  <c r="U112" i="18" s="1"/>
  <c r="AT112" i="18" s="1"/>
  <c r="AX112" i="18" s="1"/>
  <c r="N52" i="24"/>
  <c r="O52" i="24" s="1"/>
  <c r="P51" i="24"/>
  <c r="Q51" i="24" s="1"/>
  <c r="S51" i="24" s="1"/>
  <c r="U51" i="24" s="1"/>
  <c r="AQ51" i="24" s="1"/>
  <c r="AU51" i="24" s="1"/>
  <c r="P144" i="30"/>
  <c r="Q144" i="30" s="1"/>
  <c r="S144" i="30" s="1"/>
  <c r="U144" i="30" s="1"/>
  <c r="AT144" i="30" s="1"/>
  <c r="AX144" i="30" s="1"/>
  <c r="O145" i="30"/>
  <c r="P50" i="26"/>
  <c r="Q50" i="26" s="1"/>
  <c r="S50" i="26" s="1"/>
  <c r="U50" i="26" s="1"/>
  <c r="AQ50" i="26" s="1"/>
  <c r="AU50" i="26" s="1"/>
  <c r="O51" i="26"/>
  <c r="P80" i="8"/>
  <c r="Q80" i="8" s="1"/>
  <c r="S80" i="8" s="1"/>
  <c r="U80" i="8" s="1"/>
  <c r="AQ80" i="8" s="1"/>
  <c r="AU80" i="8" s="1"/>
  <c r="N52" i="2"/>
  <c r="P51" i="2"/>
  <c r="Q51" i="2" s="1"/>
  <c r="S51" i="2" s="1"/>
  <c r="U51" i="2" s="1"/>
  <c r="AQ51" i="2" s="1"/>
  <c r="AU51" i="2" s="1"/>
  <c r="O52" i="2"/>
  <c r="P50" i="1"/>
  <c r="Q50" i="1" s="1"/>
  <c r="S50" i="1" s="1"/>
  <c r="U50" i="1" s="1"/>
  <c r="AQ50" i="1" s="1"/>
  <c r="AU50" i="1" s="1"/>
  <c r="O51" i="1"/>
  <c r="P129" i="14"/>
  <c r="Q129" i="14" s="1"/>
  <c r="S129" i="14" s="1"/>
  <c r="U129" i="14" s="1"/>
  <c r="AT129" i="14" s="1"/>
  <c r="O130" i="14"/>
  <c r="AX129" i="1"/>
  <c r="BA129" i="1"/>
  <c r="O35" i="16"/>
  <c r="N36" i="26"/>
  <c r="N52" i="4"/>
  <c r="O52" i="4" s="1"/>
  <c r="P51" i="4"/>
  <c r="Q51" i="4" s="1"/>
  <c r="S51" i="4" s="1"/>
  <c r="U51" i="4" s="1"/>
  <c r="AQ51" i="4" s="1"/>
  <c r="AU51" i="4" s="1"/>
  <c r="O66" i="8"/>
  <c r="P68" i="30"/>
  <c r="Q68" i="30" s="1"/>
  <c r="S68" i="30" s="1"/>
  <c r="U68" i="30" s="1"/>
  <c r="AQ68" i="30" s="1"/>
  <c r="AU68" i="30" s="1"/>
  <c r="BA126" i="29"/>
  <c r="AX126" i="29"/>
  <c r="O37" i="23"/>
  <c r="P37" i="23" s="1"/>
  <c r="Q37" i="23" s="1"/>
  <c r="S37" i="23" s="1"/>
  <c r="U37" i="23" s="1"/>
  <c r="AQ37" i="23" s="1"/>
  <c r="AU37" i="23" s="1"/>
  <c r="AV37" i="23" s="1"/>
  <c r="O129" i="4"/>
  <c r="AX128" i="2"/>
  <c r="BA128" i="2"/>
  <c r="O66" i="29"/>
  <c r="AX128" i="18"/>
  <c r="BA128" i="18"/>
  <c r="N36" i="21"/>
  <c r="P66" i="20"/>
  <c r="Q66" i="20" s="1"/>
  <c r="S66" i="20" s="1"/>
  <c r="U66" i="20" s="1"/>
  <c r="AQ66" i="20" s="1"/>
  <c r="AU66" i="20" s="1"/>
  <c r="O68" i="9"/>
  <c r="P67" i="12"/>
  <c r="Q67" i="12" s="1"/>
  <c r="S67" i="12" s="1"/>
  <c r="U67" i="12" s="1"/>
  <c r="AQ67" i="12" s="1"/>
  <c r="AU67" i="12" s="1"/>
  <c r="P67" i="34" l="1"/>
  <c r="Q67" i="34" s="1"/>
  <c r="S67" i="34" s="1"/>
  <c r="U67" i="34" s="1"/>
  <c r="AQ67" i="34" s="1"/>
  <c r="AU67" i="34" s="1"/>
  <c r="AX130" i="34"/>
  <c r="BA130" i="34"/>
  <c r="N131" i="34"/>
  <c r="O131" i="34" s="1"/>
  <c r="P83" i="34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P83" i="27"/>
  <c r="Q83" i="27" s="1"/>
  <c r="S83" i="27" s="1"/>
  <c r="U83" i="27" s="1"/>
  <c r="AQ83" i="27" s="1"/>
  <c r="AU83" i="27" s="1"/>
  <c r="O84" i="27"/>
  <c r="P84" i="27" s="1"/>
  <c r="Q84" i="27" s="1"/>
  <c r="S84" i="27" s="1"/>
  <c r="U84" i="27" s="1"/>
  <c r="AQ84" i="27" s="1"/>
  <c r="AU84" i="27" s="1"/>
  <c r="AV84" i="27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P68" i="31"/>
  <c r="Q68" i="31" s="1"/>
  <c r="S68" i="31" s="1"/>
  <c r="U68" i="31" s="1"/>
  <c r="AQ68" i="31" s="1"/>
  <c r="AU68" i="31" s="1"/>
  <c r="O69" i="31"/>
  <c r="P69" i="31" s="1"/>
  <c r="Q69" i="31" s="1"/>
  <c r="S69" i="31" s="1"/>
  <c r="U69" i="31" s="1"/>
  <c r="AQ69" i="31" s="1"/>
  <c r="AU69" i="31" s="1"/>
  <c r="AV69" i="31" s="1"/>
  <c r="P83" i="30"/>
  <c r="Q83" i="30" s="1"/>
  <c r="S83" i="30" s="1"/>
  <c r="U83" i="30" s="1"/>
  <c r="AQ83" i="30" s="1"/>
  <c r="AU83" i="30" s="1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P52" i="30"/>
  <c r="Q52" i="30" s="1"/>
  <c r="S52" i="30" s="1"/>
  <c r="U52" i="30" s="1"/>
  <c r="AQ52" i="30" s="1"/>
  <c r="AU52" i="30" s="1"/>
  <c r="O53" i="30"/>
  <c r="P53" i="30" s="1"/>
  <c r="Q53" i="30" s="1"/>
  <c r="S53" i="30" s="1"/>
  <c r="U53" i="30" s="1"/>
  <c r="AQ53" i="30" s="1"/>
  <c r="AU53" i="30" s="1"/>
  <c r="AV53" i="30" s="1"/>
  <c r="P36" i="31"/>
  <c r="Q36" i="31" s="1"/>
  <c r="S36" i="31" s="1"/>
  <c r="U36" i="31" s="1"/>
  <c r="AQ36" i="31" s="1"/>
  <c r="AU36" i="31" s="1"/>
  <c r="O37" i="31"/>
  <c r="P37" i="31" s="1"/>
  <c r="Q37" i="31" s="1"/>
  <c r="S37" i="31" s="1"/>
  <c r="U37" i="31" s="1"/>
  <c r="AQ37" i="31" s="1"/>
  <c r="AU37" i="31" s="1"/>
  <c r="AV37" i="31" s="1"/>
  <c r="P83" i="13"/>
  <c r="Q83" i="13" s="1"/>
  <c r="S83" i="13" s="1"/>
  <c r="U83" i="13" s="1"/>
  <c r="AQ83" i="13" s="1"/>
  <c r="AU83" i="13" s="1"/>
  <c r="O84" i="13"/>
  <c r="P84" i="13" s="1"/>
  <c r="Q84" i="13" s="1"/>
  <c r="S84" i="13" s="1"/>
  <c r="U84" i="13" s="1"/>
  <c r="AQ84" i="13" s="1"/>
  <c r="AU84" i="13" s="1"/>
  <c r="AV84" i="13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P52" i="31"/>
  <c r="Q52" i="31" s="1"/>
  <c r="S52" i="31" s="1"/>
  <c r="U52" i="31" s="1"/>
  <c r="AQ52" i="31" s="1"/>
  <c r="AU52" i="31" s="1"/>
  <c r="O53" i="31"/>
  <c r="P53" i="31" s="1"/>
  <c r="Q53" i="31" s="1"/>
  <c r="S53" i="31" s="1"/>
  <c r="U53" i="31" s="1"/>
  <c r="AQ53" i="31" s="1"/>
  <c r="AU53" i="31" s="1"/>
  <c r="AV53" i="31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P99" i="16"/>
  <c r="Q99" i="16" s="1"/>
  <c r="S99" i="16" s="1"/>
  <c r="U99" i="16" s="1"/>
  <c r="AJ99" i="16" s="1"/>
  <c r="AN99" i="16" s="1"/>
  <c r="P52" i="4"/>
  <c r="Q52" i="4" s="1"/>
  <c r="S52" i="4" s="1"/>
  <c r="U52" i="4" s="1"/>
  <c r="AQ52" i="4" s="1"/>
  <c r="AU52" i="4" s="1"/>
  <c r="O53" i="4"/>
  <c r="P53" i="4" s="1"/>
  <c r="Q53" i="4" s="1"/>
  <c r="S53" i="4" s="1"/>
  <c r="U53" i="4" s="1"/>
  <c r="AQ53" i="4" s="1"/>
  <c r="AU53" i="4" s="1"/>
  <c r="AV53" i="4" s="1"/>
  <c r="P36" i="13"/>
  <c r="Q36" i="13" s="1"/>
  <c r="S36" i="13" s="1"/>
  <c r="U36" i="13" s="1"/>
  <c r="AQ36" i="13" s="1"/>
  <c r="AU36" i="13" s="1"/>
  <c r="O37" i="13"/>
  <c r="P37" i="13" s="1"/>
  <c r="Q37" i="13" s="1"/>
  <c r="S37" i="13" s="1"/>
  <c r="U37" i="13" s="1"/>
  <c r="AQ37" i="13" s="1"/>
  <c r="AU37" i="13" s="1"/>
  <c r="AV37" i="13" s="1"/>
  <c r="P115" i="20"/>
  <c r="Q115" i="20" s="1"/>
  <c r="S115" i="20" s="1"/>
  <c r="U115" i="20" s="1"/>
  <c r="AT115" i="20" s="1"/>
  <c r="AX115" i="20" s="1"/>
  <c r="O116" i="20"/>
  <c r="P116" i="20" s="1"/>
  <c r="Q116" i="20" s="1"/>
  <c r="S116" i="20" s="1"/>
  <c r="U116" i="20" s="1"/>
  <c r="AT116" i="20" s="1"/>
  <c r="AX116" i="20" s="1"/>
  <c r="AY116" i="20" s="1"/>
  <c r="P36" i="18"/>
  <c r="Q36" i="18" s="1"/>
  <c r="S36" i="18" s="1"/>
  <c r="U36" i="18" s="1"/>
  <c r="AQ36" i="18" s="1"/>
  <c r="AU36" i="18" s="1"/>
  <c r="O37" i="18"/>
  <c r="P37" i="18" s="1"/>
  <c r="Q37" i="18" s="1"/>
  <c r="S37" i="18" s="1"/>
  <c r="U37" i="18" s="1"/>
  <c r="AQ37" i="18" s="1"/>
  <c r="AU37" i="18" s="1"/>
  <c r="AV37" i="18" s="1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P99" i="26"/>
  <c r="Q99" i="26" s="1"/>
  <c r="S99" i="26" s="1"/>
  <c r="U99" i="26" s="1"/>
  <c r="AJ99" i="26" s="1"/>
  <c r="AN99" i="26" s="1"/>
  <c r="O100" i="26"/>
  <c r="P100" i="26" s="1"/>
  <c r="Q100" i="26" s="1"/>
  <c r="S100" i="26" s="1"/>
  <c r="U100" i="26" s="1"/>
  <c r="AJ100" i="26" s="1"/>
  <c r="AN100" i="26" s="1"/>
  <c r="AO100" i="26" s="1"/>
  <c r="N52" i="21"/>
  <c r="P143" i="33"/>
  <c r="Q143" i="33" s="1"/>
  <c r="S143" i="33" s="1"/>
  <c r="U143" i="33" s="1"/>
  <c r="AT143" i="33" s="1"/>
  <c r="AX143" i="33" s="1"/>
  <c r="P143" i="27"/>
  <c r="Q143" i="27" s="1"/>
  <c r="S143" i="27" s="1"/>
  <c r="U143" i="27" s="1"/>
  <c r="AT143" i="27" s="1"/>
  <c r="AX143" i="27" s="1"/>
  <c r="O144" i="27"/>
  <c r="P143" i="26"/>
  <c r="Q143" i="26" s="1"/>
  <c r="S143" i="26" s="1"/>
  <c r="U143" i="26" s="1"/>
  <c r="AT143" i="26" s="1"/>
  <c r="AX143" i="26" s="1"/>
  <c r="O144" i="26"/>
  <c r="AX126" i="8"/>
  <c r="BA126" i="8"/>
  <c r="P112" i="31"/>
  <c r="Q112" i="31" s="1"/>
  <c r="S112" i="31" s="1"/>
  <c r="U112" i="31" s="1"/>
  <c r="AT112" i="31" s="1"/>
  <c r="AX112" i="31" s="1"/>
  <c r="P113" i="4"/>
  <c r="Q113" i="4" s="1"/>
  <c r="S113" i="4" s="1"/>
  <c r="U113" i="4" s="1"/>
  <c r="AT113" i="4" s="1"/>
  <c r="AX113" i="4" s="1"/>
  <c r="P99" i="1"/>
  <c r="Q99" i="1" s="1"/>
  <c r="S99" i="1" s="1"/>
  <c r="U99" i="1" s="1"/>
  <c r="AJ99" i="1" s="1"/>
  <c r="AN99" i="1" s="1"/>
  <c r="P142" i="18"/>
  <c r="Q142" i="18" s="1"/>
  <c r="S142" i="18" s="1"/>
  <c r="U142" i="18" s="1"/>
  <c r="AT142" i="18" s="1"/>
  <c r="AX142" i="18" s="1"/>
  <c r="P52" i="23"/>
  <c r="Q52" i="23" s="1"/>
  <c r="S52" i="23" s="1"/>
  <c r="U52" i="23" s="1"/>
  <c r="AQ52" i="23" s="1"/>
  <c r="AU52" i="23" s="1"/>
  <c r="P82" i="10"/>
  <c r="Q82" i="10" s="1"/>
  <c r="S82" i="10" s="1"/>
  <c r="U82" i="10" s="1"/>
  <c r="AQ82" i="10" s="1"/>
  <c r="AU82" i="10" s="1"/>
  <c r="P143" i="13"/>
  <c r="Q143" i="13" s="1"/>
  <c r="S143" i="13" s="1"/>
  <c r="U143" i="13" s="1"/>
  <c r="AT143" i="13" s="1"/>
  <c r="AX143" i="13" s="1"/>
  <c r="O144" i="13"/>
  <c r="P143" i="10"/>
  <c r="Q143" i="10" s="1"/>
  <c r="S143" i="10" s="1"/>
  <c r="U143" i="10" s="1"/>
  <c r="AT143" i="10" s="1"/>
  <c r="AX143" i="10" s="1"/>
  <c r="O144" i="10"/>
  <c r="P66" i="29"/>
  <c r="Q66" i="29" s="1"/>
  <c r="S66" i="29" s="1"/>
  <c r="U66" i="29" s="1"/>
  <c r="AQ66" i="29" s="1"/>
  <c r="AU66" i="29" s="1"/>
  <c r="O67" i="29"/>
  <c r="P35" i="24"/>
  <c r="Q35" i="24" s="1"/>
  <c r="S35" i="24" s="1"/>
  <c r="U35" i="24" s="1"/>
  <c r="AQ35" i="24" s="1"/>
  <c r="AU35" i="24" s="1"/>
  <c r="N36" i="24"/>
  <c r="O36" i="24" s="1"/>
  <c r="P112" i="8"/>
  <c r="Q112" i="8" s="1"/>
  <c r="S112" i="8" s="1"/>
  <c r="U112" i="8" s="1"/>
  <c r="AT112" i="8" s="1"/>
  <c r="AX112" i="8" s="1"/>
  <c r="N83" i="11"/>
  <c r="O83" i="11" s="1"/>
  <c r="P115" i="29"/>
  <c r="Q115" i="29" s="1"/>
  <c r="S115" i="29" s="1"/>
  <c r="U115" i="29" s="1"/>
  <c r="AT115" i="29" s="1"/>
  <c r="AX115" i="29" s="1"/>
  <c r="P128" i="17"/>
  <c r="Q128" i="17" s="1"/>
  <c r="S128" i="17" s="1"/>
  <c r="U128" i="17" s="1"/>
  <c r="AT128" i="17" s="1"/>
  <c r="O129" i="17"/>
  <c r="O98" i="22"/>
  <c r="P96" i="33"/>
  <c r="Q96" i="33" s="1"/>
  <c r="S96" i="33" s="1"/>
  <c r="U96" i="33" s="1"/>
  <c r="AJ96" i="33" s="1"/>
  <c r="AN96" i="33" s="1"/>
  <c r="O97" i="33"/>
  <c r="P66" i="7"/>
  <c r="Q66" i="7" s="1"/>
  <c r="S66" i="7" s="1"/>
  <c r="U66" i="7" s="1"/>
  <c r="AQ66" i="7" s="1"/>
  <c r="AU66" i="7" s="1"/>
  <c r="O67" i="7"/>
  <c r="P144" i="20"/>
  <c r="Q144" i="20" s="1"/>
  <c r="S144" i="20" s="1"/>
  <c r="U144" i="20" s="1"/>
  <c r="AT144" i="20" s="1"/>
  <c r="AX144" i="20" s="1"/>
  <c r="O145" i="20"/>
  <c r="P115" i="25"/>
  <c r="Q115" i="25" s="1"/>
  <c r="S115" i="25" s="1"/>
  <c r="U115" i="25" s="1"/>
  <c r="AT115" i="25" s="1"/>
  <c r="AX115" i="25" s="1"/>
  <c r="O116" i="25"/>
  <c r="P116" i="25" s="1"/>
  <c r="Q116" i="25" s="1"/>
  <c r="S116" i="25" s="1"/>
  <c r="U116" i="25" s="1"/>
  <c r="AT116" i="25" s="1"/>
  <c r="AX116" i="25" s="1"/>
  <c r="AY116" i="25" s="1"/>
  <c r="N83" i="15"/>
  <c r="O83" i="15" s="1"/>
  <c r="N99" i="29"/>
  <c r="P98" i="29"/>
  <c r="Q98" i="29" s="1"/>
  <c r="S98" i="29" s="1"/>
  <c r="U98" i="29" s="1"/>
  <c r="AJ98" i="29" s="1"/>
  <c r="AN98" i="29" s="1"/>
  <c r="P52" i="17"/>
  <c r="Q52" i="17" s="1"/>
  <c r="S52" i="17" s="1"/>
  <c r="U52" i="17" s="1"/>
  <c r="AQ52" i="17" s="1"/>
  <c r="AU52" i="17" s="1"/>
  <c r="O53" i="17"/>
  <c r="P53" i="17" s="1"/>
  <c r="Q53" i="17" s="1"/>
  <c r="S53" i="17" s="1"/>
  <c r="U53" i="17" s="1"/>
  <c r="AQ53" i="17" s="1"/>
  <c r="AU53" i="17" s="1"/>
  <c r="AV53" i="17" s="1"/>
  <c r="P35" i="16"/>
  <c r="Q35" i="16" s="1"/>
  <c r="S35" i="16" s="1"/>
  <c r="U35" i="16" s="1"/>
  <c r="AQ35" i="16" s="1"/>
  <c r="AU35" i="16" s="1"/>
  <c r="N36" i="16"/>
  <c r="P67" i="10"/>
  <c r="Q67" i="10" s="1"/>
  <c r="S67" i="10" s="1"/>
  <c r="U67" i="10" s="1"/>
  <c r="AQ67" i="10" s="1"/>
  <c r="AU67" i="10" s="1"/>
  <c r="P127" i="30"/>
  <c r="Q127" i="30" s="1"/>
  <c r="S127" i="30" s="1"/>
  <c r="U127" i="30" s="1"/>
  <c r="AT127" i="30" s="1"/>
  <c r="O128" i="30"/>
  <c r="O128" i="29"/>
  <c r="P35" i="30"/>
  <c r="Q35" i="30" s="1"/>
  <c r="S35" i="30" s="1"/>
  <c r="U35" i="30" s="1"/>
  <c r="AQ35" i="30" s="1"/>
  <c r="AU35" i="30" s="1"/>
  <c r="O128" i="26"/>
  <c r="N68" i="15"/>
  <c r="O68" i="15" s="1"/>
  <c r="BA127" i="17"/>
  <c r="AX127" i="17"/>
  <c r="O113" i="26"/>
  <c r="O50" i="20"/>
  <c r="N83" i="31"/>
  <c r="O83" i="31" s="1"/>
  <c r="O83" i="6"/>
  <c r="P112" i="30"/>
  <c r="Q112" i="30" s="1"/>
  <c r="S112" i="30" s="1"/>
  <c r="U112" i="30" s="1"/>
  <c r="AT112" i="30" s="1"/>
  <c r="AX112" i="30" s="1"/>
  <c r="O113" i="30"/>
  <c r="P66" i="28"/>
  <c r="Q66" i="28" s="1"/>
  <c r="S66" i="28" s="1"/>
  <c r="U66" i="28" s="1"/>
  <c r="AQ66" i="28" s="1"/>
  <c r="AU66" i="28" s="1"/>
  <c r="O130" i="9"/>
  <c r="O113" i="2"/>
  <c r="P96" i="28"/>
  <c r="Q96" i="28" s="1"/>
  <c r="S96" i="28" s="1"/>
  <c r="U96" i="28" s="1"/>
  <c r="AJ96" i="28" s="1"/>
  <c r="AN96" i="28" s="1"/>
  <c r="P97" i="4"/>
  <c r="Q97" i="4" s="1"/>
  <c r="S97" i="4" s="1"/>
  <c r="U97" i="4" s="1"/>
  <c r="AJ97" i="4" s="1"/>
  <c r="AN97" i="4" s="1"/>
  <c r="O98" i="4"/>
  <c r="P143" i="24"/>
  <c r="Q143" i="24" s="1"/>
  <c r="S143" i="24" s="1"/>
  <c r="U143" i="24" s="1"/>
  <c r="AT143" i="24" s="1"/>
  <c r="AX143" i="24" s="1"/>
  <c r="O144" i="24"/>
  <c r="P34" i="14"/>
  <c r="Q34" i="14" s="1"/>
  <c r="S34" i="14" s="1"/>
  <c r="U34" i="14" s="1"/>
  <c r="AQ34" i="14" s="1"/>
  <c r="AU34" i="14" s="1"/>
  <c r="P112" i="7"/>
  <c r="Q112" i="7" s="1"/>
  <c r="S112" i="7" s="1"/>
  <c r="U112" i="7" s="1"/>
  <c r="AT112" i="7" s="1"/>
  <c r="AX112" i="7" s="1"/>
  <c r="O113" i="7"/>
  <c r="P130" i="14"/>
  <c r="Q130" i="14" s="1"/>
  <c r="S130" i="14" s="1"/>
  <c r="U130" i="14" s="1"/>
  <c r="AT130" i="14" s="1"/>
  <c r="AX127" i="29"/>
  <c r="BA127" i="29"/>
  <c r="P36" i="21"/>
  <c r="Q36" i="21" s="1"/>
  <c r="S36" i="21" s="1"/>
  <c r="U36" i="21" s="1"/>
  <c r="AQ36" i="21" s="1"/>
  <c r="AU36" i="21" s="1"/>
  <c r="O37" i="21"/>
  <c r="P37" i="21" s="1"/>
  <c r="Q37" i="21" s="1"/>
  <c r="S37" i="21" s="1"/>
  <c r="U37" i="21" s="1"/>
  <c r="AQ37" i="21" s="1"/>
  <c r="AU37" i="21" s="1"/>
  <c r="AV37" i="21" s="1"/>
  <c r="P36" i="26"/>
  <c r="Q36" i="26" s="1"/>
  <c r="S36" i="26" s="1"/>
  <c r="U36" i="26" s="1"/>
  <c r="AQ36" i="26" s="1"/>
  <c r="AU36" i="26" s="1"/>
  <c r="BA127" i="26"/>
  <c r="AX127" i="26"/>
  <c r="P81" i="17"/>
  <c r="Q81" i="17" s="1"/>
  <c r="S81" i="17" s="1"/>
  <c r="U81" i="17" s="1"/>
  <c r="AQ81" i="17" s="1"/>
  <c r="AU81" i="17" s="1"/>
  <c r="O82" i="17"/>
  <c r="P143" i="12"/>
  <c r="Q143" i="12" s="1"/>
  <c r="S143" i="12" s="1"/>
  <c r="U143" i="12" s="1"/>
  <c r="AT143" i="12" s="1"/>
  <c r="AX143" i="12" s="1"/>
  <c r="O144" i="12"/>
  <c r="O99" i="31"/>
  <c r="P143" i="4"/>
  <c r="Q143" i="4" s="1"/>
  <c r="S143" i="4" s="1"/>
  <c r="U143" i="4" s="1"/>
  <c r="AT143" i="4" s="1"/>
  <c r="AX143" i="4" s="1"/>
  <c r="O100" i="14"/>
  <c r="P100" i="14" s="1"/>
  <c r="Q100" i="14" s="1"/>
  <c r="S100" i="14" s="1"/>
  <c r="U100" i="14" s="1"/>
  <c r="AJ100" i="14" s="1"/>
  <c r="AN100" i="14" s="1"/>
  <c r="AO100" i="14" s="1"/>
  <c r="P33" i="8"/>
  <c r="Q33" i="8" s="1"/>
  <c r="S33" i="8" s="1"/>
  <c r="U33" i="8" s="1"/>
  <c r="AQ33" i="8" s="1"/>
  <c r="AU33" i="8" s="1"/>
  <c r="O34" i="8"/>
  <c r="P112" i="16"/>
  <c r="Q112" i="16" s="1"/>
  <c r="S112" i="16" s="1"/>
  <c r="U112" i="16" s="1"/>
  <c r="AT112" i="16" s="1"/>
  <c r="AX112" i="16" s="1"/>
  <c r="O113" i="16"/>
  <c r="BA129" i="9"/>
  <c r="AX129" i="9"/>
  <c r="P98" i="24"/>
  <c r="Q98" i="24" s="1"/>
  <c r="S98" i="24" s="1"/>
  <c r="U98" i="24" s="1"/>
  <c r="AJ98" i="24" s="1"/>
  <c r="AN98" i="24" s="1"/>
  <c r="N83" i="22"/>
  <c r="O83" i="22" s="1"/>
  <c r="P82" i="22"/>
  <c r="Q82" i="22" s="1"/>
  <c r="S82" i="22" s="1"/>
  <c r="U82" i="22" s="1"/>
  <c r="AQ82" i="22" s="1"/>
  <c r="AU82" i="22" s="1"/>
  <c r="P82" i="14"/>
  <c r="Q82" i="14" s="1"/>
  <c r="S82" i="14" s="1"/>
  <c r="U82" i="14" s="1"/>
  <c r="AQ82" i="14" s="1"/>
  <c r="AU82" i="14" s="1"/>
  <c r="N83" i="14"/>
  <c r="O83" i="14" s="1"/>
  <c r="P50" i="28"/>
  <c r="Q50" i="28" s="1"/>
  <c r="S50" i="28" s="1"/>
  <c r="U50" i="28" s="1"/>
  <c r="AQ50" i="28" s="1"/>
  <c r="AU50" i="28" s="1"/>
  <c r="P129" i="4"/>
  <c r="Q129" i="4" s="1"/>
  <c r="S129" i="4" s="1"/>
  <c r="U129" i="4" s="1"/>
  <c r="AT129" i="4" s="1"/>
  <c r="O130" i="4"/>
  <c r="BA129" i="14"/>
  <c r="AX129" i="14"/>
  <c r="O113" i="18"/>
  <c r="O129" i="12"/>
  <c r="O128" i="5"/>
  <c r="P143" i="17"/>
  <c r="Q143" i="17" s="1"/>
  <c r="S143" i="17" s="1"/>
  <c r="U143" i="17" s="1"/>
  <c r="AT143" i="17" s="1"/>
  <c r="AX143" i="17" s="1"/>
  <c r="N99" i="21"/>
  <c r="O99" i="21" s="1"/>
  <c r="O98" i="19"/>
  <c r="O145" i="6"/>
  <c r="P98" i="5"/>
  <c r="Q98" i="5" s="1"/>
  <c r="S98" i="5" s="1"/>
  <c r="U98" i="5" s="1"/>
  <c r="AJ98" i="5" s="1"/>
  <c r="AN98" i="5" s="1"/>
  <c r="O114" i="13"/>
  <c r="O53" i="19"/>
  <c r="P53" i="19" s="1"/>
  <c r="Q53" i="19" s="1"/>
  <c r="S53" i="19" s="1"/>
  <c r="U53" i="19" s="1"/>
  <c r="AQ53" i="19" s="1"/>
  <c r="AU53" i="19" s="1"/>
  <c r="AV53" i="19" s="1"/>
  <c r="P127" i="3"/>
  <c r="Q127" i="3" s="1"/>
  <c r="S127" i="3" s="1"/>
  <c r="U127" i="3" s="1"/>
  <c r="AT127" i="3" s="1"/>
  <c r="O98" i="25"/>
  <c r="O129" i="28"/>
  <c r="O53" i="11"/>
  <c r="P53" i="11" s="1"/>
  <c r="Q53" i="11" s="1"/>
  <c r="S53" i="11" s="1"/>
  <c r="U53" i="11" s="1"/>
  <c r="AQ53" i="11" s="1"/>
  <c r="AU53" i="11" s="1"/>
  <c r="AV53" i="11" s="1"/>
  <c r="N68" i="23"/>
  <c r="O68" i="23" s="1"/>
  <c r="P67" i="23"/>
  <c r="Q67" i="23" s="1"/>
  <c r="S67" i="23" s="1"/>
  <c r="U67" i="23" s="1"/>
  <c r="AQ67" i="23" s="1"/>
  <c r="AU67" i="23" s="1"/>
  <c r="P50" i="12"/>
  <c r="Q50" i="12" s="1"/>
  <c r="S50" i="12" s="1"/>
  <c r="U50" i="12" s="1"/>
  <c r="AQ50" i="12" s="1"/>
  <c r="AU50" i="12" s="1"/>
  <c r="O51" i="12"/>
  <c r="P112" i="19"/>
  <c r="Q112" i="19" s="1"/>
  <c r="S112" i="19" s="1"/>
  <c r="U112" i="19" s="1"/>
  <c r="AT112" i="19" s="1"/>
  <c r="AX112" i="19" s="1"/>
  <c r="O113" i="19"/>
  <c r="P52" i="29"/>
  <c r="Q52" i="29" s="1"/>
  <c r="S52" i="29" s="1"/>
  <c r="U52" i="29" s="1"/>
  <c r="AQ52" i="29" s="1"/>
  <c r="AU52" i="29" s="1"/>
  <c r="P68" i="4"/>
  <c r="Q68" i="4" s="1"/>
  <c r="S68" i="4" s="1"/>
  <c r="U68" i="4" s="1"/>
  <c r="AQ68" i="4" s="1"/>
  <c r="AU68" i="4" s="1"/>
  <c r="P143" i="9"/>
  <c r="Q143" i="9" s="1"/>
  <c r="S143" i="9" s="1"/>
  <c r="U143" i="9" s="1"/>
  <c r="AT143" i="9" s="1"/>
  <c r="AX143" i="9" s="1"/>
  <c r="O144" i="9"/>
  <c r="P51" i="3"/>
  <c r="Q51" i="3" s="1"/>
  <c r="S51" i="3" s="1"/>
  <c r="U51" i="3" s="1"/>
  <c r="AQ51" i="3" s="1"/>
  <c r="AU51" i="3" s="1"/>
  <c r="N99" i="23"/>
  <c r="O99" i="23" s="1"/>
  <c r="P98" i="23"/>
  <c r="Q98" i="23" s="1"/>
  <c r="S98" i="23" s="1"/>
  <c r="U98" i="23" s="1"/>
  <c r="AJ98" i="23" s="1"/>
  <c r="AN98" i="23" s="1"/>
  <c r="P115" i="6"/>
  <c r="Q115" i="6" s="1"/>
  <c r="S115" i="6" s="1"/>
  <c r="U115" i="6" s="1"/>
  <c r="AT115" i="6" s="1"/>
  <c r="AX115" i="6" s="1"/>
  <c r="P145" i="5"/>
  <c r="Q145" i="5" s="1"/>
  <c r="S145" i="5" s="1"/>
  <c r="U145" i="5" s="1"/>
  <c r="AT145" i="5" s="1"/>
  <c r="AX145" i="5" s="1"/>
  <c r="AX128" i="28"/>
  <c r="BA128" i="28"/>
  <c r="P111" i="11"/>
  <c r="Q111" i="11" s="1"/>
  <c r="S111" i="11" s="1"/>
  <c r="U111" i="11" s="1"/>
  <c r="AT111" i="11" s="1"/>
  <c r="AX111" i="11" s="1"/>
  <c r="O127" i="10"/>
  <c r="P127" i="13"/>
  <c r="Q127" i="13" s="1"/>
  <c r="S127" i="13" s="1"/>
  <c r="U127" i="13" s="1"/>
  <c r="AT127" i="13" s="1"/>
  <c r="O128" i="13"/>
  <c r="O37" i="1"/>
  <c r="P37" i="1" s="1"/>
  <c r="Q37" i="1" s="1"/>
  <c r="S37" i="1" s="1"/>
  <c r="U37" i="1" s="1"/>
  <c r="AQ37" i="1" s="1"/>
  <c r="AU37" i="1" s="1"/>
  <c r="AV37" i="1" s="1"/>
  <c r="P83" i="24"/>
  <c r="Q83" i="24" s="1"/>
  <c r="S83" i="24" s="1"/>
  <c r="U83" i="24" s="1"/>
  <c r="AQ83" i="24" s="1"/>
  <c r="AU83" i="24" s="1"/>
  <c r="O84" i="24"/>
  <c r="P84" i="24" s="1"/>
  <c r="Q84" i="24" s="1"/>
  <c r="S84" i="24" s="1"/>
  <c r="U84" i="24" s="1"/>
  <c r="AQ84" i="24" s="1"/>
  <c r="AU84" i="24" s="1"/>
  <c r="AV84" i="24" s="1"/>
  <c r="P128" i="6"/>
  <c r="Q128" i="6" s="1"/>
  <c r="S128" i="6" s="1"/>
  <c r="U128" i="6" s="1"/>
  <c r="AT128" i="6" s="1"/>
  <c r="O129" i="6"/>
  <c r="O130" i="18"/>
  <c r="O113" i="14"/>
  <c r="P142" i="31"/>
  <c r="Q142" i="31" s="1"/>
  <c r="S142" i="31" s="1"/>
  <c r="U142" i="31" s="1"/>
  <c r="AT142" i="31" s="1"/>
  <c r="AX142" i="31" s="1"/>
  <c r="O143" i="31"/>
  <c r="O143" i="8"/>
  <c r="P127" i="7"/>
  <c r="Q127" i="7" s="1"/>
  <c r="S127" i="7" s="1"/>
  <c r="U127" i="7" s="1"/>
  <c r="AT127" i="7" s="1"/>
  <c r="P67" i="11"/>
  <c r="Q67" i="11" s="1"/>
  <c r="S67" i="11" s="1"/>
  <c r="U67" i="11" s="1"/>
  <c r="AQ67" i="11" s="1"/>
  <c r="AU67" i="11" s="1"/>
  <c r="N68" i="11"/>
  <c r="O68" i="11"/>
  <c r="N99" i="27"/>
  <c r="O99" i="27" s="1"/>
  <c r="P144" i="19"/>
  <c r="Q144" i="19" s="1"/>
  <c r="S144" i="19" s="1"/>
  <c r="U144" i="19" s="1"/>
  <c r="AT144" i="19" s="1"/>
  <c r="AX144" i="19" s="1"/>
  <c r="O82" i="16"/>
  <c r="P66" i="26"/>
  <c r="Q66" i="26" s="1"/>
  <c r="S66" i="26" s="1"/>
  <c r="U66" i="26" s="1"/>
  <c r="AQ66" i="26" s="1"/>
  <c r="AU66" i="26" s="1"/>
  <c r="O67" i="26"/>
  <c r="P143" i="14"/>
  <c r="Q143" i="14" s="1"/>
  <c r="S143" i="14" s="1"/>
  <c r="U143" i="14" s="1"/>
  <c r="AT143" i="14" s="1"/>
  <c r="AX143" i="14" s="1"/>
  <c r="O144" i="14"/>
  <c r="AX126" i="10"/>
  <c r="BA126" i="10"/>
  <c r="P98" i="2"/>
  <c r="Q98" i="2" s="1"/>
  <c r="S98" i="2" s="1"/>
  <c r="U98" i="2" s="1"/>
  <c r="AJ98" i="2" s="1"/>
  <c r="AN98" i="2" s="1"/>
  <c r="BA127" i="5"/>
  <c r="AX127" i="5"/>
  <c r="P52" i="2"/>
  <c r="Q52" i="2" s="1"/>
  <c r="S52" i="2" s="1"/>
  <c r="U52" i="2" s="1"/>
  <c r="AQ52" i="2" s="1"/>
  <c r="AU52" i="2" s="1"/>
  <c r="O53" i="2"/>
  <c r="P53" i="2" s="1"/>
  <c r="Q53" i="2" s="1"/>
  <c r="S53" i="2" s="1"/>
  <c r="U53" i="2" s="1"/>
  <c r="AQ53" i="2" s="1"/>
  <c r="AU53" i="2" s="1"/>
  <c r="AV53" i="2" s="1"/>
  <c r="BA129" i="18"/>
  <c r="AX129" i="18"/>
  <c r="P112" i="22"/>
  <c r="Q112" i="22" s="1"/>
  <c r="S112" i="22" s="1"/>
  <c r="U112" i="22" s="1"/>
  <c r="AT112" i="22" s="1"/>
  <c r="AX112" i="22" s="1"/>
  <c r="BA126" i="7"/>
  <c r="AX126" i="7"/>
  <c r="P113" i="24"/>
  <c r="Q113" i="24" s="1"/>
  <c r="S113" i="24" s="1"/>
  <c r="U113" i="24" s="1"/>
  <c r="AT113" i="24" s="1"/>
  <c r="AX113" i="24" s="1"/>
  <c r="P51" i="6"/>
  <c r="Q51" i="6" s="1"/>
  <c r="S51" i="6" s="1"/>
  <c r="U51" i="6" s="1"/>
  <c r="AQ51" i="6" s="1"/>
  <c r="AU51" i="6" s="1"/>
  <c r="P49" i="7"/>
  <c r="Q49" i="7" s="1"/>
  <c r="S49" i="7" s="1"/>
  <c r="U49" i="7" s="1"/>
  <c r="AQ49" i="7" s="1"/>
  <c r="AU49" i="7" s="1"/>
  <c r="O50" i="7"/>
  <c r="P128" i="11"/>
  <c r="Q128" i="11" s="1"/>
  <c r="S128" i="11" s="1"/>
  <c r="U128" i="11" s="1"/>
  <c r="AT128" i="11" s="1"/>
  <c r="O129" i="11"/>
  <c r="P82" i="3"/>
  <c r="Q82" i="3" s="1"/>
  <c r="S82" i="3" s="1"/>
  <c r="U82" i="3" s="1"/>
  <c r="AQ82" i="3" s="1"/>
  <c r="AU82" i="3" s="1"/>
  <c r="N99" i="9"/>
  <c r="P98" i="9"/>
  <c r="Q98" i="9" s="1"/>
  <c r="S98" i="9" s="1"/>
  <c r="U98" i="9" s="1"/>
  <c r="AJ98" i="9" s="1"/>
  <c r="AN98" i="9" s="1"/>
  <c r="O99" i="9"/>
  <c r="BA128" i="12"/>
  <c r="AX128" i="12"/>
  <c r="N68" i="12"/>
  <c r="O68" i="12" s="1"/>
  <c r="O69" i="30"/>
  <c r="P69" i="30" s="1"/>
  <c r="Q69" i="30" s="1"/>
  <c r="S69" i="30" s="1"/>
  <c r="U69" i="30" s="1"/>
  <c r="AQ69" i="30" s="1"/>
  <c r="AU69" i="30" s="1"/>
  <c r="AV69" i="30" s="1"/>
  <c r="O67" i="25"/>
  <c r="O131" i="1"/>
  <c r="P144" i="3"/>
  <c r="Q144" i="3" s="1"/>
  <c r="S144" i="3" s="1"/>
  <c r="U144" i="3" s="1"/>
  <c r="AT144" i="3" s="1"/>
  <c r="AX144" i="3" s="1"/>
  <c r="O145" i="3"/>
  <c r="P82" i="2"/>
  <c r="Q82" i="2" s="1"/>
  <c r="S82" i="2" s="1"/>
  <c r="U82" i="2" s="1"/>
  <c r="AQ82" i="2" s="1"/>
  <c r="AU82" i="2" s="1"/>
  <c r="P129" i="16"/>
  <c r="Q129" i="16" s="1"/>
  <c r="S129" i="16" s="1"/>
  <c r="U129" i="16" s="1"/>
  <c r="AT129" i="16" s="1"/>
  <c r="P81" i="12"/>
  <c r="Q81" i="12" s="1"/>
  <c r="S81" i="12" s="1"/>
  <c r="U81" i="12" s="1"/>
  <c r="AQ81" i="12" s="1"/>
  <c r="AU81" i="12" s="1"/>
  <c r="N83" i="5"/>
  <c r="O83" i="5" s="1"/>
  <c r="P67" i="22"/>
  <c r="Q67" i="22" s="1"/>
  <c r="S67" i="22" s="1"/>
  <c r="U67" i="22" s="1"/>
  <c r="AQ67" i="22" s="1"/>
  <c r="AU67" i="22" s="1"/>
  <c r="P36" i="17"/>
  <c r="Q36" i="17" s="1"/>
  <c r="S36" i="17" s="1"/>
  <c r="U36" i="17" s="1"/>
  <c r="AQ36" i="17" s="1"/>
  <c r="AU36" i="17" s="1"/>
  <c r="P97" i="18"/>
  <c r="Q97" i="18" s="1"/>
  <c r="S97" i="18" s="1"/>
  <c r="U97" i="18" s="1"/>
  <c r="AJ97" i="18" s="1"/>
  <c r="AN97" i="18" s="1"/>
  <c r="O98" i="18"/>
  <c r="P67" i="1"/>
  <c r="Q67" i="1" s="1"/>
  <c r="S67" i="1" s="1"/>
  <c r="U67" i="1" s="1"/>
  <c r="AQ67" i="1" s="1"/>
  <c r="AU67" i="1" s="1"/>
  <c r="P127" i="33"/>
  <c r="Q127" i="33" s="1"/>
  <c r="S127" i="33" s="1"/>
  <c r="U127" i="33" s="1"/>
  <c r="AT127" i="33" s="1"/>
  <c r="O128" i="33"/>
  <c r="P112" i="33"/>
  <c r="Q112" i="33" s="1"/>
  <c r="S112" i="33" s="1"/>
  <c r="U112" i="33" s="1"/>
  <c r="AT112" i="33" s="1"/>
  <c r="AX112" i="33" s="1"/>
  <c r="O113" i="33"/>
  <c r="P113" i="17"/>
  <c r="Q113" i="17" s="1"/>
  <c r="S113" i="17" s="1"/>
  <c r="U113" i="17" s="1"/>
  <c r="AT113" i="17" s="1"/>
  <c r="AX113" i="17" s="1"/>
  <c r="O114" i="17"/>
  <c r="P81" i="33"/>
  <c r="Q81" i="33" s="1"/>
  <c r="S81" i="33" s="1"/>
  <c r="U81" i="33" s="1"/>
  <c r="AQ81" i="33" s="1"/>
  <c r="AU81" i="33" s="1"/>
  <c r="O82" i="33"/>
  <c r="BA130" i="1"/>
  <c r="AX130" i="1"/>
  <c r="O36" i="3"/>
  <c r="P142" i="28"/>
  <c r="Q142" i="28" s="1"/>
  <c r="S142" i="28" s="1"/>
  <c r="U142" i="28" s="1"/>
  <c r="AT142" i="28" s="1"/>
  <c r="AX142" i="28" s="1"/>
  <c r="O143" i="28"/>
  <c r="BA128" i="16"/>
  <c r="AX128" i="16"/>
  <c r="N68" i="2"/>
  <c r="O68" i="2" s="1"/>
  <c r="O143" i="16"/>
  <c r="P51" i="33"/>
  <c r="Q51" i="33" s="1"/>
  <c r="S51" i="33" s="1"/>
  <c r="U51" i="33" s="1"/>
  <c r="AQ51" i="33" s="1"/>
  <c r="AU51" i="33" s="1"/>
  <c r="N99" i="30"/>
  <c r="O99" i="30" s="1"/>
  <c r="P131" i="25"/>
  <c r="Q131" i="25" s="1"/>
  <c r="S131" i="25" s="1"/>
  <c r="U131" i="25" s="1"/>
  <c r="AT131" i="25" s="1"/>
  <c r="P127" i="22"/>
  <c r="Q127" i="22" s="1"/>
  <c r="S127" i="22" s="1"/>
  <c r="U127" i="22" s="1"/>
  <c r="AT127" i="22" s="1"/>
  <c r="P129" i="27"/>
  <c r="Q129" i="27" s="1"/>
  <c r="S129" i="27" s="1"/>
  <c r="U129" i="27" s="1"/>
  <c r="AT129" i="27" s="1"/>
  <c r="P97" i="15"/>
  <c r="Q97" i="15" s="1"/>
  <c r="S97" i="15" s="1"/>
  <c r="U97" i="15" s="1"/>
  <c r="AJ97" i="15" s="1"/>
  <c r="AN97" i="15" s="1"/>
  <c r="P142" i="7"/>
  <c r="Q142" i="7" s="1"/>
  <c r="S142" i="7" s="1"/>
  <c r="U142" i="7" s="1"/>
  <c r="AT142" i="7" s="1"/>
  <c r="AX142" i="7" s="1"/>
  <c r="O143" i="7"/>
  <c r="P81" i="28"/>
  <c r="Q81" i="28" s="1"/>
  <c r="S81" i="28" s="1"/>
  <c r="U81" i="28" s="1"/>
  <c r="AQ81" i="28" s="1"/>
  <c r="AU81" i="28" s="1"/>
  <c r="P36" i="7"/>
  <c r="Q36" i="7" s="1"/>
  <c r="S36" i="7" s="1"/>
  <c r="U36" i="7" s="1"/>
  <c r="AQ36" i="7" s="1"/>
  <c r="AU36" i="7" s="1"/>
  <c r="P36" i="25"/>
  <c r="Q36" i="25" s="1"/>
  <c r="S36" i="25" s="1"/>
  <c r="U36" i="25" s="1"/>
  <c r="AQ36" i="25" s="1"/>
  <c r="AU36" i="25" s="1"/>
  <c r="P66" i="8"/>
  <c r="Q66" i="8" s="1"/>
  <c r="S66" i="8" s="1"/>
  <c r="U66" i="8" s="1"/>
  <c r="AQ66" i="8" s="1"/>
  <c r="AU66" i="8" s="1"/>
  <c r="O81" i="8"/>
  <c r="P98" i="17"/>
  <c r="Q98" i="17" s="1"/>
  <c r="S98" i="17" s="1"/>
  <c r="U98" i="17" s="1"/>
  <c r="AJ98" i="17" s="1"/>
  <c r="AN98" i="17" s="1"/>
  <c r="P143" i="15"/>
  <c r="Q143" i="15" s="1"/>
  <c r="S143" i="15" s="1"/>
  <c r="U143" i="15" s="1"/>
  <c r="AT143" i="15" s="1"/>
  <c r="AX143" i="15" s="1"/>
  <c r="P97" i="11"/>
  <c r="Q97" i="11" s="1"/>
  <c r="S97" i="11" s="1"/>
  <c r="U97" i="11" s="1"/>
  <c r="AJ97" i="11" s="1"/>
  <c r="AN97" i="11" s="1"/>
  <c r="O98" i="11"/>
  <c r="P67" i="19"/>
  <c r="Q67" i="19" s="1"/>
  <c r="S67" i="19" s="1"/>
  <c r="U67" i="19" s="1"/>
  <c r="AQ67" i="19" s="1"/>
  <c r="AU67" i="19" s="1"/>
  <c r="P97" i="7"/>
  <c r="Q97" i="7" s="1"/>
  <c r="S97" i="7" s="1"/>
  <c r="U97" i="7" s="1"/>
  <c r="AJ97" i="7" s="1"/>
  <c r="AN97" i="7" s="1"/>
  <c r="O98" i="7"/>
  <c r="P145" i="25"/>
  <c r="Q145" i="25" s="1"/>
  <c r="S145" i="25" s="1"/>
  <c r="U145" i="25" s="1"/>
  <c r="AT145" i="25" s="1"/>
  <c r="AX145" i="25" s="1"/>
  <c r="AX126" i="22"/>
  <c r="BA126" i="22"/>
  <c r="BA128" i="27"/>
  <c r="AX128" i="27"/>
  <c r="P50" i="25"/>
  <c r="Q50" i="25" s="1"/>
  <c r="S50" i="25" s="1"/>
  <c r="U50" i="25" s="1"/>
  <c r="AQ50" i="25" s="1"/>
  <c r="AU50" i="25" s="1"/>
  <c r="O82" i="29"/>
  <c r="P96" i="12"/>
  <c r="Q96" i="12" s="1"/>
  <c r="S96" i="12" s="1"/>
  <c r="U96" i="12" s="1"/>
  <c r="AJ96" i="12" s="1"/>
  <c r="AN96" i="12" s="1"/>
  <c r="O97" i="12"/>
  <c r="P127" i="8"/>
  <c r="Q127" i="8" s="1"/>
  <c r="S127" i="8" s="1"/>
  <c r="U127" i="8" s="1"/>
  <c r="AT127" i="8" s="1"/>
  <c r="P68" i="9"/>
  <c r="Q68" i="9" s="1"/>
  <c r="S68" i="9" s="1"/>
  <c r="U68" i="9" s="1"/>
  <c r="AQ68" i="9" s="1"/>
  <c r="AU68" i="9" s="1"/>
  <c r="O113" i="3"/>
  <c r="N36" i="3"/>
  <c r="O113" i="28"/>
  <c r="P68" i="16"/>
  <c r="Q68" i="16" s="1"/>
  <c r="S68" i="16" s="1"/>
  <c r="U68" i="16" s="1"/>
  <c r="AQ68" i="16" s="1"/>
  <c r="AU68" i="16" s="1"/>
  <c r="O69" i="16"/>
  <c r="P69" i="16" s="1"/>
  <c r="Q69" i="16" s="1"/>
  <c r="S69" i="16" s="1"/>
  <c r="U69" i="16" s="1"/>
  <c r="AQ69" i="16" s="1"/>
  <c r="AU69" i="16" s="1"/>
  <c r="AV69" i="16" s="1"/>
  <c r="O37" i="2"/>
  <c r="P37" i="2" s="1"/>
  <c r="Q37" i="2" s="1"/>
  <c r="S37" i="2" s="1"/>
  <c r="U37" i="2" s="1"/>
  <c r="AQ37" i="2" s="1"/>
  <c r="AU37" i="2" s="1"/>
  <c r="AV37" i="2" s="1"/>
  <c r="P111" i="23"/>
  <c r="Q111" i="23" s="1"/>
  <c r="S111" i="23" s="1"/>
  <c r="U111" i="23" s="1"/>
  <c r="AT111" i="23" s="1"/>
  <c r="AX111" i="23" s="1"/>
  <c r="O68" i="33"/>
  <c r="O84" i="23"/>
  <c r="P84" i="23" s="1"/>
  <c r="Q84" i="23" s="1"/>
  <c r="S84" i="23" s="1"/>
  <c r="U84" i="23" s="1"/>
  <c r="AQ84" i="23" s="1"/>
  <c r="AU84" i="23" s="1"/>
  <c r="AV84" i="23" s="1"/>
  <c r="N52" i="22"/>
  <c r="O52" i="22" s="1"/>
  <c r="O82" i="21"/>
  <c r="P80" i="25"/>
  <c r="Q80" i="25" s="1"/>
  <c r="S80" i="25" s="1"/>
  <c r="U80" i="25" s="1"/>
  <c r="AQ80" i="25" s="1"/>
  <c r="AU80" i="25" s="1"/>
  <c r="O112" i="21"/>
  <c r="O130" i="20"/>
  <c r="N83" i="9"/>
  <c r="O83" i="9" s="1"/>
  <c r="P66" i="13"/>
  <c r="Q66" i="13" s="1"/>
  <c r="S66" i="13" s="1"/>
  <c r="U66" i="13" s="1"/>
  <c r="AQ66" i="13" s="1"/>
  <c r="AU66" i="13" s="1"/>
  <c r="O67" i="13"/>
  <c r="P145" i="30"/>
  <c r="Q145" i="30" s="1"/>
  <c r="S145" i="30" s="1"/>
  <c r="U145" i="30" s="1"/>
  <c r="AT145" i="30" s="1"/>
  <c r="AX145" i="30" s="1"/>
  <c r="N146" i="30"/>
  <c r="O146" i="30" s="1"/>
  <c r="P50" i="5"/>
  <c r="Q50" i="5" s="1"/>
  <c r="S50" i="5" s="1"/>
  <c r="U50" i="5" s="1"/>
  <c r="AQ50" i="5" s="1"/>
  <c r="AU50" i="5" s="1"/>
  <c r="O67" i="20"/>
  <c r="P82" i="7"/>
  <c r="Q82" i="7" s="1"/>
  <c r="S82" i="7" s="1"/>
  <c r="U82" i="7" s="1"/>
  <c r="AQ82" i="7" s="1"/>
  <c r="AU82" i="7" s="1"/>
  <c r="P129" i="15"/>
  <c r="Q129" i="15" s="1"/>
  <c r="S129" i="15" s="1"/>
  <c r="U129" i="15" s="1"/>
  <c r="AT129" i="15" s="1"/>
  <c r="P142" i="22"/>
  <c r="Q142" i="22" s="1"/>
  <c r="S142" i="22" s="1"/>
  <c r="U142" i="22" s="1"/>
  <c r="AT142" i="22" s="1"/>
  <c r="AX142" i="22" s="1"/>
  <c r="P115" i="9"/>
  <c r="Q115" i="9" s="1"/>
  <c r="S115" i="9" s="1"/>
  <c r="U115" i="9" s="1"/>
  <c r="AT115" i="9" s="1"/>
  <c r="AX115" i="9" s="1"/>
  <c r="P143" i="23"/>
  <c r="Q143" i="23" s="1"/>
  <c r="S143" i="23" s="1"/>
  <c r="U143" i="23" s="1"/>
  <c r="AT143" i="23" s="1"/>
  <c r="AX143" i="23" s="1"/>
  <c r="P36" i="27"/>
  <c r="Q36" i="27" s="1"/>
  <c r="S36" i="27" s="1"/>
  <c r="U36" i="27" s="1"/>
  <c r="AQ36" i="27" s="1"/>
  <c r="AU36" i="27" s="1"/>
  <c r="P128" i="31"/>
  <c r="Q128" i="31" s="1"/>
  <c r="S128" i="31" s="1"/>
  <c r="U128" i="31" s="1"/>
  <c r="AT128" i="31" s="1"/>
  <c r="P36" i="5"/>
  <c r="Q36" i="5" s="1"/>
  <c r="S36" i="5" s="1"/>
  <c r="U36" i="5" s="1"/>
  <c r="AQ36" i="5" s="1"/>
  <c r="AU36" i="5" s="1"/>
  <c r="O37" i="5"/>
  <c r="P37" i="5" s="1"/>
  <c r="Q37" i="5" s="1"/>
  <c r="S37" i="5" s="1"/>
  <c r="U37" i="5" s="1"/>
  <c r="AQ37" i="5" s="1"/>
  <c r="AU37" i="5" s="1"/>
  <c r="AV37" i="5" s="1"/>
  <c r="P51" i="14"/>
  <c r="Q51" i="14" s="1"/>
  <c r="S51" i="14" s="1"/>
  <c r="U51" i="14" s="1"/>
  <c r="AQ51" i="14" s="1"/>
  <c r="AU51" i="14" s="1"/>
  <c r="P128" i="21"/>
  <c r="Q128" i="21" s="1"/>
  <c r="S128" i="21" s="1"/>
  <c r="U128" i="21" s="1"/>
  <c r="AT128" i="21" s="1"/>
  <c r="O129" i="21"/>
  <c r="AX129" i="20"/>
  <c r="BA129" i="20"/>
  <c r="P98" i="3"/>
  <c r="Q98" i="3" s="1"/>
  <c r="S98" i="3" s="1"/>
  <c r="U98" i="3" s="1"/>
  <c r="AJ98" i="3" s="1"/>
  <c r="AN98" i="3" s="1"/>
  <c r="P128" i="23"/>
  <c r="Q128" i="23" s="1"/>
  <c r="S128" i="23" s="1"/>
  <c r="U128" i="23" s="1"/>
  <c r="AT128" i="23" s="1"/>
  <c r="N52" i="1"/>
  <c r="P51" i="1"/>
  <c r="Q51" i="1" s="1"/>
  <c r="S51" i="1" s="1"/>
  <c r="U51" i="1" s="1"/>
  <c r="AQ51" i="1" s="1"/>
  <c r="AU51" i="1" s="1"/>
  <c r="O52" i="1"/>
  <c r="P113" i="27"/>
  <c r="Q113" i="27" s="1"/>
  <c r="S113" i="27" s="1"/>
  <c r="U113" i="27" s="1"/>
  <c r="AT113" i="27" s="1"/>
  <c r="AX113" i="27" s="1"/>
  <c r="O114" i="27"/>
  <c r="P51" i="26"/>
  <c r="Q51" i="26" s="1"/>
  <c r="S51" i="26" s="1"/>
  <c r="U51" i="26" s="1"/>
  <c r="AQ51" i="26" s="1"/>
  <c r="AU51" i="26" s="1"/>
  <c r="P143" i="11"/>
  <c r="Q143" i="11" s="1"/>
  <c r="S143" i="11" s="1"/>
  <c r="U143" i="11" s="1"/>
  <c r="AT143" i="11" s="1"/>
  <c r="AX143" i="11" s="1"/>
  <c r="P128" i="24"/>
  <c r="Q128" i="24" s="1"/>
  <c r="S128" i="24" s="1"/>
  <c r="U128" i="24" s="1"/>
  <c r="AT128" i="24" s="1"/>
  <c r="AX128" i="15"/>
  <c r="BA128" i="15"/>
  <c r="AX127" i="31"/>
  <c r="BA127" i="31"/>
  <c r="O83" i="26"/>
  <c r="N68" i="33"/>
  <c r="O144" i="21"/>
  <c r="P52" i="27"/>
  <c r="Q52" i="27" s="1"/>
  <c r="S52" i="27" s="1"/>
  <c r="U52" i="27" s="1"/>
  <c r="AQ52" i="27" s="1"/>
  <c r="AU52" i="27" s="1"/>
  <c r="O53" i="27"/>
  <c r="P53" i="27" s="1"/>
  <c r="Q53" i="27" s="1"/>
  <c r="S53" i="27" s="1"/>
  <c r="U53" i="27" s="1"/>
  <c r="AQ53" i="27" s="1"/>
  <c r="AU53" i="27" s="1"/>
  <c r="AV53" i="27" s="1"/>
  <c r="O111" i="10"/>
  <c r="AX127" i="21"/>
  <c r="BA127" i="21"/>
  <c r="P35" i="20"/>
  <c r="Q35" i="20" s="1"/>
  <c r="S35" i="20" s="1"/>
  <c r="U35" i="20" s="1"/>
  <c r="AQ35" i="20" s="1"/>
  <c r="AU35" i="20" s="1"/>
  <c r="P113" i="5"/>
  <c r="Q113" i="5" s="1"/>
  <c r="S113" i="5" s="1"/>
  <c r="U113" i="5" s="1"/>
  <c r="AT113" i="5" s="1"/>
  <c r="AX113" i="5" s="1"/>
  <c r="O114" i="5"/>
  <c r="P68" i="14"/>
  <c r="Q68" i="14" s="1"/>
  <c r="S68" i="14" s="1"/>
  <c r="U68" i="14" s="1"/>
  <c r="AQ68" i="14" s="1"/>
  <c r="AU68" i="14" s="1"/>
  <c r="O69" i="14"/>
  <c r="P69" i="14" s="1"/>
  <c r="Q69" i="14" s="1"/>
  <c r="S69" i="14" s="1"/>
  <c r="U69" i="14" s="1"/>
  <c r="AQ69" i="14" s="1"/>
  <c r="AU69" i="14" s="1"/>
  <c r="AV69" i="14" s="1"/>
  <c r="AX127" i="23"/>
  <c r="BA127" i="23"/>
  <c r="P66" i="17"/>
  <c r="Q66" i="17" s="1"/>
  <c r="S66" i="17" s="1"/>
  <c r="U66" i="17" s="1"/>
  <c r="AQ66" i="17" s="1"/>
  <c r="AU66" i="17" s="1"/>
  <c r="O67" i="17"/>
  <c r="P145" i="2"/>
  <c r="Q145" i="2" s="1"/>
  <c r="S145" i="2" s="1"/>
  <c r="U145" i="2" s="1"/>
  <c r="AT145" i="2" s="1"/>
  <c r="AX145" i="2" s="1"/>
  <c r="P129" i="2"/>
  <c r="Q129" i="2" s="1"/>
  <c r="S129" i="2" s="1"/>
  <c r="U129" i="2" s="1"/>
  <c r="AT129" i="2" s="1"/>
  <c r="BA127" i="24"/>
  <c r="AX127" i="24"/>
  <c r="O52" i="21"/>
  <c r="P129" i="19"/>
  <c r="Q129" i="19" s="1"/>
  <c r="S129" i="19" s="1"/>
  <c r="U129" i="19" s="1"/>
  <c r="AT129" i="19" s="1"/>
  <c r="O130" i="19"/>
  <c r="O97" i="10"/>
  <c r="O113" i="12"/>
  <c r="O66" i="5"/>
  <c r="O144" i="29"/>
  <c r="O98" i="8"/>
  <c r="P114" i="15"/>
  <c r="Q114" i="15" s="1"/>
  <c r="S114" i="15" s="1"/>
  <c r="U114" i="15" s="1"/>
  <c r="AT114" i="15" s="1"/>
  <c r="AX114" i="15" s="1"/>
  <c r="P51" i="15"/>
  <c r="Q51" i="15" s="1"/>
  <c r="S51" i="15" s="1"/>
  <c r="U51" i="15" s="1"/>
  <c r="AQ51" i="15" s="1"/>
  <c r="AU51" i="15" s="1"/>
  <c r="N52" i="15"/>
  <c r="O52" i="15" s="1"/>
  <c r="P80" i="19"/>
  <c r="Q80" i="19" s="1"/>
  <c r="S80" i="19" s="1"/>
  <c r="U80" i="19" s="1"/>
  <c r="AQ80" i="19" s="1"/>
  <c r="AU80" i="19" s="1"/>
  <c r="P131" i="34" l="1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N68" i="34"/>
  <c r="O68" i="34" s="1"/>
  <c r="P99" i="21"/>
  <c r="Q99" i="21" s="1"/>
  <c r="S99" i="21" s="1"/>
  <c r="U99" i="21" s="1"/>
  <c r="AJ99" i="21" s="1"/>
  <c r="AN99" i="21" s="1"/>
  <c r="O100" i="21"/>
  <c r="P100" i="21" s="1"/>
  <c r="Q100" i="21" s="1"/>
  <c r="S100" i="21" s="1"/>
  <c r="U100" i="21" s="1"/>
  <c r="AJ100" i="21" s="1"/>
  <c r="AN100" i="21" s="1"/>
  <c r="AO100" i="21" s="1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P36" i="24"/>
  <c r="Q36" i="24" s="1"/>
  <c r="S36" i="24" s="1"/>
  <c r="U36" i="24" s="1"/>
  <c r="AQ36" i="24" s="1"/>
  <c r="AU36" i="24" s="1"/>
  <c r="O37" i="24"/>
  <c r="P37" i="24" s="1"/>
  <c r="Q37" i="24" s="1"/>
  <c r="S37" i="24" s="1"/>
  <c r="U37" i="24" s="1"/>
  <c r="AQ37" i="24" s="1"/>
  <c r="AU37" i="24" s="1"/>
  <c r="AV37" i="24" s="1"/>
  <c r="P52" i="15"/>
  <c r="Q52" i="15" s="1"/>
  <c r="S52" i="15" s="1"/>
  <c r="U52" i="15" s="1"/>
  <c r="AQ52" i="15" s="1"/>
  <c r="AU52" i="15" s="1"/>
  <c r="O53" i="15"/>
  <c r="P53" i="15" s="1"/>
  <c r="Q53" i="15" s="1"/>
  <c r="S53" i="15" s="1"/>
  <c r="U53" i="15" s="1"/>
  <c r="AQ53" i="15" s="1"/>
  <c r="AU53" i="15" s="1"/>
  <c r="AV53" i="15" s="1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P83" i="9"/>
  <c r="Q83" i="9" s="1"/>
  <c r="S83" i="9" s="1"/>
  <c r="U83" i="9" s="1"/>
  <c r="AQ83" i="9" s="1"/>
  <c r="AU83" i="9" s="1"/>
  <c r="P146" i="30"/>
  <c r="Q146" i="30" s="1"/>
  <c r="S146" i="30" s="1"/>
  <c r="U146" i="30" s="1"/>
  <c r="AT146" i="30" s="1"/>
  <c r="AX146" i="30" s="1"/>
  <c r="P83" i="14"/>
  <c r="Q83" i="14" s="1"/>
  <c r="S83" i="14" s="1"/>
  <c r="U83" i="14" s="1"/>
  <c r="AQ83" i="14" s="1"/>
  <c r="AU83" i="14" s="1"/>
  <c r="P99" i="23"/>
  <c r="Q99" i="23" s="1"/>
  <c r="S99" i="23" s="1"/>
  <c r="U99" i="23" s="1"/>
  <c r="AJ99" i="23" s="1"/>
  <c r="AN99" i="23" s="1"/>
  <c r="P83" i="22"/>
  <c r="Q83" i="22" s="1"/>
  <c r="S83" i="22" s="1"/>
  <c r="U83" i="22" s="1"/>
  <c r="AQ83" i="22" s="1"/>
  <c r="AU83" i="22" s="1"/>
  <c r="O84" i="22"/>
  <c r="P84" i="22" s="1"/>
  <c r="Q84" i="22" s="1"/>
  <c r="S84" i="22" s="1"/>
  <c r="U84" i="22" s="1"/>
  <c r="AQ84" i="22" s="1"/>
  <c r="AU84" i="22" s="1"/>
  <c r="AV84" i="22" s="1"/>
  <c r="P52" i="22"/>
  <c r="Q52" i="22" s="1"/>
  <c r="S52" i="22" s="1"/>
  <c r="U52" i="22" s="1"/>
  <c r="AQ52" i="22" s="1"/>
  <c r="AU52" i="22" s="1"/>
  <c r="N146" i="2"/>
  <c r="P143" i="7"/>
  <c r="Q143" i="7" s="1"/>
  <c r="S143" i="7" s="1"/>
  <c r="U143" i="7" s="1"/>
  <c r="AT143" i="7" s="1"/>
  <c r="AX143" i="7" s="1"/>
  <c r="O144" i="7"/>
  <c r="P128" i="13"/>
  <c r="Q128" i="13" s="1"/>
  <c r="S128" i="13" s="1"/>
  <c r="U128" i="13" s="1"/>
  <c r="AT128" i="13" s="1"/>
  <c r="P144" i="24"/>
  <c r="Q144" i="24" s="1"/>
  <c r="S144" i="24" s="1"/>
  <c r="U144" i="24" s="1"/>
  <c r="AT144" i="24" s="1"/>
  <c r="AX144" i="24" s="1"/>
  <c r="O145" i="24"/>
  <c r="P144" i="21"/>
  <c r="Q144" i="21" s="1"/>
  <c r="S144" i="21" s="1"/>
  <c r="U144" i="21" s="1"/>
  <c r="AT144" i="21" s="1"/>
  <c r="AX144" i="21" s="1"/>
  <c r="O145" i="21"/>
  <c r="P129" i="17"/>
  <c r="Q129" i="17" s="1"/>
  <c r="S129" i="17" s="1"/>
  <c r="U129" i="17" s="1"/>
  <c r="AT129" i="17" s="1"/>
  <c r="O130" i="17"/>
  <c r="P98" i="8"/>
  <c r="Q98" i="8" s="1"/>
  <c r="S98" i="8" s="1"/>
  <c r="U98" i="8" s="1"/>
  <c r="AJ98" i="8" s="1"/>
  <c r="AN98" i="8" s="1"/>
  <c r="O129" i="31"/>
  <c r="O51" i="5"/>
  <c r="O112" i="23"/>
  <c r="O51" i="25"/>
  <c r="O144" i="15"/>
  <c r="O98" i="15"/>
  <c r="P143" i="28"/>
  <c r="Q143" i="28" s="1"/>
  <c r="S143" i="28" s="1"/>
  <c r="U143" i="28" s="1"/>
  <c r="AT143" i="28" s="1"/>
  <c r="AX143" i="28" s="1"/>
  <c r="O144" i="28"/>
  <c r="N99" i="18"/>
  <c r="O99" i="18" s="1"/>
  <c r="P98" i="18"/>
  <c r="Q98" i="18" s="1"/>
  <c r="S98" i="18" s="1"/>
  <c r="U98" i="18" s="1"/>
  <c r="AJ98" i="18" s="1"/>
  <c r="AN98" i="18" s="1"/>
  <c r="P50" i="7"/>
  <c r="Q50" i="7" s="1"/>
  <c r="S50" i="7" s="1"/>
  <c r="U50" i="7" s="1"/>
  <c r="AQ50" i="7" s="1"/>
  <c r="AU50" i="7" s="1"/>
  <c r="O51" i="7"/>
  <c r="P127" i="10"/>
  <c r="Q127" i="10" s="1"/>
  <c r="S127" i="10" s="1"/>
  <c r="U127" i="10" s="1"/>
  <c r="AT127" i="10" s="1"/>
  <c r="O128" i="10"/>
  <c r="P144" i="9"/>
  <c r="Q144" i="9" s="1"/>
  <c r="S144" i="9" s="1"/>
  <c r="U144" i="9" s="1"/>
  <c r="AT144" i="9" s="1"/>
  <c r="AX144" i="9" s="1"/>
  <c r="O145" i="9"/>
  <c r="P98" i="25"/>
  <c r="Q98" i="25" s="1"/>
  <c r="S98" i="25" s="1"/>
  <c r="U98" i="25" s="1"/>
  <c r="AJ98" i="25" s="1"/>
  <c r="AN98" i="25" s="1"/>
  <c r="N99" i="25"/>
  <c r="O99" i="25"/>
  <c r="P113" i="18"/>
  <c r="Q113" i="18" s="1"/>
  <c r="S113" i="18" s="1"/>
  <c r="U113" i="18" s="1"/>
  <c r="AT113" i="18" s="1"/>
  <c r="AX113" i="18" s="1"/>
  <c r="O114" i="18"/>
  <c r="N99" i="24"/>
  <c r="O99" i="24" s="1"/>
  <c r="P98" i="4"/>
  <c r="Q98" i="4" s="1"/>
  <c r="S98" i="4" s="1"/>
  <c r="U98" i="4" s="1"/>
  <c r="AJ98" i="4" s="1"/>
  <c r="AN98" i="4" s="1"/>
  <c r="P68" i="15"/>
  <c r="Q68" i="15" s="1"/>
  <c r="S68" i="15" s="1"/>
  <c r="U68" i="15" s="1"/>
  <c r="AQ68" i="15" s="1"/>
  <c r="AU68" i="15" s="1"/>
  <c r="BA128" i="17"/>
  <c r="AX128" i="17"/>
  <c r="P144" i="27"/>
  <c r="Q144" i="27" s="1"/>
  <c r="S144" i="27" s="1"/>
  <c r="U144" i="27" s="1"/>
  <c r="AT144" i="27" s="1"/>
  <c r="AX144" i="27" s="1"/>
  <c r="O145" i="27"/>
  <c r="AX128" i="31"/>
  <c r="BA128" i="31"/>
  <c r="P131" i="1"/>
  <c r="Q131" i="1" s="1"/>
  <c r="S131" i="1" s="1"/>
  <c r="U131" i="1" s="1"/>
  <c r="AT131" i="1" s="1"/>
  <c r="O132" i="1"/>
  <c r="P132" i="1" s="1"/>
  <c r="Q132" i="1" s="1"/>
  <c r="S132" i="1" s="1"/>
  <c r="U132" i="1" s="1"/>
  <c r="AT132" i="1" s="1"/>
  <c r="O112" i="11"/>
  <c r="O128" i="3"/>
  <c r="O37" i="26"/>
  <c r="P37" i="26" s="1"/>
  <c r="Q37" i="26" s="1"/>
  <c r="S37" i="26" s="1"/>
  <c r="U37" i="26" s="1"/>
  <c r="AQ37" i="26" s="1"/>
  <c r="AU37" i="26" s="1"/>
  <c r="AV37" i="26" s="1"/>
  <c r="P128" i="26"/>
  <c r="Q128" i="26" s="1"/>
  <c r="S128" i="26" s="1"/>
  <c r="U128" i="26" s="1"/>
  <c r="AT128" i="26" s="1"/>
  <c r="O99" i="29"/>
  <c r="O116" i="29"/>
  <c r="P116" i="29" s="1"/>
  <c r="Q116" i="29" s="1"/>
  <c r="S116" i="29" s="1"/>
  <c r="U116" i="29" s="1"/>
  <c r="AT116" i="29" s="1"/>
  <c r="AX116" i="29" s="1"/>
  <c r="AY116" i="29" s="1"/>
  <c r="N83" i="10"/>
  <c r="O83" i="10" s="1"/>
  <c r="O100" i="16"/>
  <c r="P100" i="16" s="1"/>
  <c r="Q100" i="16" s="1"/>
  <c r="S100" i="16" s="1"/>
  <c r="U100" i="16" s="1"/>
  <c r="AJ100" i="16" s="1"/>
  <c r="AN100" i="16" s="1"/>
  <c r="AO100" i="16" s="1"/>
  <c r="O84" i="30"/>
  <c r="P84" i="30" s="1"/>
  <c r="Q84" i="30" s="1"/>
  <c r="S84" i="30" s="1"/>
  <c r="U84" i="30" s="1"/>
  <c r="AQ84" i="30" s="1"/>
  <c r="AU84" i="30" s="1"/>
  <c r="AV84" i="30" s="1"/>
  <c r="N115" i="27"/>
  <c r="P114" i="27"/>
  <c r="Q114" i="27" s="1"/>
  <c r="S114" i="27" s="1"/>
  <c r="U114" i="27" s="1"/>
  <c r="AT114" i="27" s="1"/>
  <c r="AX114" i="27" s="1"/>
  <c r="O115" i="27"/>
  <c r="N83" i="7"/>
  <c r="AX128" i="11"/>
  <c r="BA128" i="11"/>
  <c r="P144" i="29"/>
  <c r="Q144" i="29" s="1"/>
  <c r="S144" i="29" s="1"/>
  <c r="U144" i="29" s="1"/>
  <c r="AT144" i="29" s="1"/>
  <c r="AX144" i="29" s="1"/>
  <c r="O145" i="29"/>
  <c r="P83" i="26"/>
  <c r="Q83" i="26" s="1"/>
  <c r="S83" i="26" s="1"/>
  <c r="U83" i="26" s="1"/>
  <c r="AQ83" i="26" s="1"/>
  <c r="AU83" i="26" s="1"/>
  <c r="P66" i="5"/>
  <c r="Q66" i="5" s="1"/>
  <c r="S66" i="5" s="1"/>
  <c r="U66" i="5" s="1"/>
  <c r="AQ66" i="5" s="1"/>
  <c r="AU66" i="5" s="1"/>
  <c r="O129" i="23"/>
  <c r="O37" i="27"/>
  <c r="P37" i="27" s="1"/>
  <c r="Q37" i="27" s="1"/>
  <c r="S37" i="27" s="1"/>
  <c r="U37" i="27" s="1"/>
  <c r="AQ37" i="27" s="1"/>
  <c r="AU37" i="27" s="1"/>
  <c r="AV37" i="27" s="1"/>
  <c r="O99" i="17"/>
  <c r="O130" i="27"/>
  <c r="P36" i="3"/>
  <c r="Q36" i="3" s="1"/>
  <c r="S36" i="3" s="1"/>
  <c r="U36" i="3" s="1"/>
  <c r="AQ36" i="3" s="1"/>
  <c r="AU36" i="3" s="1"/>
  <c r="O37" i="17"/>
  <c r="P37" i="17" s="1"/>
  <c r="Q37" i="17" s="1"/>
  <c r="S37" i="17" s="1"/>
  <c r="U37" i="17" s="1"/>
  <c r="AQ37" i="17" s="1"/>
  <c r="AU37" i="17" s="1"/>
  <c r="AV37" i="17" s="1"/>
  <c r="P67" i="25"/>
  <c r="Q67" i="25" s="1"/>
  <c r="S67" i="25" s="1"/>
  <c r="U67" i="25" s="1"/>
  <c r="AQ67" i="25" s="1"/>
  <c r="AU67" i="25" s="1"/>
  <c r="O52" i="6"/>
  <c r="O99" i="2"/>
  <c r="O128" i="7"/>
  <c r="O69" i="4"/>
  <c r="P69" i="4" s="1"/>
  <c r="Q69" i="4" s="1"/>
  <c r="S69" i="4" s="1"/>
  <c r="U69" i="4" s="1"/>
  <c r="AQ69" i="4" s="1"/>
  <c r="AU69" i="4" s="1"/>
  <c r="AV69" i="4" s="1"/>
  <c r="AX127" i="3"/>
  <c r="BA127" i="3"/>
  <c r="O97" i="28"/>
  <c r="O53" i="23"/>
  <c r="P53" i="23" s="1"/>
  <c r="Q53" i="23" s="1"/>
  <c r="S53" i="23" s="1"/>
  <c r="U53" i="23" s="1"/>
  <c r="AQ53" i="23" s="1"/>
  <c r="AU53" i="23" s="1"/>
  <c r="AV53" i="23" s="1"/>
  <c r="O144" i="33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AV53" i="1" s="1"/>
  <c r="P113" i="12"/>
  <c r="Q113" i="12" s="1"/>
  <c r="S113" i="12" s="1"/>
  <c r="U113" i="12" s="1"/>
  <c r="AT113" i="12" s="1"/>
  <c r="AX113" i="12" s="1"/>
  <c r="O114" i="12"/>
  <c r="AX127" i="7"/>
  <c r="BA127" i="7"/>
  <c r="P130" i="4"/>
  <c r="Q130" i="4" s="1"/>
  <c r="S130" i="4" s="1"/>
  <c r="U130" i="4" s="1"/>
  <c r="AT130" i="4" s="1"/>
  <c r="N131" i="4"/>
  <c r="P113" i="16"/>
  <c r="Q113" i="16" s="1"/>
  <c r="S113" i="16" s="1"/>
  <c r="U113" i="16" s="1"/>
  <c r="AT113" i="16" s="1"/>
  <c r="AX113" i="16" s="1"/>
  <c r="P83" i="11"/>
  <c r="Q83" i="11" s="1"/>
  <c r="S83" i="11" s="1"/>
  <c r="U83" i="11" s="1"/>
  <c r="AQ83" i="11" s="1"/>
  <c r="AU83" i="11" s="1"/>
  <c r="N68" i="20"/>
  <c r="O68" i="20" s="1"/>
  <c r="P67" i="20"/>
  <c r="Q67" i="20" s="1"/>
  <c r="S67" i="20" s="1"/>
  <c r="U67" i="20" s="1"/>
  <c r="AQ67" i="20" s="1"/>
  <c r="AU67" i="20" s="1"/>
  <c r="N68" i="1"/>
  <c r="O68" i="1" s="1"/>
  <c r="BA129" i="27"/>
  <c r="AX129" i="27"/>
  <c r="P97" i="10"/>
  <c r="Q97" i="10" s="1"/>
  <c r="S97" i="10" s="1"/>
  <c r="U97" i="10" s="1"/>
  <c r="AJ97" i="10" s="1"/>
  <c r="AN97" i="10" s="1"/>
  <c r="O98" i="10"/>
  <c r="O144" i="23"/>
  <c r="N99" i="17"/>
  <c r="O128" i="22"/>
  <c r="P68" i="12"/>
  <c r="Q68" i="12" s="1"/>
  <c r="S68" i="12" s="1"/>
  <c r="U68" i="12" s="1"/>
  <c r="AQ68" i="12" s="1"/>
  <c r="AU68" i="12" s="1"/>
  <c r="N52" i="6"/>
  <c r="N99" i="2"/>
  <c r="P143" i="8"/>
  <c r="Q143" i="8" s="1"/>
  <c r="S143" i="8" s="1"/>
  <c r="U143" i="8" s="1"/>
  <c r="AT143" i="8" s="1"/>
  <c r="AX143" i="8" s="1"/>
  <c r="O144" i="8"/>
  <c r="O53" i="29"/>
  <c r="P53" i="29" s="1"/>
  <c r="Q53" i="29" s="1"/>
  <c r="S53" i="29" s="1"/>
  <c r="U53" i="29" s="1"/>
  <c r="AQ53" i="29" s="1"/>
  <c r="AU53" i="29" s="1"/>
  <c r="AV53" i="29" s="1"/>
  <c r="BA129" i="4"/>
  <c r="AX129" i="4"/>
  <c r="P113" i="2"/>
  <c r="Q113" i="2" s="1"/>
  <c r="S113" i="2" s="1"/>
  <c r="U113" i="2" s="1"/>
  <c r="AT113" i="2" s="1"/>
  <c r="AX113" i="2" s="1"/>
  <c r="O114" i="2"/>
  <c r="N36" i="30"/>
  <c r="O36" i="30" s="1"/>
  <c r="P83" i="15"/>
  <c r="Q83" i="15" s="1"/>
  <c r="S83" i="15" s="1"/>
  <c r="U83" i="15" s="1"/>
  <c r="AQ83" i="15" s="1"/>
  <c r="AU83" i="15" s="1"/>
  <c r="O113" i="8"/>
  <c r="O143" i="18"/>
  <c r="P144" i="13"/>
  <c r="Q144" i="13" s="1"/>
  <c r="S144" i="13" s="1"/>
  <c r="U144" i="13" s="1"/>
  <c r="AT144" i="13" s="1"/>
  <c r="AX144" i="13" s="1"/>
  <c r="N83" i="2"/>
  <c r="N52" i="3"/>
  <c r="O52" i="3" s="1"/>
  <c r="P114" i="5"/>
  <c r="Q114" i="5" s="1"/>
  <c r="S114" i="5" s="1"/>
  <c r="U114" i="5" s="1"/>
  <c r="AT114" i="5" s="1"/>
  <c r="AX114" i="5" s="1"/>
  <c r="N115" i="5"/>
  <c r="O115" i="5"/>
  <c r="N68" i="13"/>
  <c r="P67" i="13"/>
  <c r="Q67" i="13" s="1"/>
  <c r="S67" i="13" s="1"/>
  <c r="U67" i="13" s="1"/>
  <c r="AQ67" i="13" s="1"/>
  <c r="AU67" i="13" s="1"/>
  <c r="O68" i="13"/>
  <c r="P113" i="28"/>
  <c r="Q113" i="28" s="1"/>
  <c r="S113" i="28" s="1"/>
  <c r="U113" i="28" s="1"/>
  <c r="AT113" i="28" s="1"/>
  <c r="AX113" i="28" s="1"/>
  <c r="P81" i="8"/>
  <c r="Q81" i="8" s="1"/>
  <c r="S81" i="8" s="1"/>
  <c r="U81" i="8" s="1"/>
  <c r="AQ81" i="8" s="1"/>
  <c r="AU81" i="8" s="1"/>
  <c r="BA127" i="22"/>
  <c r="AX127" i="22"/>
  <c r="N83" i="33"/>
  <c r="O83" i="33" s="1"/>
  <c r="P82" i="33"/>
  <c r="Q82" i="33" s="1"/>
  <c r="S82" i="33" s="1"/>
  <c r="U82" i="33" s="1"/>
  <c r="AQ82" i="33" s="1"/>
  <c r="AU82" i="33" s="1"/>
  <c r="P143" i="31"/>
  <c r="Q143" i="31" s="1"/>
  <c r="S143" i="31" s="1"/>
  <c r="U143" i="31" s="1"/>
  <c r="AT143" i="31" s="1"/>
  <c r="AX143" i="31" s="1"/>
  <c r="O144" i="31"/>
  <c r="O146" i="5"/>
  <c r="N115" i="13"/>
  <c r="O115" i="13" s="1"/>
  <c r="P114" i="13"/>
  <c r="Q114" i="13" s="1"/>
  <c r="S114" i="13" s="1"/>
  <c r="U114" i="13" s="1"/>
  <c r="AT114" i="13" s="1"/>
  <c r="AX114" i="13" s="1"/>
  <c r="P34" i="8"/>
  <c r="Q34" i="8" s="1"/>
  <c r="S34" i="8" s="1"/>
  <c r="U34" i="8" s="1"/>
  <c r="AQ34" i="8" s="1"/>
  <c r="AU34" i="8" s="1"/>
  <c r="O35" i="8"/>
  <c r="P130" i="9"/>
  <c r="Q130" i="9" s="1"/>
  <c r="S130" i="9" s="1"/>
  <c r="U130" i="9" s="1"/>
  <c r="AT130" i="9" s="1"/>
  <c r="P144" i="26"/>
  <c r="Q144" i="26" s="1"/>
  <c r="S144" i="26" s="1"/>
  <c r="U144" i="26" s="1"/>
  <c r="AT144" i="26" s="1"/>
  <c r="AX144" i="26" s="1"/>
  <c r="O145" i="26"/>
  <c r="P67" i="17"/>
  <c r="Q67" i="17" s="1"/>
  <c r="S67" i="17" s="1"/>
  <c r="U67" i="17" s="1"/>
  <c r="AQ67" i="17" s="1"/>
  <c r="AU67" i="17" s="1"/>
  <c r="N68" i="17"/>
  <c r="O68" i="17"/>
  <c r="P68" i="33"/>
  <c r="Q68" i="33" s="1"/>
  <c r="S68" i="33" s="1"/>
  <c r="U68" i="33" s="1"/>
  <c r="AQ68" i="33" s="1"/>
  <c r="AU68" i="33" s="1"/>
  <c r="P145" i="3"/>
  <c r="Q145" i="3" s="1"/>
  <c r="S145" i="3" s="1"/>
  <c r="U145" i="3" s="1"/>
  <c r="AT145" i="3" s="1"/>
  <c r="AX145" i="3" s="1"/>
  <c r="P129" i="28"/>
  <c r="Q129" i="28" s="1"/>
  <c r="S129" i="28" s="1"/>
  <c r="U129" i="28" s="1"/>
  <c r="AT129" i="28" s="1"/>
  <c r="O130" i="28"/>
  <c r="P130" i="19"/>
  <c r="Q130" i="19" s="1"/>
  <c r="S130" i="19" s="1"/>
  <c r="U130" i="19" s="1"/>
  <c r="AT130" i="19" s="1"/>
  <c r="BA129" i="19"/>
  <c r="AX129" i="19"/>
  <c r="O129" i="24"/>
  <c r="N99" i="3"/>
  <c r="O99" i="3" s="1"/>
  <c r="O116" i="9"/>
  <c r="P116" i="9" s="1"/>
  <c r="Q116" i="9" s="1"/>
  <c r="S116" i="9" s="1"/>
  <c r="U116" i="9" s="1"/>
  <c r="AT116" i="9" s="1"/>
  <c r="AX116" i="9" s="1"/>
  <c r="AY116" i="9" s="1"/>
  <c r="O67" i="8"/>
  <c r="O132" i="25"/>
  <c r="P132" i="25" s="1"/>
  <c r="Q132" i="25" s="1"/>
  <c r="S132" i="25" s="1"/>
  <c r="U132" i="25" s="1"/>
  <c r="AT132" i="25" s="1"/>
  <c r="N68" i="22"/>
  <c r="O68" i="22" s="1"/>
  <c r="O114" i="24"/>
  <c r="N146" i="5"/>
  <c r="O51" i="28"/>
  <c r="O67" i="28"/>
  <c r="P128" i="29"/>
  <c r="Q128" i="29" s="1"/>
  <c r="S128" i="29" s="1"/>
  <c r="U128" i="29" s="1"/>
  <c r="AT128" i="29" s="1"/>
  <c r="O100" i="1"/>
  <c r="P100" i="1" s="1"/>
  <c r="Q100" i="1" s="1"/>
  <c r="S100" i="1" s="1"/>
  <c r="U100" i="1" s="1"/>
  <c r="AJ100" i="1" s="1"/>
  <c r="AN100" i="1" s="1"/>
  <c r="AO100" i="1" s="1"/>
  <c r="P68" i="2"/>
  <c r="Q68" i="2" s="1"/>
  <c r="S68" i="2" s="1"/>
  <c r="U68" i="2" s="1"/>
  <c r="AQ68" i="2" s="1"/>
  <c r="AU68" i="2" s="1"/>
  <c r="O69" i="2"/>
  <c r="P69" i="2" s="1"/>
  <c r="Q69" i="2" s="1"/>
  <c r="S69" i="2" s="1"/>
  <c r="U69" i="2" s="1"/>
  <c r="AQ69" i="2" s="1"/>
  <c r="AU69" i="2" s="1"/>
  <c r="AV69" i="2" s="1"/>
  <c r="P82" i="17"/>
  <c r="Q82" i="17" s="1"/>
  <c r="S82" i="17" s="1"/>
  <c r="U82" i="17" s="1"/>
  <c r="AQ82" i="17" s="1"/>
  <c r="AU82" i="17" s="1"/>
  <c r="AX131" i="25"/>
  <c r="BA131" i="25"/>
  <c r="P114" i="17"/>
  <c r="Q114" i="17" s="1"/>
  <c r="S114" i="17" s="1"/>
  <c r="U114" i="17" s="1"/>
  <c r="AT114" i="17" s="1"/>
  <c r="AX114" i="17" s="1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P99" i="9"/>
  <c r="Q99" i="9" s="1"/>
  <c r="S99" i="9" s="1"/>
  <c r="U99" i="9" s="1"/>
  <c r="AJ99" i="9" s="1"/>
  <c r="AN99" i="9" s="1"/>
  <c r="O100" i="9"/>
  <c r="P100" i="9" s="1"/>
  <c r="Q100" i="9" s="1"/>
  <c r="S100" i="9" s="1"/>
  <c r="U100" i="9" s="1"/>
  <c r="AJ100" i="9" s="1"/>
  <c r="AN100" i="9" s="1"/>
  <c r="AO100" i="9" s="1"/>
  <c r="P144" i="14"/>
  <c r="Q144" i="14" s="1"/>
  <c r="S144" i="14" s="1"/>
  <c r="U144" i="14" s="1"/>
  <c r="AT144" i="14" s="1"/>
  <c r="AX144" i="14" s="1"/>
  <c r="O145" i="14"/>
  <c r="P113" i="14"/>
  <c r="Q113" i="14" s="1"/>
  <c r="S113" i="14" s="1"/>
  <c r="U113" i="14" s="1"/>
  <c r="AT113" i="14" s="1"/>
  <c r="AX113" i="14" s="1"/>
  <c r="O114" i="14"/>
  <c r="P113" i="19"/>
  <c r="Q113" i="19" s="1"/>
  <c r="S113" i="19" s="1"/>
  <c r="U113" i="19" s="1"/>
  <c r="AT113" i="19" s="1"/>
  <c r="AX113" i="19" s="1"/>
  <c r="O114" i="19"/>
  <c r="P128" i="30"/>
  <c r="Q128" i="30" s="1"/>
  <c r="S128" i="30" s="1"/>
  <c r="U128" i="30" s="1"/>
  <c r="AT128" i="30" s="1"/>
  <c r="O129" i="30"/>
  <c r="P145" i="20"/>
  <c r="Q145" i="20" s="1"/>
  <c r="S145" i="20" s="1"/>
  <c r="U145" i="20" s="1"/>
  <c r="AT145" i="20" s="1"/>
  <c r="AX145" i="20" s="1"/>
  <c r="P97" i="12"/>
  <c r="Q97" i="12" s="1"/>
  <c r="S97" i="12" s="1"/>
  <c r="U97" i="12" s="1"/>
  <c r="AJ97" i="12" s="1"/>
  <c r="AN97" i="12" s="1"/>
  <c r="O98" i="12"/>
  <c r="AX127" i="13"/>
  <c r="BA127" i="13"/>
  <c r="P113" i="3"/>
  <c r="Q113" i="3" s="1"/>
  <c r="S113" i="3" s="1"/>
  <c r="U113" i="3" s="1"/>
  <c r="AT113" i="3" s="1"/>
  <c r="AX113" i="3" s="1"/>
  <c r="O114" i="3"/>
  <c r="O81" i="19"/>
  <c r="N36" i="20"/>
  <c r="O36" i="20" s="1"/>
  <c r="O144" i="11"/>
  <c r="O143" i="22"/>
  <c r="P130" i="20"/>
  <c r="Q130" i="20" s="1"/>
  <c r="S130" i="20" s="1"/>
  <c r="U130" i="20" s="1"/>
  <c r="AT130" i="20" s="1"/>
  <c r="O69" i="9"/>
  <c r="P69" i="9" s="1"/>
  <c r="Q69" i="9" s="1"/>
  <c r="S69" i="9" s="1"/>
  <c r="U69" i="9" s="1"/>
  <c r="AQ69" i="9" s="1"/>
  <c r="AU69" i="9" s="1"/>
  <c r="AV69" i="9" s="1"/>
  <c r="N146" i="25"/>
  <c r="O146" i="25" s="1"/>
  <c r="O37" i="25"/>
  <c r="P37" i="25" s="1"/>
  <c r="Q37" i="25" s="1"/>
  <c r="S37" i="25" s="1"/>
  <c r="U37" i="25" s="1"/>
  <c r="AQ37" i="25" s="1"/>
  <c r="AU37" i="25" s="1"/>
  <c r="AV37" i="25" s="1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O82" i="12"/>
  <c r="N131" i="18"/>
  <c r="O131" i="18" s="1"/>
  <c r="P130" i="18"/>
  <c r="Q130" i="18" s="1"/>
  <c r="S130" i="18" s="1"/>
  <c r="U130" i="18" s="1"/>
  <c r="AT130" i="18" s="1"/>
  <c r="O116" i="6"/>
  <c r="P116" i="6" s="1"/>
  <c r="Q116" i="6" s="1"/>
  <c r="S116" i="6" s="1"/>
  <c r="U116" i="6" s="1"/>
  <c r="AT116" i="6" s="1"/>
  <c r="AX116" i="6" s="1"/>
  <c r="AY116" i="6" s="1"/>
  <c r="N99" i="5"/>
  <c r="O99" i="5" s="1"/>
  <c r="O144" i="4"/>
  <c r="N131" i="14"/>
  <c r="O131" i="14" s="1"/>
  <c r="P113" i="30"/>
  <c r="Q113" i="30" s="1"/>
  <c r="S113" i="30" s="1"/>
  <c r="U113" i="30" s="1"/>
  <c r="AT113" i="30" s="1"/>
  <c r="AX113" i="30" s="1"/>
  <c r="O114" i="30"/>
  <c r="AX127" i="30"/>
  <c r="BA127" i="30"/>
  <c r="O114" i="4"/>
  <c r="P113" i="26"/>
  <c r="Q113" i="26" s="1"/>
  <c r="S113" i="26" s="1"/>
  <c r="U113" i="26" s="1"/>
  <c r="AT113" i="26" s="1"/>
  <c r="AX113" i="26" s="1"/>
  <c r="O114" i="26"/>
  <c r="P68" i="11"/>
  <c r="Q68" i="11" s="1"/>
  <c r="S68" i="11" s="1"/>
  <c r="U68" i="11" s="1"/>
  <c r="AQ68" i="11" s="1"/>
  <c r="AU68" i="11" s="1"/>
  <c r="P129" i="21"/>
  <c r="Q129" i="21" s="1"/>
  <c r="S129" i="21" s="1"/>
  <c r="U129" i="21" s="1"/>
  <c r="AT129" i="21" s="1"/>
  <c r="P112" i="21"/>
  <c r="Q112" i="21" s="1"/>
  <c r="S112" i="21" s="1"/>
  <c r="U112" i="21" s="1"/>
  <c r="AT112" i="21" s="1"/>
  <c r="AX112" i="21" s="1"/>
  <c r="O113" i="21"/>
  <c r="P98" i="7"/>
  <c r="Q98" i="7" s="1"/>
  <c r="S98" i="7" s="1"/>
  <c r="U98" i="7" s="1"/>
  <c r="AJ98" i="7" s="1"/>
  <c r="AN98" i="7" s="1"/>
  <c r="P113" i="33"/>
  <c r="Q113" i="33" s="1"/>
  <c r="S113" i="33" s="1"/>
  <c r="U113" i="33" s="1"/>
  <c r="AT113" i="33" s="1"/>
  <c r="AX113" i="33" s="1"/>
  <c r="P67" i="26"/>
  <c r="Q67" i="26" s="1"/>
  <c r="S67" i="26" s="1"/>
  <c r="U67" i="26" s="1"/>
  <c r="AQ67" i="26" s="1"/>
  <c r="AU67" i="26" s="1"/>
  <c r="P129" i="6"/>
  <c r="Q129" i="6" s="1"/>
  <c r="S129" i="6" s="1"/>
  <c r="U129" i="6" s="1"/>
  <c r="AT129" i="6" s="1"/>
  <c r="O130" i="6"/>
  <c r="P51" i="12"/>
  <c r="Q51" i="12" s="1"/>
  <c r="S51" i="12" s="1"/>
  <c r="U51" i="12" s="1"/>
  <c r="AQ51" i="12" s="1"/>
  <c r="AU51" i="12" s="1"/>
  <c r="P145" i="6"/>
  <c r="Q145" i="6" s="1"/>
  <c r="S145" i="6" s="1"/>
  <c r="U145" i="6" s="1"/>
  <c r="AT145" i="6" s="1"/>
  <c r="AX145" i="6" s="1"/>
  <c r="AX130" i="14"/>
  <c r="BA130" i="14"/>
  <c r="P67" i="7"/>
  <c r="Q67" i="7" s="1"/>
  <c r="S67" i="7" s="1"/>
  <c r="U67" i="7" s="1"/>
  <c r="AQ67" i="7" s="1"/>
  <c r="AU67" i="7" s="1"/>
  <c r="N68" i="7"/>
  <c r="P67" i="29"/>
  <c r="Q67" i="29" s="1"/>
  <c r="S67" i="29" s="1"/>
  <c r="U67" i="29" s="1"/>
  <c r="AQ67" i="29" s="1"/>
  <c r="AU67" i="29" s="1"/>
  <c r="P82" i="29"/>
  <c r="Q82" i="29" s="1"/>
  <c r="S82" i="29" s="1"/>
  <c r="U82" i="29" s="1"/>
  <c r="AQ82" i="29" s="1"/>
  <c r="AU82" i="29" s="1"/>
  <c r="AX128" i="24"/>
  <c r="BA128" i="24"/>
  <c r="O130" i="2"/>
  <c r="AX128" i="21"/>
  <c r="BA128" i="21"/>
  <c r="O130" i="15"/>
  <c r="O81" i="25"/>
  <c r="O128" i="8"/>
  <c r="O37" i="7"/>
  <c r="P37" i="7" s="1"/>
  <c r="Q37" i="7" s="1"/>
  <c r="S37" i="7" s="1"/>
  <c r="U37" i="7" s="1"/>
  <c r="AQ37" i="7" s="1"/>
  <c r="AU37" i="7" s="1"/>
  <c r="AV37" i="7" s="1"/>
  <c r="N52" i="33"/>
  <c r="O52" i="33" s="1"/>
  <c r="O130" i="16"/>
  <c r="O83" i="3"/>
  <c r="O113" i="22"/>
  <c r="AX128" i="6"/>
  <c r="BA128" i="6"/>
  <c r="P98" i="19"/>
  <c r="Q98" i="19" s="1"/>
  <c r="S98" i="19" s="1"/>
  <c r="U98" i="19" s="1"/>
  <c r="AJ98" i="19" s="1"/>
  <c r="AN98" i="19" s="1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P113" i="7"/>
  <c r="Q113" i="7" s="1"/>
  <c r="S113" i="7" s="1"/>
  <c r="U113" i="7" s="1"/>
  <c r="AT113" i="7" s="1"/>
  <c r="AX113" i="7" s="1"/>
  <c r="O114" i="7"/>
  <c r="P83" i="6"/>
  <c r="Q83" i="6" s="1"/>
  <c r="S83" i="6" s="1"/>
  <c r="U83" i="6" s="1"/>
  <c r="AQ83" i="6" s="1"/>
  <c r="AU83" i="6" s="1"/>
  <c r="O84" i="6"/>
  <c r="P84" i="6" s="1"/>
  <c r="Q84" i="6" s="1"/>
  <c r="S84" i="6" s="1"/>
  <c r="U84" i="6" s="1"/>
  <c r="AQ84" i="6" s="1"/>
  <c r="AU84" i="6" s="1"/>
  <c r="AV84" i="6" s="1"/>
  <c r="O113" i="31"/>
  <c r="P98" i="22"/>
  <c r="Q98" i="22" s="1"/>
  <c r="S98" i="22" s="1"/>
  <c r="U98" i="22" s="1"/>
  <c r="AJ98" i="22" s="1"/>
  <c r="AN98" i="22" s="1"/>
  <c r="P98" i="11"/>
  <c r="Q98" i="11" s="1"/>
  <c r="S98" i="11" s="1"/>
  <c r="U98" i="11" s="1"/>
  <c r="AJ98" i="11" s="1"/>
  <c r="AN98" i="11" s="1"/>
  <c r="P129" i="11"/>
  <c r="Q129" i="11" s="1"/>
  <c r="S129" i="11" s="1"/>
  <c r="U129" i="11" s="1"/>
  <c r="AT129" i="11" s="1"/>
  <c r="O130" i="11"/>
  <c r="P128" i="5"/>
  <c r="Q128" i="5" s="1"/>
  <c r="S128" i="5" s="1"/>
  <c r="U128" i="5" s="1"/>
  <c r="AT128" i="5" s="1"/>
  <c r="P129" i="12"/>
  <c r="Q129" i="12" s="1"/>
  <c r="S129" i="12" s="1"/>
  <c r="U129" i="12" s="1"/>
  <c r="AT129" i="12" s="1"/>
  <c r="O130" i="12"/>
  <c r="BA128" i="23"/>
  <c r="AX128" i="23"/>
  <c r="BA129" i="2"/>
  <c r="AX129" i="2"/>
  <c r="AX127" i="8"/>
  <c r="BA127" i="8"/>
  <c r="P128" i="33"/>
  <c r="Q128" i="33" s="1"/>
  <c r="S128" i="33" s="1"/>
  <c r="U128" i="33" s="1"/>
  <c r="AT128" i="33" s="1"/>
  <c r="BA129" i="16"/>
  <c r="AX129" i="16"/>
  <c r="P82" i="16"/>
  <c r="Q82" i="16" s="1"/>
  <c r="S82" i="16" s="1"/>
  <c r="U82" i="16" s="1"/>
  <c r="AQ82" i="16" s="1"/>
  <c r="AU82" i="16" s="1"/>
  <c r="P144" i="12"/>
  <c r="Q144" i="12" s="1"/>
  <c r="S144" i="12" s="1"/>
  <c r="U144" i="12" s="1"/>
  <c r="AT144" i="12" s="1"/>
  <c r="AX144" i="12" s="1"/>
  <c r="P83" i="31"/>
  <c r="Q83" i="31" s="1"/>
  <c r="S83" i="31" s="1"/>
  <c r="U83" i="31" s="1"/>
  <c r="AQ83" i="31" s="1"/>
  <c r="AU83" i="31" s="1"/>
  <c r="O84" i="31"/>
  <c r="P84" i="31" s="1"/>
  <c r="Q84" i="31" s="1"/>
  <c r="S84" i="31" s="1"/>
  <c r="U84" i="31" s="1"/>
  <c r="AQ84" i="31" s="1"/>
  <c r="AU84" i="31" s="1"/>
  <c r="AV84" i="31" s="1"/>
  <c r="N68" i="10"/>
  <c r="O68" i="10" s="1"/>
  <c r="P97" i="33"/>
  <c r="Q97" i="33" s="1"/>
  <c r="S97" i="33" s="1"/>
  <c r="U97" i="33" s="1"/>
  <c r="AJ97" i="33" s="1"/>
  <c r="AN97" i="33" s="1"/>
  <c r="O98" i="33"/>
  <c r="P144" i="10"/>
  <c r="Q144" i="10" s="1"/>
  <c r="S144" i="10" s="1"/>
  <c r="U144" i="10" s="1"/>
  <c r="AT144" i="10" s="1"/>
  <c r="AX144" i="10" s="1"/>
  <c r="N115" i="15"/>
  <c r="O115" i="15" s="1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AX129" i="15"/>
  <c r="BA129" i="15"/>
  <c r="O146" i="2"/>
  <c r="P111" i="10"/>
  <c r="Q111" i="10" s="1"/>
  <c r="S111" i="10" s="1"/>
  <c r="U111" i="10" s="1"/>
  <c r="AT111" i="10" s="1"/>
  <c r="AX111" i="10" s="1"/>
  <c r="N52" i="26"/>
  <c r="O52" i="26" s="1"/>
  <c r="N52" i="14"/>
  <c r="O52" i="14" s="1"/>
  <c r="O83" i="7"/>
  <c r="P82" i="21"/>
  <c r="Q82" i="21" s="1"/>
  <c r="S82" i="21" s="1"/>
  <c r="U82" i="21" s="1"/>
  <c r="AQ82" i="21" s="1"/>
  <c r="AU82" i="21" s="1"/>
  <c r="N83" i="21"/>
  <c r="N68" i="19"/>
  <c r="O68" i="19" s="1"/>
  <c r="O82" i="28"/>
  <c r="P143" i="16"/>
  <c r="Q143" i="16" s="1"/>
  <c r="S143" i="16" s="1"/>
  <c r="U143" i="16" s="1"/>
  <c r="AT143" i="16" s="1"/>
  <c r="AX143" i="16" s="1"/>
  <c r="O144" i="16"/>
  <c r="BA127" i="33"/>
  <c r="AX127" i="33"/>
  <c r="O83" i="2"/>
  <c r="N83" i="3"/>
  <c r="O145" i="19"/>
  <c r="O144" i="17"/>
  <c r="O35" i="14"/>
  <c r="P50" i="20"/>
  <c r="Q50" i="20" s="1"/>
  <c r="S50" i="20" s="1"/>
  <c r="U50" i="20" s="1"/>
  <c r="AQ50" i="20" s="1"/>
  <c r="AU50" i="20" s="1"/>
  <c r="O51" i="20"/>
  <c r="O36" i="16"/>
  <c r="P68" i="34" l="1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AX132" i="34"/>
  <c r="BA132" i="34"/>
  <c r="AX131" i="34"/>
  <c r="BA131" i="34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P68" i="19"/>
  <c r="Q68" i="19" s="1"/>
  <c r="S68" i="19" s="1"/>
  <c r="U68" i="19" s="1"/>
  <c r="AQ68" i="19" s="1"/>
  <c r="AU68" i="19" s="1"/>
  <c r="O69" i="19"/>
  <c r="P69" i="19" s="1"/>
  <c r="Q69" i="19" s="1"/>
  <c r="S69" i="19" s="1"/>
  <c r="U69" i="19" s="1"/>
  <c r="AQ69" i="19" s="1"/>
  <c r="AU69" i="19" s="1"/>
  <c r="AV69" i="19" s="1"/>
  <c r="P36" i="30"/>
  <c r="Q36" i="30" s="1"/>
  <c r="S36" i="30" s="1"/>
  <c r="U36" i="30" s="1"/>
  <c r="AQ36" i="30" s="1"/>
  <c r="AU36" i="30" s="1"/>
  <c r="O37" i="30"/>
  <c r="P37" i="30" s="1"/>
  <c r="Q37" i="30" s="1"/>
  <c r="S37" i="30" s="1"/>
  <c r="U37" i="30" s="1"/>
  <c r="AQ37" i="30" s="1"/>
  <c r="AU37" i="30" s="1"/>
  <c r="AV37" i="30" s="1"/>
  <c r="P146" i="25"/>
  <c r="Q146" i="25" s="1"/>
  <c r="S146" i="25" s="1"/>
  <c r="U146" i="25" s="1"/>
  <c r="AT146" i="25" s="1"/>
  <c r="AX146" i="25" s="1"/>
  <c r="P52" i="33"/>
  <c r="Q52" i="33" s="1"/>
  <c r="S52" i="33" s="1"/>
  <c r="U52" i="33" s="1"/>
  <c r="AQ52" i="33" s="1"/>
  <c r="AU52" i="33" s="1"/>
  <c r="O53" i="33"/>
  <c r="P53" i="33" s="1"/>
  <c r="Q53" i="33" s="1"/>
  <c r="S53" i="33" s="1"/>
  <c r="U53" i="33" s="1"/>
  <c r="AQ53" i="33" s="1"/>
  <c r="AU53" i="33" s="1"/>
  <c r="AV53" i="33" s="1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99" i="5"/>
  <c r="Q99" i="5" s="1"/>
  <c r="S99" i="5" s="1"/>
  <c r="U99" i="5" s="1"/>
  <c r="AJ99" i="5" s="1"/>
  <c r="AN99" i="5" s="1"/>
  <c r="O100" i="5"/>
  <c r="P100" i="5" s="1"/>
  <c r="Q100" i="5" s="1"/>
  <c r="S100" i="5" s="1"/>
  <c r="U100" i="5" s="1"/>
  <c r="AJ100" i="5" s="1"/>
  <c r="AN100" i="5" s="1"/>
  <c r="AO100" i="5" s="1"/>
  <c r="P99" i="3"/>
  <c r="Q99" i="3" s="1"/>
  <c r="S99" i="3" s="1"/>
  <c r="U99" i="3" s="1"/>
  <c r="AJ99" i="3" s="1"/>
  <c r="AN99" i="3" s="1"/>
  <c r="O100" i="3"/>
  <c r="P100" i="3" s="1"/>
  <c r="Q100" i="3" s="1"/>
  <c r="S100" i="3" s="1"/>
  <c r="U100" i="3" s="1"/>
  <c r="AJ100" i="3" s="1"/>
  <c r="AN100" i="3" s="1"/>
  <c r="AO100" i="3" s="1"/>
  <c r="P131" i="18"/>
  <c r="Q131" i="18" s="1"/>
  <c r="S131" i="18" s="1"/>
  <c r="U131" i="18" s="1"/>
  <c r="AT131" i="18" s="1"/>
  <c r="P99" i="18"/>
  <c r="Q99" i="18" s="1"/>
  <c r="S99" i="18" s="1"/>
  <c r="U99" i="18" s="1"/>
  <c r="AJ99" i="18" s="1"/>
  <c r="AN99" i="18" s="1"/>
  <c r="O100" i="18"/>
  <c r="P100" i="18" s="1"/>
  <c r="Q100" i="18" s="1"/>
  <c r="S100" i="18" s="1"/>
  <c r="U100" i="18" s="1"/>
  <c r="AJ100" i="18" s="1"/>
  <c r="AN100" i="18" s="1"/>
  <c r="AO100" i="18" s="1"/>
  <c r="P115" i="13"/>
  <c r="Q115" i="13" s="1"/>
  <c r="S115" i="13" s="1"/>
  <c r="U115" i="13" s="1"/>
  <c r="AT115" i="13" s="1"/>
  <c r="AX115" i="13" s="1"/>
  <c r="O116" i="13"/>
  <c r="P116" i="13" s="1"/>
  <c r="Q116" i="13" s="1"/>
  <c r="S116" i="13" s="1"/>
  <c r="U116" i="13" s="1"/>
  <c r="AT116" i="13" s="1"/>
  <c r="AX116" i="13" s="1"/>
  <c r="AY116" i="13" s="1"/>
  <c r="P52" i="14"/>
  <c r="Q52" i="14" s="1"/>
  <c r="S52" i="14" s="1"/>
  <c r="U52" i="14" s="1"/>
  <c r="AQ52" i="14" s="1"/>
  <c r="AU52" i="14" s="1"/>
  <c r="P99" i="29"/>
  <c r="Q99" i="29" s="1"/>
  <c r="S99" i="29" s="1"/>
  <c r="U99" i="29" s="1"/>
  <c r="AJ99" i="29" s="1"/>
  <c r="AN99" i="29" s="1"/>
  <c r="O100" i="29"/>
  <c r="P100" i="29" s="1"/>
  <c r="Q100" i="29" s="1"/>
  <c r="S100" i="29" s="1"/>
  <c r="U100" i="29" s="1"/>
  <c r="AJ100" i="29" s="1"/>
  <c r="AN100" i="29" s="1"/>
  <c r="AO100" i="29" s="1"/>
  <c r="P145" i="21"/>
  <c r="Q145" i="21" s="1"/>
  <c r="S145" i="21" s="1"/>
  <c r="U145" i="21" s="1"/>
  <c r="AT145" i="21" s="1"/>
  <c r="AX145" i="21" s="1"/>
  <c r="N146" i="21"/>
  <c r="O146" i="21" s="1"/>
  <c r="O83" i="21"/>
  <c r="O145" i="10"/>
  <c r="N99" i="11"/>
  <c r="P113" i="22"/>
  <c r="Q113" i="22" s="1"/>
  <c r="S113" i="22" s="1"/>
  <c r="U113" i="22" s="1"/>
  <c r="AT113" i="22" s="1"/>
  <c r="AX113" i="22" s="1"/>
  <c r="N83" i="29"/>
  <c r="N52" i="12"/>
  <c r="O52" i="12" s="1"/>
  <c r="O69" i="11"/>
  <c r="P69" i="11" s="1"/>
  <c r="Q69" i="11" s="1"/>
  <c r="S69" i="11" s="1"/>
  <c r="U69" i="11" s="1"/>
  <c r="AQ69" i="11" s="1"/>
  <c r="AU69" i="11" s="1"/>
  <c r="AV69" i="11" s="1"/>
  <c r="P82" i="12"/>
  <c r="Q82" i="12" s="1"/>
  <c r="S82" i="12" s="1"/>
  <c r="U82" i="12" s="1"/>
  <c r="AQ82" i="12" s="1"/>
  <c r="AU82" i="12" s="1"/>
  <c r="P67" i="28"/>
  <c r="Q67" i="28" s="1"/>
  <c r="S67" i="28" s="1"/>
  <c r="U67" i="28" s="1"/>
  <c r="AQ67" i="28" s="1"/>
  <c r="AU67" i="28" s="1"/>
  <c r="N131" i="19"/>
  <c r="N131" i="9"/>
  <c r="O114" i="28"/>
  <c r="O131" i="4"/>
  <c r="P128" i="7"/>
  <c r="Q128" i="7" s="1"/>
  <c r="S128" i="7" s="1"/>
  <c r="U128" i="7" s="1"/>
  <c r="AT128" i="7" s="1"/>
  <c r="O129" i="7"/>
  <c r="O84" i="26"/>
  <c r="P84" i="26" s="1"/>
  <c r="Q84" i="26" s="1"/>
  <c r="S84" i="26" s="1"/>
  <c r="U84" i="26" s="1"/>
  <c r="AQ84" i="26" s="1"/>
  <c r="AU84" i="26" s="1"/>
  <c r="AV84" i="26" s="1"/>
  <c r="O129" i="26"/>
  <c r="O99" i="4"/>
  <c r="O147" i="30"/>
  <c r="P147" i="30" s="1"/>
  <c r="Q147" i="30" s="1"/>
  <c r="S147" i="30" s="1"/>
  <c r="U147" i="30" s="1"/>
  <c r="AT147" i="30" s="1"/>
  <c r="AX147" i="30" s="1"/>
  <c r="AY147" i="30" s="1"/>
  <c r="N131" i="28"/>
  <c r="P130" i="28"/>
  <c r="Q130" i="28" s="1"/>
  <c r="S130" i="28" s="1"/>
  <c r="U130" i="28" s="1"/>
  <c r="AT130" i="28" s="1"/>
  <c r="O131" i="28"/>
  <c r="AX129" i="6"/>
  <c r="BA129" i="6"/>
  <c r="AX129" i="28"/>
  <c r="BA129" i="28"/>
  <c r="P68" i="13"/>
  <c r="Q68" i="13" s="1"/>
  <c r="S68" i="13" s="1"/>
  <c r="U68" i="13" s="1"/>
  <c r="AQ68" i="13" s="1"/>
  <c r="AU68" i="13" s="1"/>
  <c r="O69" i="13"/>
  <c r="P69" i="13" s="1"/>
  <c r="Q69" i="13" s="1"/>
  <c r="S69" i="13" s="1"/>
  <c r="U69" i="13" s="1"/>
  <c r="AQ69" i="13" s="1"/>
  <c r="AU69" i="13" s="1"/>
  <c r="AV69" i="13" s="1"/>
  <c r="BA130" i="4"/>
  <c r="AX130" i="4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P145" i="29"/>
  <c r="Q145" i="29" s="1"/>
  <c r="S145" i="29" s="1"/>
  <c r="U145" i="29" s="1"/>
  <c r="AT145" i="29" s="1"/>
  <c r="AX145" i="29" s="1"/>
  <c r="N99" i="4"/>
  <c r="P144" i="28"/>
  <c r="Q144" i="28" s="1"/>
  <c r="S144" i="28" s="1"/>
  <c r="U144" i="28" s="1"/>
  <c r="AT144" i="28" s="1"/>
  <c r="AX144" i="28" s="1"/>
  <c r="P130" i="16"/>
  <c r="Q130" i="16" s="1"/>
  <c r="S130" i="16" s="1"/>
  <c r="U130" i="16" s="1"/>
  <c r="AT130" i="16" s="1"/>
  <c r="P114" i="26"/>
  <c r="Q114" i="26" s="1"/>
  <c r="S114" i="26" s="1"/>
  <c r="U114" i="26" s="1"/>
  <c r="AT114" i="26" s="1"/>
  <c r="AX114" i="26" s="1"/>
  <c r="P51" i="20"/>
  <c r="Q51" i="20" s="1"/>
  <c r="S51" i="20" s="1"/>
  <c r="U51" i="20" s="1"/>
  <c r="AQ51" i="20" s="1"/>
  <c r="AU51" i="20" s="1"/>
  <c r="P83" i="7"/>
  <c r="Q83" i="7" s="1"/>
  <c r="S83" i="7" s="1"/>
  <c r="U83" i="7" s="1"/>
  <c r="AQ83" i="7" s="1"/>
  <c r="AU83" i="7" s="1"/>
  <c r="O84" i="7"/>
  <c r="P84" i="7" s="1"/>
  <c r="Q84" i="7" s="1"/>
  <c r="S84" i="7" s="1"/>
  <c r="U84" i="7" s="1"/>
  <c r="AQ84" i="7" s="1"/>
  <c r="AU84" i="7" s="1"/>
  <c r="AV84" i="7" s="1"/>
  <c r="N99" i="22"/>
  <c r="O99" i="22" s="1"/>
  <c r="O68" i="29"/>
  <c r="N115" i="17"/>
  <c r="O146" i="3"/>
  <c r="P128" i="3"/>
  <c r="Q128" i="3" s="1"/>
  <c r="S128" i="3" s="1"/>
  <c r="U128" i="3" s="1"/>
  <c r="AT128" i="3" s="1"/>
  <c r="P99" i="24"/>
  <c r="Q99" i="24" s="1"/>
  <c r="S99" i="24" s="1"/>
  <c r="U99" i="24" s="1"/>
  <c r="AJ99" i="24" s="1"/>
  <c r="AN99" i="24" s="1"/>
  <c r="O129" i="13"/>
  <c r="O84" i="9"/>
  <c r="P84" i="9" s="1"/>
  <c r="Q84" i="9" s="1"/>
  <c r="S84" i="9" s="1"/>
  <c r="U84" i="9" s="1"/>
  <c r="AQ84" i="9" s="1"/>
  <c r="AU84" i="9" s="1"/>
  <c r="AV84" i="9" s="1"/>
  <c r="P83" i="3"/>
  <c r="Q83" i="3" s="1"/>
  <c r="S83" i="3" s="1"/>
  <c r="U83" i="3" s="1"/>
  <c r="AQ83" i="3" s="1"/>
  <c r="AU83" i="3" s="1"/>
  <c r="P51" i="28"/>
  <c r="Q51" i="28" s="1"/>
  <c r="S51" i="28" s="1"/>
  <c r="U51" i="28" s="1"/>
  <c r="AQ51" i="28" s="1"/>
  <c r="AU51" i="28" s="1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P36" i="16"/>
  <c r="Q36" i="16" s="1"/>
  <c r="S36" i="16" s="1"/>
  <c r="U36" i="16" s="1"/>
  <c r="AQ36" i="16" s="1"/>
  <c r="AU36" i="16" s="1"/>
  <c r="O37" i="16"/>
  <c r="P37" i="16" s="1"/>
  <c r="Q37" i="16" s="1"/>
  <c r="S37" i="16" s="1"/>
  <c r="U37" i="16" s="1"/>
  <c r="AQ37" i="16" s="1"/>
  <c r="AU37" i="16" s="1"/>
  <c r="AV37" i="16" s="1"/>
  <c r="P98" i="33"/>
  <c r="Q98" i="33" s="1"/>
  <c r="S98" i="33" s="1"/>
  <c r="U98" i="33" s="1"/>
  <c r="AJ98" i="33" s="1"/>
  <c r="AN98" i="33" s="1"/>
  <c r="P68" i="10"/>
  <c r="Q68" i="10" s="1"/>
  <c r="S68" i="10" s="1"/>
  <c r="U68" i="10" s="1"/>
  <c r="AQ68" i="10" s="1"/>
  <c r="AU68" i="10" s="1"/>
  <c r="P113" i="31"/>
  <c r="Q113" i="31" s="1"/>
  <c r="S113" i="31" s="1"/>
  <c r="U113" i="31" s="1"/>
  <c r="AT113" i="31" s="1"/>
  <c r="AX113" i="31" s="1"/>
  <c r="O114" i="31"/>
  <c r="N68" i="29"/>
  <c r="N68" i="26"/>
  <c r="O68" i="26" s="1"/>
  <c r="P114" i="4"/>
  <c r="Q114" i="4" s="1"/>
  <c r="S114" i="4" s="1"/>
  <c r="U114" i="4" s="1"/>
  <c r="AT114" i="4" s="1"/>
  <c r="AX114" i="4" s="1"/>
  <c r="O146" i="20"/>
  <c r="O115" i="17"/>
  <c r="P114" i="24"/>
  <c r="Q114" i="24" s="1"/>
  <c r="S114" i="24" s="1"/>
  <c r="U114" i="24" s="1"/>
  <c r="AT114" i="24" s="1"/>
  <c r="AX114" i="24" s="1"/>
  <c r="N146" i="3"/>
  <c r="N68" i="25"/>
  <c r="O68" i="25" s="1"/>
  <c r="P112" i="11"/>
  <c r="Q112" i="11" s="1"/>
  <c r="S112" i="11" s="1"/>
  <c r="U112" i="11" s="1"/>
  <c r="AT112" i="11" s="1"/>
  <c r="AX112" i="11" s="1"/>
  <c r="O113" i="11"/>
  <c r="N115" i="18"/>
  <c r="P114" i="18"/>
  <c r="Q114" i="18" s="1"/>
  <c r="S114" i="18" s="1"/>
  <c r="U114" i="18" s="1"/>
  <c r="AT114" i="18" s="1"/>
  <c r="AX114" i="18" s="1"/>
  <c r="N99" i="15"/>
  <c r="O99" i="15" s="1"/>
  <c r="P98" i="15"/>
  <c r="Q98" i="15" s="1"/>
  <c r="S98" i="15" s="1"/>
  <c r="U98" i="15" s="1"/>
  <c r="AJ98" i="15" s="1"/>
  <c r="AN98" i="15" s="1"/>
  <c r="BA128" i="13"/>
  <c r="AX128" i="13"/>
  <c r="AX130" i="9"/>
  <c r="BA130" i="9"/>
  <c r="P115" i="5"/>
  <c r="Q115" i="5" s="1"/>
  <c r="S115" i="5" s="1"/>
  <c r="U115" i="5" s="1"/>
  <c r="AT115" i="5" s="1"/>
  <c r="AX115" i="5" s="1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BA132" i="1"/>
  <c r="BB132" i="1" s="1"/>
  <c r="AX132" i="1"/>
  <c r="P144" i="15"/>
  <c r="Q144" i="15" s="1"/>
  <c r="S144" i="15" s="1"/>
  <c r="U144" i="15" s="1"/>
  <c r="AT144" i="15" s="1"/>
  <c r="AX144" i="15" s="1"/>
  <c r="O145" i="15"/>
  <c r="P144" i="7"/>
  <c r="Q144" i="7" s="1"/>
  <c r="S144" i="7" s="1"/>
  <c r="U144" i="7" s="1"/>
  <c r="AT144" i="7" s="1"/>
  <c r="AX144" i="7" s="1"/>
  <c r="AX128" i="29"/>
  <c r="BA128" i="29"/>
  <c r="P130" i="6"/>
  <c r="Q130" i="6" s="1"/>
  <c r="S130" i="6" s="1"/>
  <c r="U130" i="6" s="1"/>
  <c r="AT130" i="6" s="1"/>
  <c r="N36" i="8"/>
  <c r="O36" i="8" s="1"/>
  <c r="P35" i="8"/>
  <c r="Q35" i="8" s="1"/>
  <c r="S35" i="8" s="1"/>
  <c r="U35" i="8" s="1"/>
  <c r="AQ35" i="8" s="1"/>
  <c r="AU35" i="8" s="1"/>
  <c r="P144" i="17"/>
  <c r="Q144" i="17" s="1"/>
  <c r="S144" i="17" s="1"/>
  <c r="U144" i="17" s="1"/>
  <c r="AT144" i="17" s="1"/>
  <c r="AX144" i="17" s="1"/>
  <c r="O145" i="17"/>
  <c r="O112" i="10"/>
  <c r="P81" i="25"/>
  <c r="Q81" i="25" s="1"/>
  <c r="S81" i="25" s="1"/>
  <c r="U81" i="25" s="1"/>
  <c r="AQ81" i="25" s="1"/>
  <c r="AU81" i="25" s="1"/>
  <c r="O68" i="7"/>
  <c r="O114" i="33"/>
  <c r="N146" i="20"/>
  <c r="AX132" i="25"/>
  <c r="AY132" i="25" s="1"/>
  <c r="BA132" i="25"/>
  <c r="BB132" i="25" s="1"/>
  <c r="O69" i="33"/>
  <c r="P69" i="33" s="1"/>
  <c r="Q69" i="33" s="1"/>
  <c r="S69" i="33" s="1"/>
  <c r="U69" i="33" s="1"/>
  <c r="AQ69" i="33" s="1"/>
  <c r="AU69" i="33" s="1"/>
  <c r="AV69" i="33" s="1"/>
  <c r="P146" i="5"/>
  <c r="Q146" i="5" s="1"/>
  <c r="S146" i="5" s="1"/>
  <c r="U146" i="5" s="1"/>
  <c r="AT146" i="5" s="1"/>
  <c r="AX146" i="5" s="1"/>
  <c r="O147" i="5"/>
  <c r="P147" i="5" s="1"/>
  <c r="Q147" i="5" s="1"/>
  <c r="S147" i="5" s="1"/>
  <c r="U147" i="5" s="1"/>
  <c r="AT147" i="5" s="1"/>
  <c r="AX147" i="5" s="1"/>
  <c r="AY147" i="5" s="1"/>
  <c r="P144" i="8"/>
  <c r="Q144" i="8" s="1"/>
  <c r="S144" i="8" s="1"/>
  <c r="U144" i="8" s="1"/>
  <c r="AT144" i="8" s="1"/>
  <c r="AX144" i="8" s="1"/>
  <c r="O145" i="8"/>
  <c r="P114" i="12"/>
  <c r="Q114" i="12" s="1"/>
  <c r="S114" i="12" s="1"/>
  <c r="U114" i="12" s="1"/>
  <c r="AT114" i="12" s="1"/>
  <c r="AX114" i="12" s="1"/>
  <c r="BA131" i="1"/>
  <c r="AX131" i="1"/>
  <c r="P99" i="25"/>
  <c r="Q99" i="25" s="1"/>
  <c r="S99" i="25" s="1"/>
  <c r="U99" i="25" s="1"/>
  <c r="AJ99" i="25" s="1"/>
  <c r="AN99" i="25" s="1"/>
  <c r="P51" i="25"/>
  <c r="Q51" i="25" s="1"/>
  <c r="S51" i="25" s="1"/>
  <c r="U51" i="25" s="1"/>
  <c r="AQ51" i="25" s="1"/>
  <c r="AU51" i="25" s="1"/>
  <c r="N36" i="14"/>
  <c r="O36" i="14" s="1"/>
  <c r="P35" i="14"/>
  <c r="Q35" i="14" s="1"/>
  <c r="S35" i="14" s="1"/>
  <c r="U35" i="14" s="1"/>
  <c r="AQ35" i="14" s="1"/>
  <c r="AU35" i="14" s="1"/>
  <c r="P128" i="8"/>
  <c r="Q128" i="8" s="1"/>
  <c r="S128" i="8" s="1"/>
  <c r="U128" i="8" s="1"/>
  <c r="AT128" i="8" s="1"/>
  <c r="O129" i="8"/>
  <c r="P145" i="19"/>
  <c r="Q145" i="19" s="1"/>
  <c r="S145" i="19" s="1"/>
  <c r="U145" i="19" s="1"/>
  <c r="AT145" i="19" s="1"/>
  <c r="AX145" i="19" s="1"/>
  <c r="N146" i="19"/>
  <c r="O146" i="19"/>
  <c r="O145" i="12"/>
  <c r="P114" i="7"/>
  <c r="Q114" i="7" s="1"/>
  <c r="S114" i="7" s="1"/>
  <c r="U114" i="7" s="1"/>
  <c r="AT114" i="7" s="1"/>
  <c r="AX114" i="7" s="1"/>
  <c r="N115" i="7"/>
  <c r="O115" i="7" s="1"/>
  <c r="N131" i="15"/>
  <c r="P130" i="15"/>
  <c r="Q130" i="15" s="1"/>
  <c r="S130" i="15" s="1"/>
  <c r="U130" i="15" s="1"/>
  <c r="AT130" i="15" s="1"/>
  <c r="O131" i="15"/>
  <c r="P114" i="30"/>
  <c r="Q114" i="30" s="1"/>
  <c r="S114" i="30" s="1"/>
  <c r="U114" i="30" s="1"/>
  <c r="AT114" i="30" s="1"/>
  <c r="AX114" i="30" s="1"/>
  <c r="N115" i="30"/>
  <c r="O115" i="30" s="1"/>
  <c r="AX130" i="20"/>
  <c r="BA130" i="20"/>
  <c r="P129" i="30"/>
  <c r="Q129" i="30" s="1"/>
  <c r="S129" i="30" s="1"/>
  <c r="U129" i="30" s="1"/>
  <c r="AT129" i="30" s="1"/>
  <c r="P67" i="8"/>
  <c r="Q67" i="8" s="1"/>
  <c r="S67" i="8" s="1"/>
  <c r="U67" i="8" s="1"/>
  <c r="AQ67" i="8" s="1"/>
  <c r="AU67" i="8" s="1"/>
  <c r="P144" i="31"/>
  <c r="Q144" i="31" s="1"/>
  <c r="S144" i="31" s="1"/>
  <c r="U144" i="31" s="1"/>
  <c r="AT144" i="31" s="1"/>
  <c r="AX144" i="31" s="1"/>
  <c r="O145" i="31"/>
  <c r="O37" i="3"/>
  <c r="P37" i="3" s="1"/>
  <c r="Q37" i="3" s="1"/>
  <c r="S37" i="3" s="1"/>
  <c r="U37" i="3" s="1"/>
  <c r="AQ37" i="3" s="1"/>
  <c r="AU37" i="3" s="1"/>
  <c r="AV37" i="3" s="1"/>
  <c r="P112" i="23"/>
  <c r="Q112" i="23" s="1"/>
  <c r="S112" i="23" s="1"/>
  <c r="U112" i="23" s="1"/>
  <c r="AT112" i="23" s="1"/>
  <c r="AX112" i="23" s="1"/>
  <c r="P98" i="12"/>
  <c r="Q98" i="12" s="1"/>
  <c r="S98" i="12" s="1"/>
  <c r="U98" i="12" s="1"/>
  <c r="AJ98" i="12" s="1"/>
  <c r="AN98" i="12" s="1"/>
  <c r="N99" i="12"/>
  <c r="BA128" i="26"/>
  <c r="AX128" i="26"/>
  <c r="P146" i="2"/>
  <c r="Q146" i="2" s="1"/>
  <c r="S146" i="2" s="1"/>
  <c r="U146" i="2" s="1"/>
  <c r="AT146" i="2" s="1"/>
  <c r="AX146" i="2" s="1"/>
  <c r="P130" i="12"/>
  <c r="Q130" i="12" s="1"/>
  <c r="S130" i="12" s="1"/>
  <c r="U130" i="12" s="1"/>
  <c r="AT130" i="12" s="1"/>
  <c r="N131" i="12"/>
  <c r="O131" i="12" s="1"/>
  <c r="N131" i="20"/>
  <c r="O131" i="20" s="1"/>
  <c r="AX128" i="30"/>
  <c r="BA128" i="30"/>
  <c r="P68" i="17"/>
  <c r="Q68" i="17" s="1"/>
  <c r="S68" i="17" s="1"/>
  <c r="U68" i="17" s="1"/>
  <c r="AQ68" i="17" s="1"/>
  <c r="AU68" i="17" s="1"/>
  <c r="P52" i="3"/>
  <c r="Q52" i="3" s="1"/>
  <c r="S52" i="3" s="1"/>
  <c r="U52" i="3" s="1"/>
  <c r="AQ52" i="3" s="1"/>
  <c r="AU52" i="3" s="1"/>
  <c r="P115" i="27"/>
  <c r="Q115" i="27" s="1"/>
  <c r="S115" i="27" s="1"/>
  <c r="U115" i="27" s="1"/>
  <c r="AT115" i="27" s="1"/>
  <c r="AX115" i="27" s="1"/>
  <c r="N52" i="5"/>
  <c r="P51" i="5"/>
  <c r="Q51" i="5" s="1"/>
  <c r="S51" i="5" s="1"/>
  <c r="U51" i="5" s="1"/>
  <c r="AQ51" i="5" s="1"/>
  <c r="AU51" i="5" s="1"/>
  <c r="O52" i="5"/>
  <c r="O53" i="22"/>
  <c r="P53" i="22" s="1"/>
  <c r="Q53" i="22" s="1"/>
  <c r="S53" i="22" s="1"/>
  <c r="U53" i="22" s="1"/>
  <c r="AQ53" i="22" s="1"/>
  <c r="AU53" i="22" s="1"/>
  <c r="AV53" i="22" s="1"/>
  <c r="BA129" i="21"/>
  <c r="AX129" i="21"/>
  <c r="P144" i="23"/>
  <c r="Q144" i="23" s="1"/>
  <c r="S144" i="23" s="1"/>
  <c r="U144" i="23" s="1"/>
  <c r="AT144" i="23" s="1"/>
  <c r="AX144" i="23" s="1"/>
  <c r="N115" i="2"/>
  <c r="P114" i="2"/>
  <c r="Q114" i="2" s="1"/>
  <c r="S114" i="2" s="1"/>
  <c r="U114" i="2" s="1"/>
  <c r="AT114" i="2" s="1"/>
  <c r="AX114" i="2" s="1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BA129" i="12"/>
  <c r="AX129" i="12"/>
  <c r="P131" i="14"/>
  <c r="Q131" i="14" s="1"/>
  <c r="S131" i="14" s="1"/>
  <c r="U131" i="14" s="1"/>
  <c r="AT131" i="14" s="1"/>
  <c r="O132" i="14"/>
  <c r="P132" i="14" s="1"/>
  <c r="Q132" i="14" s="1"/>
  <c r="S132" i="14" s="1"/>
  <c r="U132" i="14" s="1"/>
  <c r="AT132" i="14" s="1"/>
  <c r="P143" i="22"/>
  <c r="Q143" i="22" s="1"/>
  <c r="S143" i="22" s="1"/>
  <c r="U143" i="22" s="1"/>
  <c r="AT143" i="22" s="1"/>
  <c r="AX143" i="22" s="1"/>
  <c r="O144" i="22"/>
  <c r="P114" i="19"/>
  <c r="Q114" i="19" s="1"/>
  <c r="S114" i="19" s="1"/>
  <c r="U114" i="19" s="1"/>
  <c r="AT114" i="19" s="1"/>
  <c r="AX114" i="19" s="1"/>
  <c r="P130" i="27"/>
  <c r="Q130" i="27" s="1"/>
  <c r="S130" i="27" s="1"/>
  <c r="U130" i="27" s="1"/>
  <c r="AT130" i="27" s="1"/>
  <c r="P145" i="9"/>
  <c r="Q145" i="9" s="1"/>
  <c r="S145" i="9" s="1"/>
  <c r="U145" i="9" s="1"/>
  <c r="AT145" i="9" s="1"/>
  <c r="AX145" i="9" s="1"/>
  <c r="N146" i="9"/>
  <c r="P129" i="31"/>
  <c r="Q129" i="31" s="1"/>
  <c r="S129" i="31" s="1"/>
  <c r="U129" i="31" s="1"/>
  <c r="AT129" i="31" s="1"/>
  <c r="P98" i="10"/>
  <c r="Q98" i="10" s="1"/>
  <c r="S98" i="10" s="1"/>
  <c r="U98" i="10" s="1"/>
  <c r="AJ98" i="10" s="1"/>
  <c r="AN98" i="10" s="1"/>
  <c r="N83" i="16"/>
  <c r="O83" i="16" s="1"/>
  <c r="O129" i="5"/>
  <c r="N99" i="7"/>
  <c r="O99" i="7" s="1"/>
  <c r="P144" i="4"/>
  <c r="Q144" i="4" s="1"/>
  <c r="S144" i="4" s="1"/>
  <c r="U144" i="4" s="1"/>
  <c r="AT144" i="4" s="1"/>
  <c r="AX144" i="4" s="1"/>
  <c r="O145" i="4"/>
  <c r="P144" i="11"/>
  <c r="Q144" i="11" s="1"/>
  <c r="S144" i="11" s="1"/>
  <c r="U144" i="11" s="1"/>
  <c r="AT144" i="11" s="1"/>
  <c r="AX144" i="11" s="1"/>
  <c r="N83" i="17"/>
  <c r="O83" i="17" s="1"/>
  <c r="O145" i="13"/>
  <c r="O69" i="12"/>
  <c r="P69" i="12" s="1"/>
  <c r="Q69" i="12" s="1"/>
  <c r="S69" i="12" s="1"/>
  <c r="U69" i="12" s="1"/>
  <c r="AQ69" i="12" s="1"/>
  <c r="AU69" i="12" s="1"/>
  <c r="AV69" i="12" s="1"/>
  <c r="O84" i="11"/>
  <c r="P84" i="11" s="1"/>
  <c r="Q84" i="11" s="1"/>
  <c r="S84" i="11" s="1"/>
  <c r="U84" i="11" s="1"/>
  <c r="AQ84" i="11" s="1"/>
  <c r="AU84" i="11" s="1"/>
  <c r="AV84" i="11" s="1"/>
  <c r="P144" i="33"/>
  <c r="Q144" i="33" s="1"/>
  <c r="S144" i="33" s="1"/>
  <c r="U144" i="33" s="1"/>
  <c r="AT144" i="33" s="1"/>
  <c r="AX144" i="33" s="1"/>
  <c r="O145" i="33"/>
  <c r="P99" i="17"/>
  <c r="Q99" i="17" s="1"/>
  <c r="S99" i="17" s="1"/>
  <c r="U99" i="17" s="1"/>
  <c r="AJ99" i="17" s="1"/>
  <c r="AN99" i="17" s="1"/>
  <c r="O100" i="17"/>
  <c r="P100" i="17" s="1"/>
  <c r="Q100" i="17" s="1"/>
  <c r="S100" i="17" s="1"/>
  <c r="U100" i="17" s="1"/>
  <c r="AJ100" i="17" s="1"/>
  <c r="AN100" i="17" s="1"/>
  <c r="AO100" i="17" s="1"/>
  <c r="P145" i="27"/>
  <c r="Q145" i="27" s="1"/>
  <c r="S145" i="27" s="1"/>
  <c r="U145" i="27" s="1"/>
  <c r="AT145" i="27" s="1"/>
  <c r="AX145" i="27" s="1"/>
  <c r="AX130" i="19"/>
  <c r="BA130" i="19"/>
  <c r="P36" i="20"/>
  <c r="Q36" i="20" s="1"/>
  <c r="S36" i="20" s="1"/>
  <c r="U36" i="20" s="1"/>
  <c r="AQ36" i="20" s="1"/>
  <c r="AU36" i="20" s="1"/>
  <c r="P114" i="14"/>
  <c r="Q114" i="14" s="1"/>
  <c r="S114" i="14" s="1"/>
  <c r="U114" i="14" s="1"/>
  <c r="AT114" i="14" s="1"/>
  <c r="AX114" i="14" s="1"/>
  <c r="P129" i="24"/>
  <c r="Q129" i="24" s="1"/>
  <c r="S129" i="24" s="1"/>
  <c r="U129" i="24" s="1"/>
  <c r="AT129" i="24" s="1"/>
  <c r="O130" i="24"/>
  <c r="P145" i="26"/>
  <c r="Q145" i="26" s="1"/>
  <c r="S145" i="26" s="1"/>
  <c r="U145" i="26" s="1"/>
  <c r="AT145" i="26" s="1"/>
  <c r="AX145" i="26" s="1"/>
  <c r="P128" i="10"/>
  <c r="Q128" i="10" s="1"/>
  <c r="S128" i="10" s="1"/>
  <c r="U128" i="10" s="1"/>
  <c r="AT128" i="10" s="1"/>
  <c r="O129" i="10"/>
  <c r="P130" i="11"/>
  <c r="Q130" i="11" s="1"/>
  <c r="S130" i="11" s="1"/>
  <c r="U130" i="11" s="1"/>
  <c r="AT130" i="11" s="1"/>
  <c r="P113" i="21"/>
  <c r="Q113" i="21" s="1"/>
  <c r="S113" i="21" s="1"/>
  <c r="U113" i="21" s="1"/>
  <c r="AT113" i="21" s="1"/>
  <c r="AX113" i="21" s="1"/>
  <c r="P81" i="19"/>
  <c r="Q81" i="19" s="1"/>
  <c r="S81" i="19" s="1"/>
  <c r="U81" i="19" s="1"/>
  <c r="AQ81" i="19" s="1"/>
  <c r="AU81" i="19" s="1"/>
  <c r="P143" i="18"/>
  <c r="Q143" i="18" s="1"/>
  <c r="S143" i="18" s="1"/>
  <c r="U143" i="18" s="1"/>
  <c r="AT143" i="18" s="1"/>
  <c r="AX143" i="18" s="1"/>
  <c r="P97" i="28"/>
  <c r="Q97" i="28" s="1"/>
  <c r="S97" i="28" s="1"/>
  <c r="U97" i="28" s="1"/>
  <c r="AJ97" i="28" s="1"/>
  <c r="AN97" i="28" s="1"/>
  <c r="BA127" i="10"/>
  <c r="AX127" i="10"/>
  <c r="N99" i="8"/>
  <c r="O99" i="8" s="1"/>
  <c r="O100" i="23"/>
  <c r="P100" i="23" s="1"/>
  <c r="Q100" i="23" s="1"/>
  <c r="S100" i="23" s="1"/>
  <c r="U100" i="23" s="1"/>
  <c r="AJ100" i="23" s="1"/>
  <c r="AN100" i="23" s="1"/>
  <c r="AO100" i="23" s="1"/>
  <c r="BA128" i="33"/>
  <c r="AX128" i="33"/>
  <c r="AX128" i="5"/>
  <c r="BA128" i="5"/>
  <c r="P115" i="15"/>
  <c r="Q115" i="15" s="1"/>
  <c r="S115" i="15" s="1"/>
  <c r="U115" i="15" s="1"/>
  <c r="AT115" i="15" s="1"/>
  <c r="AX115" i="15" s="1"/>
  <c r="BA129" i="11"/>
  <c r="AX129" i="11"/>
  <c r="N99" i="19"/>
  <c r="O99" i="19" s="1"/>
  <c r="N146" i="6"/>
  <c r="O146" i="6" s="1"/>
  <c r="P114" i="3"/>
  <c r="Q114" i="3" s="1"/>
  <c r="S114" i="3" s="1"/>
  <c r="U114" i="3" s="1"/>
  <c r="AT114" i="3" s="1"/>
  <c r="AX114" i="3" s="1"/>
  <c r="N146" i="14"/>
  <c r="O146" i="14" s="1"/>
  <c r="P145" i="14"/>
  <c r="Q145" i="14" s="1"/>
  <c r="S145" i="14" s="1"/>
  <c r="U145" i="14" s="1"/>
  <c r="AT145" i="14" s="1"/>
  <c r="AX145" i="14" s="1"/>
  <c r="P113" i="8"/>
  <c r="Q113" i="8" s="1"/>
  <c r="S113" i="8" s="1"/>
  <c r="U113" i="8" s="1"/>
  <c r="AT113" i="8" s="1"/>
  <c r="AX113" i="8" s="1"/>
  <c r="O114" i="8"/>
  <c r="P128" i="22"/>
  <c r="Q128" i="22" s="1"/>
  <c r="S128" i="22" s="1"/>
  <c r="U128" i="22" s="1"/>
  <c r="AT128" i="22" s="1"/>
  <c r="O129" i="22"/>
  <c r="P129" i="23"/>
  <c r="Q129" i="23" s="1"/>
  <c r="S129" i="23" s="1"/>
  <c r="U129" i="23" s="1"/>
  <c r="AT129" i="23" s="1"/>
  <c r="P83" i="10"/>
  <c r="Q83" i="10" s="1"/>
  <c r="S83" i="10" s="1"/>
  <c r="U83" i="10" s="1"/>
  <c r="AQ83" i="10" s="1"/>
  <c r="AU83" i="10" s="1"/>
  <c r="O84" i="10"/>
  <c r="P84" i="10" s="1"/>
  <c r="Q84" i="10" s="1"/>
  <c r="S84" i="10" s="1"/>
  <c r="U84" i="10" s="1"/>
  <c r="AQ84" i="10" s="1"/>
  <c r="AU84" i="10" s="1"/>
  <c r="AV84" i="10" s="1"/>
  <c r="P51" i="7"/>
  <c r="Q51" i="7" s="1"/>
  <c r="S51" i="7" s="1"/>
  <c r="U51" i="7" s="1"/>
  <c r="AQ51" i="7" s="1"/>
  <c r="AU51" i="7" s="1"/>
  <c r="P130" i="17"/>
  <c r="Q130" i="17" s="1"/>
  <c r="S130" i="17" s="1"/>
  <c r="U130" i="17" s="1"/>
  <c r="AT130" i="17" s="1"/>
  <c r="P145" i="24"/>
  <c r="Q145" i="24" s="1"/>
  <c r="S145" i="24" s="1"/>
  <c r="U145" i="24" s="1"/>
  <c r="AT145" i="24" s="1"/>
  <c r="AX145" i="24" s="1"/>
  <c r="N146" i="24"/>
  <c r="O146" i="24"/>
  <c r="P130" i="2"/>
  <c r="Q130" i="2" s="1"/>
  <c r="S130" i="2" s="1"/>
  <c r="U130" i="2" s="1"/>
  <c r="AT130" i="2" s="1"/>
  <c r="P144" i="16"/>
  <c r="Q144" i="16" s="1"/>
  <c r="S144" i="16" s="1"/>
  <c r="U144" i="16" s="1"/>
  <c r="AT144" i="16" s="1"/>
  <c r="AX144" i="16" s="1"/>
  <c r="P82" i="28"/>
  <c r="Q82" i="28" s="1"/>
  <c r="S82" i="28" s="1"/>
  <c r="U82" i="28" s="1"/>
  <c r="AQ82" i="28" s="1"/>
  <c r="AU82" i="28" s="1"/>
  <c r="O129" i="33"/>
  <c r="O99" i="11"/>
  <c r="O83" i="29"/>
  <c r="O130" i="21"/>
  <c r="AX130" i="18"/>
  <c r="BA130" i="18"/>
  <c r="O129" i="29"/>
  <c r="O131" i="19"/>
  <c r="O131" i="9"/>
  <c r="O82" i="8"/>
  <c r="O84" i="15"/>
  <c r="P84" i="15" s="1"/>
  <c r="Q84" i="15" s="1"/>
  <c r="S84" i="15" s="1"/>
  <c r="U84" i="15" s="1"/>
  <c r="AQ84" i="15" s="1"/>
  <c r="AU84" i="15" s="1"/>
  <c r="AV84" i="15" s="1"/>
  <c r="O114" i="16"/>
  <c r="O67" i="5"/>
  <c r="O69" i="15"/>
  <c r="P69" i="15" s="1"/>
  <c r="Q69" i="15" s="1"/>
  <c r="S69" i="15" s="1"/>
  <c r="U69" i="15" s="1"/>
  <c r="AQ69" i="15" s="1"/>
  <c r="AU69" i="15" s="1"/>
  <c r="AV69" i="15" s="1"/>
  <c r="AX129" i="17"/>
  <c r="BA129" i="17"/>
  <c r="O84" i="14"/>
  <c r="P84" i="14" s="1"/>
  <c r="Q84" i="14" s="1"/>
  <c r="S84" i="14" s="1"/>
  <c r="U84" i="14" s="1"/>
  <c r="AQ84" i="14" s="1"/>
  <c r="AU84" i="14" s="1"/>
  <c r="AV84" i="14" s="1"/>
  <c r="BB132" i="34" l="1"/>
  <c r="AY132" i="34"/>
  <c r="I13" i="34"/>
  <c r="K13" i="34" s="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P68" i="25"/>
  <c r="Q68" i="25" s="1"/>
  <c r="S68" i="25" s="1"/>
  <c r="U68" i="25" s="1"/>
  <c r="AQ68" i="25" s="1"/>
  <c r="AU68" i="25" s="1"/>
  <c r="O69" i="25"/>
  <c r="P69" i="25" s="1"/>
  <c r="Q69" i="25" s="1"/>
  <c r="S69" i="25" s="1"/>
  <c r="U69" i="25" s="1"/>
  <c r="AQ69" i="25" s="1"/>
  <c r="AU69" i="25" s="1"/>
  <c r="AV69" i="25" s="1"/>
  <c r="P146" i="21"/>
  <c r="Q146" i="21" s="1"/>
  <c r="S146" i="21" s="1"/>
  <c r="U146" i="21" s="1"/>
  <c r="AT146" i="21" s="1"/>
  <c r="AX146" i="21" s="1"/>
  <c r="O147" i="21"/>
  <c r="P147" i="21" s="1"/>
  <c r="Q147" i="21" s="1"/>
  <c r="S147" i="21" s="1"/>
  <c r="U147" i="21" s="1"/>
  <c r="AT147" i="21" s="1"/>
  <c r="AX147" i="21" s="1"/>
  <c r="AY147" i="21" s="1"/>
  <c r="P36" i="14"/>
  <c r="Q36" i="14" s="1"/>
  <c r="S36" i="14" s="1"/>
  <c r="U36" i="14" s="1"/>
  <c r="AQ36" i="14" s="1"/>
  <c r="AU36" i="14" s="1"/>
  <c r="P68" i="26"/>
  <c r="Q68" i="26" s="1"/>
  <c r="S68" i="26" s="1"/>
  <c r="U68" i="26" s="1"/>
  <c r="AQ68" i="26" s="1"/>
  <c r="AU68" i="26" s="1"/>
  <c r="O69" i="26"/>
  <c r="P69" i="26" s="1"/>
  <c r="Q69" i="26" s="1"/>
  <c r="S69" i="26" s="1"/>
  <c r="U69" i="26" s="1"/>
  <c r="AQ69" i="26" s="1"/>
  <c r="AU69" i="26" s="1"/>
  <c r="AV69" i="26" s="1"/>
  <c r="P115" i="30"/>
  <c r="Q115" i="30" s="1"/>
  <c r="S115" i="30" s="1"/>
  <c r="U115" i="30" s="1"/>
  <c r="AT115" i="30" s="1"/>
  <c r="AX115" i="30" s="1"/>
  <c r="O116" i="30"/>
  <c r="P116" i="30" s="1"/>
  <c r="Q116" i="30" s="1"/>
  <c r="S116" i="30" s="1"/>
  <c r="U116" i="30" s="1"/>
  <c r="AT116" i="30" s="1"/>
  <c r="AX116" i="30" s="1"/>
  <c r="AY116" i="30" s="1"/>
  <c r="P131" i="12"/>
  <c r="Q131" i="12" s="1"/>
  <c r="S131" i="12" s="1"/>
  <c r="U131" i="12" s="1"/>
  <c r="AT131" i="12" s="1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36" i="8"/>
  <c r="Q36" i="8" s="1"/>
  <c r="S36" i="8" s="1"/>
  <c r="U36" i="8" s="1"/>
  <c r="AQ36" i="8" s="1"/>
  <c r="AU36" i="8" s="1"/>
  <c r="O37" i="8"/>
  <c r="P37" i="8" s="1"/>
  <c r="Q37" i="8" s="1"/>
  <c r="S37" i="8" s="1"/>
  <c r="U37" i="8" s="1"/>
  <c r="AQ37" i="8" s="1"/>
  <c r="AU37" i="8" s="1"/>
  <c r="AV37" i="8" s="1"/>
  <c r="P99" i="15"/>
  <c r="Q99" i="15" s="1"/>
  <c r="S99" i="15" s="1"/>
  <c r="U99" i="15" s="1"/>
  <c r="AJ99" i="15" s="1"/>
  <c r="AN99" i="15" s="1"/>
  <c r="O100" i="15"/>
  <c r="P100" i="15" s="1"/>
  <c r="Q100" i="15" s="1"/>
  <c r="S100" i="15" s="1"/>
  <c r="U100" i="15" s="1"/>
  <c r="AJ100" i="15" s="1"/>
  <c r="AN100" i="15" s="1"/>
  <c r="AO100" i="15" s="1"/>
  <c r="P115" i="7"/>
  <c r="Q115" i="7" s="1"/>
  <c r="S115" i="7" s="1"/>
  <c r="U115" i="7" s="1"/>
  <c r="AT115" i="7" s="1"/>
  <c r="AX115" i="7" s="1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P99" i="7"/>
  <c r="Q99" i="7" s="1"/>
  <c r="S99" i="7" s="1"/>
  <c r="U99" i="7" s="1"/>
  <c r="AJ99" i="7" s="1"/>
  <c r="AN99" i="7" s="1"/>
  <c r="P131" i="20"/>
  <c r="Q131" i="20" s="1"/>
  <c r="S131" i="20" s="1"/>
  <c r="U131" i="20" s="1"/>
  <c r="AT131" i="20" s="1"/>
  <c r="P131" i="28"/>
  <c r="Q131" i="28" s="1"/>
  <c r="S131" i="28" s="1"/>
  <c r="U131" i="28" s="1"/>
  <c r="AT131" i="28" s="1"/>
  <c r="P67" i="5"/>
  <c r="Q67" i="5" s="1"/>
  <c r="S67" i="5" s="1"/>
  <c r="U67" i="5" s="1"/>
  <c r="AQ67" i="5" s="1"/>
  <c r="AU67" i="5" s="1"/>
  <c r="N83" i="28"/>
  <c r="O82" i="19"/>
  <c r="N115" i="14"/>
  <c r="O115" i="14" s="1"/>
  <c r="P83" i="17"/>
  <c r="Q83" i="17" s="1"/>
  <c r="S83" i="17" s="1"/>
  <c r="U83" i="17" s="1"/>
  <c r="AQ83" i="17" s="1"/>
  <c r="AU83" i="17" s="1"/>
  <c r="O69" i="17"/>
  <c r="P69" i="17" s="1"/>
  <c r="Q69" i="17" s="1"/>
  <c r="S69" i="17" s="1"/>
  <c r="U69" i="17" s="1"/>
  <c r="AQ69" i="17" s="1"/>
  <c r="AU69" i="17" s="1"/>
  <c r="AV69" i="17" s="1"/>
  <c r="O113" i="23"/>
  <c r="BA130" i="15"/>
  <c r="AX130" i="15"/>
  <c r="N52" i="25"/>
  <c r="AX130" i="28"/>
  <c r="BA130" i="28"/>
  <c r="N83" i="12"/>
  <c r="O83" i="12" s="1"/>
  <c r="O53" i="14"/>
  <c r="P53" i="14" s="1"/>
  <c r="Q53" i="14" s="1"/>
  <c r="S53" i="14" s="1"/>
  <c r="U53" i="14" s="1"/>
  <c r="AQ53" i="14" s="1"/>
  <c r="AU53" i="14" s="1"/>
  <c r="AV53" i="14" s="1"/>
  <c r="N115" i="16"/>
  <c r="P114" i="16"/>
  <c r="Q114" i="16" s="1"/>
  <c r="S114" i="16" s="1"/>
  <c r="U114" i="16" s="1"/>
  <c r="AT114" i="16" s="1"/>
  <c r="AX114" i="16" s="1"/>
  <c r="O115" i="16"/>
  <c r="O145" i="16"/>
  <c r="O130" i="23"/>
  <c r="O116" i="15"/>
  <c r="P116" i="15" s="1"/>
  <c r="Q116" i="15" s="1"/>
  <c r="S116" i="15" s="1"/>
  <c r="U116" i="15" s="1"/>
  <c r="AT116" i="15" s="1"/>
  <c r="AX116" i="15" s="1"/>
  <c r="AY116" i="15" s="1"/>
  <c r="O145" i="11"/>
  <c r="O131" i="27"/>
  <c r="O115" i="2"/>
  <c r="O100" i="25"/>
  <c r="P100" i="25" s="1"/>
  <c r="Q100" i="25" s="1"/>
  <c r="S100" i="25" s="1"/>
  <c r="U100" i="25" s="1"/>
  <c r="AJ100" i="25" s="1"/>
  <c r="AN100" i="25" s="1"/>
  <c r="AO100" i="25" s="1"/>
  <c r="O145" i="7"/>
  <c r="P68" i="29"/>
  <c r="Q68" i="29" s="1"/>
  <c r="S68" i="29" s="1"/>
  <c r="U68" i="29" s="1"/>
  <c r="AQ68" i="29" s="1"/>
  <c r="AU68" i="29" s="1"/>
  <c r="BA129" i="23"/>
  <c r="AX129" i="23"/>
  <c r="O114" i="21"/>
  <c r="O37" i="20"/>
  <c r="P37" i="20" s="1"/>
  <c r="Q37" i="20" s="1"/>
  <c r="S37" i="20" s="1"/>
  <c r="U37" i="20" s="1"/>
  <c r="AQ37" i="20" s="1"/>
  <c r="AU37" i="20" s="1"/>
  <c r="AV37" i="20" s="1"/>
  <c r="N131" i="27"/>
  <c r="N115" i="33"/>
  <c r="O115" i="33" s="1"/>
  <c r="P114" i="33"/>
  <c r="Q114" i="33" s="1"/>
  <c r="S114" i="33" s="1"/>
  <c r="U114" i="33" s="1"/>
  <c r="AT114" i="33" s="1"/>
  <c r="AX114" i="33" s="1"/>
  <c r="N115" i="4"/>
  <c r="O115" i="4" s="1"/>
  <c r="N52" i="28"/>
  <c r="O52" i="28" s="1"/>
  <c r="P99" i="22"/>
  <c r="Q99" i="22" s="1"/>
  <c r="S99" i="22" s="1"/>
  <c r="U99" i="22" s="1"/>
  <c r="AJ99" i="22" s="1"/>
  <c r="AN99" i="22" s="1"/>
  <c r="O100" i="22"/>
  <c r="P100" i="22" s="1"/>
  <c r="Q100" i="22" s="1"/>
  <c r="S100" i="22" s="1"/>
  <c r="U100" i="22" s="1"/>
  <c r="AJ100" i="22" s="1"/>
  <c r="AN100" i="22" s="1"/>
  <c r="AO100" i="22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P129" i="22"/>
  <c r="Q129" i="22" s="1"/>
  <c r="S129" i="22" s="1"/>
  <c r="U129" i="22" s="1"/>
  <c r="AT129" i="22" s="1"/>
  <c r="O130" i="22"/>
  <c r="P131" i="9"/>
  <c r="Q131" i="9" s="1"/>
  <c r="S131" i="9" s="1"/>
  <c r="U131" i="9" s="1"/>
  <c r="AT131" i="9" s="1"/>
  <c r="N131" i="2"/>
  <c r="O131" i="2" s="1"/>
  <c r="AX128" i="22"/>
  <c r="BA128" i="22"/>
  <c r="O131" i="11"/>
  <c r="O115" i="19"/>
  <c r="O145" i="23"/>
  <c r="O82" i="25"/>
  <c r="O115" i="18"/>
  <c r="O84" i="3"/>
  <c r="P84" i="3" s="1"/>
  <c r="Q84" i="3" s="1"/>
  <c r="S84" i="3" s="1"/>
  <c r="U84" i="3" s="1"/>
  <c r="AQ84" i="3" s="1"/>
  <c r="AU84" i="3" s="1"/>
  <c r="AV84" i="3" s="1"/>
  <c r="N146" i="29"/>
  <c r="O146" i="29" s="1"/>
  <c r="P129" i="26"/>
  <c r="Q129" i="26" s="1"/>
  <c r="S129" i="26" s="1"/>
  <c r="U129" i="26" s="1"/>
  <c r="AT129" i="26" s="1"/>
  <c r="O130" i="26"/>
  <c r="P146" i="20"/>
  <c r="Q146" i="20" s="1"/>
  <c r="S146" i="20" s="1"/>
  <c r="U146" i="20" s="1"/>
  <c r="AT146" i="20" s="1"/>
  <c r="AX146" i="20" s="1"/>
  <c r="BA130" i="27"/>
  <c r="AX130" i="27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N146" i="12"/>
  <c r="P145" i="12"/>
  <c r="Q145" i="12" s="1"/>
  <c r="S145" i="12" s="1"/>
  <c r="U145" i="12" s="1"/>
  <c r="AT145" i="12" s="1"/>
  <c r="AX145" i="12" s="1"/>
  <c r="O146" i="12"/>
  <c r="AY132" i="1"/>
  <c r="I13" i="1" s="1"/>
  <c r="K13" i="1" s="1"/>
  <c r="O114" i="22"/>
  <c r="N83" i="8"/>
  <c r="O83" i="8" s="1"/>
  <c r="P82" i="8"/>
  <c r="Q82" i="8" s="1"/>
  <c r="S82" i="8" s="1"/>
  <c r="U82" i="8" s="1"/>
  <c r="AQ82" i="8" s="1"/>
  <c r="AU82" i="8" s="1"/>
  <c r="N131" i="11"/>
  <c r="P129" i="5"/>
  <c r="Q129" i="5" s="1"/>
  <c r="S129" i="5" s="1"/>
  <c r="U129" i="5" s="1"/>
  <c r="AT129" i="5" s="1"/>
  <c r="O130" i="5"/>
  <c r="N115" i="19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P112" i="10"/>
  <c r="Q112" i="10" s="1"/>
  <c r="S112" i="10" s="1"/>
  <c r="U112" i="10" s="1"/>
  <c r="AT112" i="10" s="1"/>
  <c r="AX112" i="10" s="1"/>
  <c r="O113" i="10"/>
  <c r="P114" i="31"/>
  <c r="Q114" i="31" s="1"/>
  <c r="S114" i="31" s="1"/>
  <c r="U114" i="31" s="1"/>
  <c r="AT114" i="31" s="1"/>
  <c r="AX114" i="31" s="1"/>
  <c r="P129" i="7"/>
  <c r="Q129" i="7" s="1"/>
  <c r="S129" i="7" s="1"/>
  <c r="U129" i="7" s="1"/>
  <c r="AT129" i="7" s="1"/>
  <c r="BA130" i="11"/>
  <c r="AX130" i="11"/>
  <c r="P146" i="24"/>
  <c r="Q146" i="24" s="1"/>
  <c r="S146" i="24" s="1"/>
  <c r="U146" i="24" s="1"/>
  <c r="AT146" i="24" s="1"/>
  <c r="AX146" i="24" s="1"/>
  <c r="P129" i="10"/>
  <c r="Q129" i="10" s="1"/>
  <c r="S129" i="10" s="1"/>
  <c r="U129" i="10" s="1"/>
  <c r="AT129" i="10" s="1"/>
  <c r="P144" i="22"/>
  <c r="Q144" i="22" s="1"/>
  <c r="S144" i="22" s="1"/>
  <c r="U144" i="22" s="1"/>
  <c r="AT144" i="22" s="1"/>
  <c r="AX144" i="22" s="1"/>
  <c r="O145" i="22"/>
  <c r="BA130" i="12"/>
  <c r="AX130" i="12"/>
  <c r="N68" i="8"/>
  <c r="O68" i="8" s="1"/>
  <c r="P145" i="17"/>
  <c r="Q145" i="17" s="1"/>
  <c r="S145" i="17" s="1"/>
  <c r="U145" i="17" s="1"/>
  <c r="AT145" i="17" s="1"/>
  <c r="AX145" i="17" s="1"/>
  <c r="P113" i="11"/>
  <c r="Q113" i="11" s="1"/>
  <c r="S113" i="11" s="1"/>
  <c r="U113" i="11" s="1"/>
  <c r="AT113" i="11" s="1"/>
  <c r="AX113" i="11" s="1"/>
  <c r="P129" i="13"/>
  <c r="Q129" i="13" s="1"/>
  <c r="S129" i="13" s="1"/>
  <c r="U129" i="13" s="1"/>
  <c r="AT129" i="13" s="1"/>
  <c r="O130" i="13"/>
  <c r="N52" i="20"/>
  <c r="O52" i="20" s="1"/>
  <c r="BA128" i="7"/>
  <c r="AX128" i="7"/>
  <c r="O147" i="25"/>
  <c r="P147" i="25" s="1"/>
  <c r="Q147" i="25" s="1"/>
  <c r="S147" i="25" s="1"/>
  <c r="U147" i="25" s="1"/>
  <c r="AT147" i="25" s="1"/>
  <c r="AX147" i="25" s="1"/>
  <c r="AY147" i="25" s="1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N115" i="8"/>
  <c r="P114" i="8"/>
  <c r="Q114" i="8" s="1"/>
  <c r="S114" i="8" s="1"/>
  <c r="U114" i="8" s="1"/>
  <c r="AT114" i="8" s="1"/>
  <c r="AX114" i="8" s="1"/>
  <c r="O115" i="8"/>
  <c r="P129" i="29"/>
  <c r="Q129" i="29" s="1"/>
  <c r="S129" i="29" s="1"/>
  <c r="U129" i="29" s="1"/>
  <c r="AT129" i="29" s="1"/>
  <c r="P99" i="8"/>
  <c r="Q99" i="8" s="1"/>
  <c r="S99" i="8" s="1"/>
  <c r="U99" i="8" s="1"/>
  <c r="AJ99" i="8" s="1"/>
  <c r="AN99" i="8" s="1"/>
  <c r="AX128" i="10"/>
  <c r="BA128" i="10"/>
  <c r="N146" i="27"/>
  <c r="O146" i="27" s="1"/>
  <c r="O147" i="2"/>
  <c r="P147" i="2" s="1"/>
  <c r="Q147" i="2" s="1"/>
  <c r="S147" i="2" s="1"/>
  <c r="U147" i="2" s="1"/>
  <c r="AT147" i="2" s="1"/>
  <c r="AX147" i="2" s="1"/>
  <c r="AY147" i="2" s="1"/>
  <c r="O130" i="30"/>
  <c r="N115" i="12"/>
  <c r="O115" i="12" s="1"/>
  <c r="O69" i="10"/>
  <c r="P69" i="10" s="1"/>
  <c r="Q69" i="10" s="1"/>
  <c r="S69" i="10" s="1"/>
  <c r="U69" i="10" s="1"/>
  <c r="AQ69" i="10" s="1"/>
  <c r="AU69" i="10" s="1"/>
  <c r="AV69" i="10" s="1"/>
  <c r="O100" i="24"/>
  <c r="P100" i="24" s="1"/>
  <c r="Q100" i="24" s="1"/>
  <c r="S100" i="24" s="1"/>
  <c r="U100" i="24" s="1"/>
  <c r="AJ100" i="24" s="1"/>
  <c r="AN100" i="24" s="1"/>
  <c r="AO100" i="24" s="1"/>
  <c r="O115" i="26"/>
  <c r="P131" i="4"/>
  <c r="Q131" i="4" s="1"/>
  <c r="S131" i="4" s="1"/>
  <c r="U131" i="4" s="1"/>
  <c r="AT131" i="4" s="1"/>
  <c r="O132" i="4"/>
  <c r="P132" i="4" s="1"/>
  <c r="Q132" i="4" s="1"/>
  <c r="S132" i="4" s="1"/>
  <c r="U132" i="4" s="1"/>
  <c r="AT132" i="4" s="1"/>
  <c r="P145" i="10"/>
  <c r="Q145" i="10" s="1"/>
  <c r="S145" i="10" s="1"/>
  <c r="U145" i="10" s="1"/>
  <c r="AT145" i="10" s="1"/>
  <c r="AX145" i="10" s="1"/>
  <c r="O132" i="18"/>
  <c r="P132" i="18" s="1"/>
  <c r="Q132" i="18" s="1"/>
  <c r="S132" i="18" s="1"/>
  <c r="U132" i="18" s="1"/>
  <c r="AT132" i="18" s="1"/>
  <c r="P145" i="13"/>
  <c r="Q145" i="13" s="1"/>
  <c r="S145" i="13" s="1"/>
  <c r="U145" i="13" s="1"/>
  <c r="AT145" i="13" s="1"/>
  <c r="AX145" i="13" s="1"/>
  <c r="BA132" i="14"/>
  <c r="AX132" i="14"/>
  <c r="P52" i="5"/>
  <c r="Q52" i="5" s="1"/>
  <c r="S52" i="5" s="1"/>
  <c r="U52" i="5" s="1"/>
  <c r="AQ52" i="5" s="1"/>
  <c r="AU52" i="5" s="1"/>
  <c r="O53" i="5"/>
  <c r="P53" i="5" s="1"/>
  <c r="Q53" i="5" s="1"/>
  <c r="S53" i="5" s="1"/>
  <c r="U53" i="5" s="1"/>
  <c r="AQ53" i="5" s="1"/>
  <c r="AU53" i="5" s="1"/>
  <c r="AV53" i="5" s="1"/>
  <c r="AX129" i="30"/>
  <c r="BA129" i="30"/>
  <c r="P129" i="8"/>
  <c r="Q129" i="8" s="1"/>
  <c r="S129" i="8" s="1"/>
  <c r="U129" i="8" s="1"/>
  <c r="AT129" i="8" s="1"/>
  <c r="O130" i="8"/>
  <c r="N146" i="8"/>
  <c r="O146" i="8" s="1"/>
  <c r="P145" i="8"/>
  <c r="Q145" i="8" s="1"/>
  <c r="S145" i="8" s="1"/>
  <c r="U145" i="8" s="1"/>
  <c r="AT145" i="8" s="1"/>
  <c r="AX145" i="8" s="1"/>
  <c r="N115" i="28"/>
  <c r="P114" i="28"/>
  <c r="Q114" i="28" s="1"/>
  <c r="S114" i="28" s="1"/>
  <c r="U114" i="28" s="1"/>
  <c r="AT114" i="28" s="1"/>
  <c r="AX114" i="28" s="1"/>
  <c r="P83" i="21"/>
  <c r="Q83" i="21" s="1"/>
  <c r="S83" i="21" s="1"/>
  <c r="U83" i="21" s="1"/>
  <c r="AQ83" i="21" s="1"/>
  <c r="AU83" i="21" s="1"/>
  <c r="BA131" i="18"/>
  <c r="AX131" i="18"/>
  <c r="N131" i="21"/>
  <c r="P130" i="21"/>
  <c r="Q130" i="21" s="1"/>
  <c r="S130" i="21" s="1"/>
  <c r="U130" i="21" s="1"/>
  <c r="AT130" i="21" s="1"/>
  <c r="N131" i="17"/>
  <c r="O131" i="17" s="1"/>
  <c r="O115" i="3"/>
  <c r="N99" i="10"/>
  <c r="O99" i="10" s="1"/>
  <c r="BA131" i="14"/>
  <c r="AX131" i="14"/>
  <c r="BA128" i="8"/>
  <c r="AX128" i="8"/>
  <c r="O116" i="5"/>
  <c r="P116" i="5" s="1"/>
  <c r="Q116" i="5" s="1"/>
  <c r="S116" i="5" s="1"/>
  <c r="U116" i="5" s="1"/>
  <c r="AT116" i="5" s="1"/>
  <c r="AX116" i="5" s="1"/>
  <c r="AY116" i="5" s="1"/>
  <c r="O129" i="3"/>
  <c r="N115" i="26"/>
  <c r="P68" i="7"/>
  <c r="Q68" i="7" s="1"/>
  <c r="S68" i="7" s="1"/>
  <c r="U68" i="7" s="1"/>
  <c r="AQ68" i="7" s="1"/>
  <c r="AU68" i="7" s="1"/>
  <c r="O69" i="7"/>
  <c r="P69" i="7" s="1"/>
  <c r="Q69" i="7" s="1"/>
  <c r="S69" i="7" s="1"/>
  <c r="U69" i="7" s="1"/>
  <c r="AQ69" i="7" s="1"/>
  <c r="AU69" i="7" s="1"/>
  <c r="AV69" i="7" s="1"/>
  <c r="P83" i="29"/>
  <c r="Q83" i="29" s="1"/>
  <c r="S83" i="29" s="1"/>
  <c r="U83" i="29" s="1"/>
  <c r="AQ83" i="29" s="1"/>
  <c r="AU83" i="29" s="1"/>
  <c r="P145" i="33"/>
  <c r="Q145" i="33" s="1"/>
  <c r="S145" i="33" s="1"/>
  <c r="U145" i="33" s="1"/>
  <c r="AT145" i="33" s="1"/>
  <c r="AX145" i="33" s="1"/>
  <c r="BA128" i="3"/>
  <c r="AX128" i="3"/>
  <c r="BA130" i="2"/>
  <c r="AX130" i="2"/>
  <c r="AX130" i="17"/>
  <c r="BA130" i="17"/>
  <c r="P99" i="11"/>
  <c r="Q99" i="11" s="1"/>
  <c r="S99" i="11" s="1"/>
  <c r="U99" i="11" s="1"/>
  <c r="AJ99" i="11" s="1"/>
  <c r="AN99" i="11" s="1"/>
  <c r="N115" i="3"/>
  <c r="O98" i="28"/>
  <c r="N146" i="26"/>
  <c r="O146" i="26" s="1"/>
  <c r="O130" i="31"/>
  <c r="O116" i="27"/>
  <c r="P116" i="27" s="1"/>
  <c r="Q116" i="27" s="1"/>
  <c r="S116" i="27" s="1"/>
  <c r="U116" i="27" s="1"/>
  <c r="AT116" i="27" s="1"/>
  <c r="AX116" i="27" s="1"/>
  <c r="AY116" i="27" s="1"/>
  <c r="O99" i="12"/>
  <c r="O131" i="6"/>
  <c r="N115" i="24"/>
  <c r="O115" i="24" s="1"/>
  <c r="N99" i="33"/>
  <c r="O99" i="33" s="1"/>
  <c r="N131" i="16"/>
  <c r="O131" i="16" s="1"/>
  <c r="N146" i="4"/>
  <c r="P145" i="4"/>
  <c r="Q145" i="4" s="1"/>
  <c r="S145" i="4" s="1"/>
  <c r="U145" i="4" s="1"/>
  <c r="AT145" i="4" s="1"/>
  <c r="AX145" i="4" s="1"/>
  <c r="O146" i="4"/>
  <c r="P145" i="15"/>
  <c r="Q145" i="15" s="1"/>
  <c r="S145" i="15" s="1"/>
  <c r="U145" i="15" s="1"/>
  <c r="AT145" i="15" s="1"/>
  <c r="AX145" i="15" s="1"/>
  <c r="P129" i="33"/>
  <c r="Q129" i="33" s="1"/>
  <c r="S129" i="33" s="1"/>
  <c r="U129" i="33" s="1"/>
  <c r="AT129" i="33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BA129" i="31"/>
  <c r="AX129" i="31"/>
  <c r="BA130" i="6"/>
  <c r="AX130" i="6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AX130" i="16"/>
  <c r="BA130" i="16"/>
  <c r="P145" i="31"/>
  <c r="Q145" i="31" s="1"/>
  <c r="S145" i="31" s="1"/>
  <c r="U145" i="31" s="1"/>
  <c r="AT145" i="31" s="1"/>
  <c r="AX145" i="31" s="1"/>
  <c r="N131" i="24"/>
  <c r="P130" i="24"/>
  <c r="Q130" i="24" s="1"/>
  <c r="S130" i="24" s="1"/>
  <c r="U130" i="24" s="1"/>
  <c r="AT130" i="24" s="1"/>
  <c r="O131" i="24"/>
  <c r="O83" i="28"/>
  <c r="N52" i="7"/>
  <c r="O52" i="7" s="1"/>
  <c r="P99" i="19"/>
  <c r="Q99" i="19" s="1"/>
  <c r="S99" i="19" s="1"/>
  <c r="U99" i="19" s="1"/>
  <c r="AJ99" i="19" s="1"/>
  <c r="AN99" i="19" s="1"/>
  <c r="O144" i="18"/>
  <c r="BA129" i="24"/>
  <c r="AX129" i="24"/>
  <c r="O146" i="9"/>
  <c r="O53" i="3"/>
  <c r="P53" i="3" s="1"/>
  <c r="Q53" i="3" s="1"/>
  <c r="S53" i="3" s="1"/>
  <c r="U53" i="3" s="1"/>
  <c r="AQ53" i="3" s="1"/>
  <c r="AU53" i="3" s="1"/>
  <c r="AV53" i="3" s="1"/>
  <c r="O52" i="25"/>
  <c r="N131" i="6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O145" i="28"/>
  <c r="N68" i="28"/>
  <c r="O68" i="28" s="1"/>
  <c r="P52" i="7" l="1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P99" i="10"/>
  <c r="Q99" i="10" s="1"/>
  <c r="S99" i="10" s="1"/>
  <c r="U99" i="10" s="1"/>
  <c r="AJ99" i="10" s="1"/>
  <c r="AN99" i="10" s="1"/>
  <c r="O100" i="10"/>
  <c r="P100" i="10" s="1"/>
  <c r="Q100" i="10" s="1"/>
  <c r="S100" i="10" s="1"/>
  <c r="U100" i="10" s="1"/>
  <c r="AJ100" i="10" s="1"/>
  <c r="AN100" i="10" s="1"/>
  <c r="AO100" i="10" s="1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P146" i="29"/>
  <c r="Q146" i="29" s="1"/>
  <c r="S146" i="29" s="1"/>
  <c r="U146" i="29" s="1"/>
  <c r="AT146" i="29" s="1"/>
  <c r="AX146" i="29" s="1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P115" i="33"/>
  <c r="Q115" i="33" s="1"/>
  <c r="S115" i="33" s="1"/>
  <c r="U115" i="33" s="1"/>
  <c r="AT115" i="33" s="1"/>
  <c r="AX115" i="33" s="1"/>
  <c r="P68" i="28"/>
  <c r="Q68" i="28" s="1"/>
  <c r="S68" i="28" s="1"/>
  <c r="U68" i="28" s="1"/>
  <c r="AQ68" i="28" s="1"/>
  <c r="AU68" i="28" s="1"/>
  <c r="O69" i="28"/>
  <c r="P69" i="28" s="1"/>
  <c r="Q69" i="28" s="1"/>
  <c r="S69" i="28" s="1"/>
  <c r="U69" i="28" s="1"/>
  <c r="AQ69" i="28" s="1"/>
  <c r="AU69" i="28" s="1"/>
  <c r="AV69" i="28" s="1"/>
  <c r="P99" i="33"/>
  <c r="Q99" i="33" s="1"/>
  <c r="S99" i="33" s="1"/>
  <c r="U99" i="33" s="1"/>
  <c r="AJ99" i="33" s="1"/>
  <c r="AN99" i="33" s="1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P146" i="26"/>
  <c r="Q146" i="26" s="1"/>
  <c r="S146" i="26" s="1"/>
  <c r="U146" i="26" s="1"/>
  <c r="AT146" i="26" s="1"/>
  <c r="AX146" i="26" s="1"/>
  <c r="O147" i="26"/>
  <c r="P147" i="26" s="1"/>
  <c r="Q147" i="26" s="1"/>
  <c r="S147" i="26" s="1"/>
  <c r="U147" i="26" s="1"/>
  <c r="AT147" i="26" s="1"/>
  <c r="AX147" i="26" s="1"/>
  <c r="AY147" i="26" s="1"/>
  <c r="P146" i="8"/>
  <c r="Q146" i="8" s="1"/>
  <c r="S146" i="8" s="1"/>
  <c r="U146" i="8" s="1"/>
  <c r="AT146" i="8" s="1"/>
  <c r="AX146" i="8" s="1"/>
  <c r="O147" i="8"/>
  <c r="P147" i="8" s="1"/>
  <c r="Q147" i="8" s="1"/>
  <c r="S147" i="8" s="1"/>
  <c r="U147" i="8" s="1"/>
  <c r="AT147" i="8" s="1"/>
  <c r="AX147" i="8" s="1"/>
  <c r="AY147" i="8" s="1"/>
  <c r="AX129" i="29"/>
  <c r="BA129" i="29"/>
  <c r="P144" i="18"/>
  <c r="Q144" i="18" s="1"/>
  <c r="S144" i="18" s="1"/>
  <c r="U144" i="18" s="1"/>
  <c r="AT144" i="18" s="1"/>
  <c r="AX144" i="18" s="1"/>
  <c r="O145" i="18"/>
  <c r="AX132" i="18"/>
  <c r="AY132" i="18" s="1"/>
  <c r="BA132" i="18"/>
  <c r="BB132" i="18" s="1"/>
  <c r="O114" i="11"/>
  <c r="AX131" i="28"/>
  <c r="BA131" i="28"/>
  <c r="O132" i="12"/>
  <c r="P132" i="12" s="1"/>
  <c r="Q132" i="12" s="1"/>
  <c r="S132" i="12" s="1"/>
  <c r="U132" i="12" s="1"/>
  <c r="AT132" i="12" s="1"/>
  <c r="P145" i="23"/>
  <c r="Q145" i="23" s="1"/>
  <c r="S145" i="23" s="1"/>
  <c r="U145" i="23" s="1"/>
  <c r="AT145" i="23" s="1"/>
  <c r="AX145" i="23" s="1"/>
  <c r="N146" i="33"/>
  <c r="O146" i="33" s="1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P98" i="28"/>
  <c r="Q98" i="28" s="1"/>
  <c r="S98" i="28" s="1"/>
  <c r="U98" i="28" s="1"/>
  <c r="AJ98" i="28" s="1"/>
  <c r="AN98" i="28" s="1"/>
  <c r="O100" i="19"/>
  <c r="P100" i="19" s="1"/>
  <c r="Q100" i="19" s="1"/>
  <c r="S100" i="19" s="1"/>
  <c r="U100" i="19" s="1"/>
  <c r="AJ100" i="19" s="1"/>
  <c r="AN100" i="19" s="1"/>
  <c r="AO100" i="19" s="1"/>
  <c r="P115" i="24"/>
  <c r="Q115" i="24" s="1"/>
  <c r="S115" i="24" s="1"/>
  <c r="U115" i="24" s="1"/>
  <c r="AT115" i="24" s="1"/>
  <c r="AX115" i="24" s="1"/>
  <c r="O116" i="24"/>
  <c r="P116" i="24" s="1"/>
  <c r="Q116" i="24" s="1"/>
  <c r="S116" i="24" s="1"/>
  <c r="U116" i="24" s="1"/>
  <c r="AT116" i="24" s="1"/>
  <c r="AX116" i="24" s="1"/>
  <c r="AY116" i="24" s="1"/>
  <c r="O100" i="8"/>
  <c r="P100" i="8" s="1"/>
  <c r="Q100" i="8" s="1"/>
  <c r="S100" i="8" s="1"/>
  <c r="U100" i="8" s="1"/>
  <c r="AJ100" i="8" s="1"/>
  <c r="AN100" i="8" s="1"/>
  <c r="AO100" i="8" s="1"/>
  <c r="O130" i="7"/>
  <c r="O132" i="20"/>
  <c r="P132" i="20" s="1"/>
  <c r="Q132" i="20" s="1"/>
  <c r="S132" i="20" s="1"/>
  <c r="U132" i="20" s="1"/>
  <c r="AT132" i="20" s="1"/>
  <c r="BA131" i="12"/>
  <c r="AX131" i="12"/>
  <c r="BA129" i="7"/>
  <c r="AX129" i="7"/>
  <c r="N115" i="22"/>
  <c r="P114" i="22"/>
  <c r="Q114" i="22" s="1"/>
  <c r="S114" i="22" s="1"/>
  <c r="U114" i="22" s="1"/>
  <c r="AT114" i="22" s="1"/>
  <c r="AX114" i="22" s="1"/>
  <c r="O115" i="22"/>
  <c r="P115" i="18"/>
  <c r="Q115" i="18" s="1"/>
  <c r="S115" i="18" s="1"/>
  <c r="U115" i="18" s="1"/>
  <c r="AT115" i="18" s="1"/>
  <c r="AX115" i="18" s="1"/>
  <c r="O116" i="18"/>
  <c r="P116" i="18" s="1"/>
  <c r="Q116" i="18" s="1"/>
  <c r="S116" i="18" s="1"/>
  <c r="U116" i="18" s="1"/>
  <c r="AT116" i="18" s="1"/>
  <c r="AX116" i="18" s="1"/>
  <c r="AY116" i="18" s="1"/>
  <c r="P145" i="7"/>
  <c r="Q145" i="7" s="1"/>
  <c r="S145" i="7" s="1"/>
  <c r="U145" i="7" s="1"/>
  <c r="AT145" i="7" s="1"/>
  <c r="AX145" i="7" s="1"/>
  <c r="N146" i="7"/>
  <c r="BA131" i="20"/>
  <c r="AX131" i="20"/>
  <c r="P131" i="6"/>
  <c r="Q131" i="6" s="1"/>
  <c r="S131" i="6" s="1"/>
  <c r="U131" i="6" s="1"/>
  <c r="AT131" i="6" s="1"/>
  <c r="O132" i="6"/>
  <c r="P132" i="6" s="1"/>
  <c r="Q132" i="6" s="1"/>
  <c r="S132" i="6" s="1"/>
  <c r="U132" i="6" s="1"/>
  <c r="AT132" i="6" s="1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N146" i="10"/>
  <c r="O146" i="10" s="1"/>
  <c r="O130" i="29"/>
  <c r="N146" i="17"/>
  <c r="O146" i="17" s="1"/>
  <c r="P82" i="25"/>
  <c r="Q82" i="25" s="1"/>
  <c r="S82" i="25" s="1"/>
  <c r="U82" i="25" s="1"/>
  <c r="AQ82" i="25" s="1"/>
  <c r="AU82" i="25" s="1"/>
  <c r="O100" i="7"/>
  <c r="P100" i="7" s="1"/>
  <c r="Q100" i="7" s="1"/>
  <c r="S100" i="7" s="1"/>
  <c r="U100" i="7" s="1"/>
  <c r="AJ100" i="7" s="1"/>
  <c r="AN100" i="7" s="1"/>
  <c r="AO100" i="7" s="1"/>
  <c r="P83" i="28"/>
  <c r="Q83" i="28" s="1"/>
  <c r="S83" i="28" s="1"/>
  <c r="U83" i="28" s="1"/>
  <c r="AQ83" i="28" s="1"/>
  <c r="AU83" i="28" s="1"/>
  <c r="P115" i="3"/>
  <c r="Q115" i="3" s="1"/>
  <c r="S115" i="3" s="1"/>
  <c r="U115" i="3" s="1"/>
  <c r="AT115" i="3" s="1"/>
  <c r="AX115" i="3" s="1"/>
  <c r="AX130" i="24"/>
  <c r="BA130" i="24"/>
  <c r="O130" i="33"/>
  <c r="O84" i="29"/>
  <c r="P84" i="29" s="1"/>
  <c r="Q84" i="29" s="1"/>
  <c r="S84" i="29" s="1"/>
  <c r="U84" i="29" s="1"/>
  <c r="AQ84" i="29" s="1"/>
  <c r="AU84" i="29" s="1"/>
  <c r="AV84" i="29" s="1"/>
  <c r="O131" i="21"/>
  <c r="AX129" i="8"/>
  <c r="BA129" i="8"/>
  <c r="P115" i="26"/>
  <c r="Q115" i="26" s="1"/>
  <c r="S115" i="26" s="1"/>
  <c r="U115" i="26" s="1"/>
  <c r="AT115" i="26" s="1"/>
  <c r="AX115" i="26" s="1"/>
  <c r="O116" i="26"/>
  <c r="P116" i="26" s="1"/>
  <c r="Q116" i="26" s="1"/>
  <c r="S116" i="26" s="1"/>
  <c r="U116" i="26" s="1"/>
  <c r="AT116" i="26" s="1"/>
  <c r="AX116" i="26" s="1"/>
  <c r="AY116" i="26" s="1"/>
  <c r="P113" i="10"/>
  <c r="Q113" i="10" s="1"/>
  <c r="S113" i="10" s="1"/>
  <c r="U113" i="10" s="1"/>
  <c r="AT113" i="10" s="1"/>
  <c r="AX113" i="10" s="1"/>
  <c r="O114" i="10"/>
  <c r="P131" i="11"/>
  <c r="Q131" i="11" s="1"/>
  <c r="S131" i="11" s="1"/>
  <c r="U131" i="11" s="1"/>
  <c r="AT131" i="11" s="1"/>
  <c r="O132" i="11"/>
  <c r="P132" i="11" s="1"/>
  <c r="Q132" i="11" s="1"/>
  <c r="S132" i="11" s="1"/>
  <c r="U132" i="11" s="1"/>
  <c r="AT132" i="11" s="1"/>
  <c r="P145" i="11"/>
  <c r="Q145" i="11" s="1"/>
  <c r="S145" i="11" s="1"/>
  <c r="U145" i="11" s="1"/>
  <c r="AT145" i="11" s="1"/>
  <c r="AX145" i="11" s="1"/>
  <c r="N146" i="11"/>
  <c r="O146" i="11" s="1"/>
  <c r="O37" i="14"/>
  <c r="P37" i="14" s="1"/>
  <c r="Q37" i="14" s="1"/>
  <c r="S37" i="14" s="1"/>
  <c r="U37" i="14" s="1"/>
  <c r="AQ37" i="14" s="1"/>
  <c r="AU37" i="14" s="1"/>
  <c r="AV37" i="14" s="1"/>
  <c r="P131" i="24"/>
  <c r="Q131" i="24" s="1"/>
  <c r="S131" i="24" s="1"/>
  <c r="U131" i="24" s="1"/>
  <c r="AT131" i="24" s="1"/>
  <c r="P130" i="8"/>
  <c r="Q130" i="8" s="1"/>
  <c r="S130" i="8" s="1"/>
  <c r="U130" i="8" s="1"/>
  <c r="AT130" i="8" s="1"/>
  <c r="N131" i="8"/>
  <c r="O131" i="8"/>
  <c r="N115" i="31"/>
  <c r="O115" i="31" s="1"/>
  <c r="AX130" i="21"/>
  <c r="BA130" i="21"/>
  <c r="O84" i="17"/>
  <c r="P84" i="17" s="1"/>
  <c r="Q84" i="17" s="1"/>
  <c r="S84" i="17" s="1"/>
  <c r="U84" i="17" s="1"/>
  <c r="AQ84" i="17" s="1"/>
  <c r="AU84" i="17" s="1"/>
  <c r="AV84" i="17" s="1"/>
  <c r="O116" i="7"/>
  <c r="P116" i="7" s="1"/>
  <c r="Q116" i="7" s="1"/>
  <c r="S116" i="7" s="1"/>
  <c r="U116" i="7" s="1"/>
  <c r="AT116" i="7" s="1"/>
  <c r="AX116" i="7" s="1"/>
  <c r="AY116" i="7" s="1"/>
  <c r="P113" i="23"/>
  <c r="Q113" i="23" s="1"/>
  <c r="S113" i="23" s="1"/>
  <c r="U113" i="23" s="1"/>
  <c r="AT113" i="23" s="1"/>
  <c r="AX113" i="23" s="1"/>
  <c r="P145" i="22"/>
  <c r="Q145" i="22" s="1"/>
  <c r="S145" i="22" s="1"/>
  <c r="U145" i="22" s="1"/>
  <c r="AT145" i="22" s="1"/>
  <c r="AX145" i="22" s="1"/>
  <c r="N146" i="22"/>
  <c r="AX132" i="19"/>
  <c r="AY132" i="19" s="1"/>
  <c r="BA132" i="19"/>
  <c r="P130" i="23"/>
  <c r="Q130" i="23" s="1"/>
  <c r="S130" i="23" s="1"/>
  <c r="U130" i="23" s="1"/>
  <c r="AT130" i="23" s="1"/>
  <c r="P130" i="31"/>
  <c r="Q130" i="31" s="1"/>
  <c r="S130" i="31" s="1"/>
  <c r="U130" i="31" s="1"/>
  <c r="AT130" i="31" s="1"/>
  <c r="P115" i="19"/>
  <c r="Q115" i="19" s="1"/>
  <c r="S115" i="19" s="1"/>
  <c r="U115" i="19" s="1"/>
  <c r="AT115" i="19" s="1"/>
  <c r="AX115" i="19" s="1"/>
  <c r="P115" i="12"/>
  <c r="Q115" i="12" s="1"/>
  <c r="S115" i="12" s="1"/>
  <c r="U115" i="12" s="1"/>
  <c r="AT115" i="12" s="1"/>
  <c r="AX115" i="12" s="1"/>
  <c r="AX131" i="19"/>
  <c r="BA131" i="19"/>
  <c r="P131" i="2"/>
  <c r="Q131" i="2" s="1"/>
  <c r="S131" i="2" s="1"/>
  <c r="U131" i="2" s="1"/>
  <c r="AT131" i="2" s="1"/>
  <c r="N146" i="16"/>
  <c r="P145" i="16"/>
  <c r="Q145" i="16" s="1"/>
  <c r="S145" i="16" s="1"/>
  <c r="U145" i="16" s="1"/>
  <c r="AT145" i="16" s="1"/>
  <c r="AX145" i="16" s="1"/>
  <c r="O146" i="16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N146" i="31"/>
  <c r="O146" i="31" s="1"/>
  <c r="N146" i="15"/>
  <c r="O146" i="15" s="1"/>
  <c r="O100" i="11"/>
  <c r="P100" i="11" s="1"/>
  <c r="Q100" i="11" s="1"/>
  <c r="S100" i="11" s="1"/>
  <c r="U100" i="11" s="1"/>
  <c r="AJ100" i="11" s="1"/>
  <c r="AN100" i="11" s="1"/>
  <c r="AO100" i="11" s="1"/>
  <c r="N131" i="30"/>
  <c r="O131" i="30" s="1"/>
  <c r="P130" i="30"/>
  <c r="Q130" i="30" s="1"/>
  <c r="S130" i="30" s="1"/>
  <c r="U130" i="30" s="1"/>
  <c r="AT130" i="30" s="1"/>
  <c r="O130" i="10"/>
  <c r="O132" i="9"/>
  <c r="P132" i="9" s="1"/>
  <c r="Q132" i="9" s="1"/>
  <c r="S132" i="9" s="1"/>
  <c r="U132" i="9" s="1"/>
  <c r="AT132" i="9" s="1"/>
  <c r="P115" i="16"/>
  <c r="Q115" i="16" s="1"/>
  <c r="S115" i="16" s="1"/>
  <c r="U115" i="16" s="1"/>
  <c r="AT115" i="16" s="1"/>
  <c r="AX115" i="16" s="1"/>
  <c r="O116" i="16"/>
  <c r="P116" i="16" s="1"/>
  <c r="Q116" i="16" s="1"/>
  <c r="S116" i="16" s="1"/>
  <c r="U116" i="16" s="1"/>
  <c r="AT116" i="16" s="1"/>
  <c r="AX116" i="16" s="1"/>
  <c r="AY116" i="16" s="1"/>
  <c r="P82" i="19"/>
  <c r="Q82" i="19" s="1"/>
  <c r="S82" i="19" s="1"/>
  <c r="U82" i="19" s="1"/>
  <c r="AQ82" i="19" s="1"/>
  <c r="AU82" i="19" s="1"/>
  <c r="P115" i="8"/>
  <c r="Q115" i="8" s="1"/>
  <c r="S115" i="8" s="1"/>
  <c r="U115" i="8" s="1"/>
  <c r="AT115" i="8" s="1"/>
  <c r="AX115" i="8" s="1"/>
  <c r="P52" i="25"/>
  <c r="Q52" i="25" s="1"/>
  <c r="S52" i="25" s="1"/>
  <c r="U52" i="25" s="1"/>
  <c r="AQ52" i="25" s="1"/>
  <c r="AU52" i="25" s="1"/>
  <c r="P129" i="3"/>
  <c r="Q129" i="3" s="1"/>
  <c r="S129" i="3" s="1"/>
  <c r="U129" i="3" s="1"/>
  <c r="AT129" i="3" s="1"/>
  <c r="AY132" i="14"/>
  <c r="BA129" i="10"/>
  <c r="AX129" i="10"/>
  <c r="P130" i="5"/>
  <c r="Q130" i="5" s="1"/>
  <c r="S130" i="5" s="1"/>
  <c r="U130" i="5" s="1"/>
  <c r="AT130" i="5" s="1"/>
  <c r="AX131" i="9"/>
  <c r="BA131" i="9"/>
  <c r="P68" i="8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P146" i="4"/>
  <c r="Q146" i="4" s="1"/>
  <c r="S146" i="4" s="1"/>
  <c r="U146" i="4" s="1"/>
  <c r="AT146" i="4" s="1"/>
  <c r="AX146" i="4" s="1"/>
  <c r="O147" i="4"/>
  <c r="P147" i="4" s="1"/>
  <c r="Q147" i="4" s="1"/>
  <c r="S147" i="4" s="1"/>
  <c r="U147" i="4" s="1"/>
  <c r="AT147" i="4" s="1"/>
  <c r="AX147" i="4" s="1"/>
  <c r="AY147" i="4" s="1"/>
  <c r="O84" i="21"/>
  <c r="P84" i="21" s="1"/>
  <c r="Q84" i="21" s="1"/>
  <c r="S84" i="21" s="1"/>
  <c r="U84" i="21" s="1"/>
  <c r="AQ84" i="21" s="1"/>
  <c r="AU84" i="21" s="1"/>
  <c r="AV84" i="21" s="1"/>
  <c r="BB132" i="14"/>
  <c r="O147" i="24"/>
  <c r="P147" i="24" s="1"/>
  <c r="Q147" i="24" s="1"/>
  <c r="S147" i="24" s="1"/>
  <c r="U147" i="24" s="1"/>
  <c r="AT147" i="24" s="1"/>
  <c r="AX147" i="24" s="1"/>
  <c r="AY147" i="24" s="1"/>
  <c r="AX129" i="5"/>
  <c r="BA129" i="5"/>
  <c r="O147" i="20"/>
  <c r="P147" i="20" s="1"/>
  <c r="Q147" i="20" s="1"/>
  <c r="S147" i="20" s="1"/>
  <c r="U147" i="20" s="1"/>
  <c r="AT147" i="20" s="1"/>
  <c r="AX147" i="20" s="1"/>
  <c r="AY147" i="20" s="1"/>
  <c r="P130" i="22"/>
  <c r="Q130" i="22" s="1"/>
  <c r="S130" i="22" s="1"/>
  <c r="U130" i="22" s="1"/>
  <c r="AT130" i="22" s="1"/>
  <c r="N115" i="21"/>
  <c r="P114" i="21"/>
  <c r="Q114" i="21" s="1"/>
  <c r="S114" i="21" s="1"/>
  <c r="U114" i="21" s="1"/>
  <c r="AT114" i="21" s="1"/>
  <c r="AX114" i="21" s="1"/>
  <c r="O115" i="21"/>
  <c r="BA131" i="4"/>
  <c r="AX131" i="4"/>
  <c r="P146" i="12"/>
  <c r="Q146" i="12" s="1"/>
  <c r="S146" i="12" s="1"/>
  <c r="U146" i="12" s="1"/>
  <c r="AT146" i="12" s="1"/>
  <c r="AX146" i="12" s="1"/>
  <c r="P146" i="9"/>
  <c r="Q146" i="9" s="1"/>
  <c r="S146" i="9" s="1"/>
  <c r="U146" i="9" s="1"/>
  <c r="AT146" i="9" s="1"/>
  <c r="AX146" i="9" s="1"/>
  <c r="P52" i="20"/>
  <c r="Q52" i="20" s="1"/>
  <c r="S52" i="20" s="1"/>
  <c r="U52" i="20" s="1"/>
  <c r="AQ52" i="20" s="1"/>
  <c r="AU52" i="20" s="1"/>
  <c r="AX129" i="22"/>
  <c r="BA129" i="22"/>
  <c r="N68" i="5"/>
  <c r="O68" i="5" s="1"/>
  <c r="P115" i="2"/>
  <c r="Q115" i="2" s="1"/>
  <c r="S115" i="2" s="1"/>
  <c r="U115" i="2" s="1"/>
  <c r="AT115" i="2" s="1"/>
  <c r="AX115" i="2" s="1"/>
  <c r="O116" i="2"/>
  <c r="P116" i="2" s="1"/>
  <c r="Q116" i="2" s="1"/>
  <c r="S116" i="2" s="1"/>
  <c r="U116" i="2" s="1"/>
  <c r="AT116" i="2" s="1"/>
  <c r="AX116" i="2" s="1"/>
  <c r="AY116" i="2" s="1"/>
  <c r="P145" i="28"/>
  <c r="Q145" i="28" s="1"/>
  <c r="S145" i="28" s="1"/>
  <c r="U145" i="28" s="1"/>
  <c r="AT145" i="28" s="1"/>
  <c r="AX145" i="28" s="1"/>
  <c r="O115" i="28"/>
  <c r="N146" i="13"/>
  <c r="O146" i="13" s="1"/>
  <c r="P146" i="27"/>
  <c r="Q146" i="27" s="1"/>
  <c r="S146" i="27" s="1"/>
  <c r="U146" i="27" s="1"/>
  <c r="AT146" i="27" s="1"/>
  <c r="AX146" i="27" s="1"/>
  <c r="P130" i="13"/>
  <c r="Q130" i="13" s="1"/>
  <c r="S130" i="13" s="1"/>
  <c r="U130" i="13" s="1"/>
  <c r="AT130" i="13" s="1"/>
  <c r="P130" i="26"/>
  <c r="Q130" i="26" s="1"/>
  <c r="S130" i="26" s="1"/>
  <c r="U130" i="26" s="1"/>
  <c r="AT130" i="26" s="1"/>
  <c r="N131" i="26"/>
  <c r="O131" i="26"/>
  <c r="BA132" i="15"/>
  <c r="BB132" i="15" s="1"/>
  <c r="AX132" i="15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AV84" i="12" s="1"/>
  <c r="BA132" i="4"/>
  <c r="BB132" i="4" s="1"/>
  <c r="AX132" i="4"/>
  <c r="P131" i="17"/>
  <c r="Q131" i="17" s="1"/>
  <c r="S131" i="17" s="1"/>
  <c r="U131" i="17" s="1"/>
  <c r="AT131" i="17" s="1"/>
  <c r="O132" i="17"/>
  <c r="P132" i="17" s="1"/>
  <c r="Q132" i="17" s="1"/>
  <c r="S132" i="17" s="1"/>
  <c r="U132" i="17" s="1"/>
  <c r="AT132" i="17" s="1"/>
  <c r="AX129" i="33"/>
  <c r="BA129" i="33"/>
  <c r="P131" i="16"/>
  <c r="Q131" i="16" s="1"/>
  <c r="S131" i="16" s="1"/>
  <c r="U131" i="16" s="1"/>
  <c r="AT131" i="16" s="1"/>
  <c r="AX129" i="13"/>
  <c r="BA129" i="13"/>
  <c r="AX129" i="26"/>
  <c r="BA129" i="26"/>
  <c r="BA131" i="15"/>
  <c r="AX131" i="15"/>
  <c r="O69" i="29"/>
  <c r="P69" i="29" s="1"/>
  <c r="Q69" i="29" s="1"/>
  <c r="S69" i="29" s="1"/>
  <c r="U69" i="29" s="1"/>
  <c r="AQ69" i="29" s="1"/>
  <c r="AU69" i="29" s="1"/>
  <c r="AV69" i="29" s="1"/>
  <c r="O132" i="28"/>
  <c r="P132" i="28" s="1"/>
  <c r="Q132" i="28" s="1"/>
  <c r="S132" i="28" s="1"/>
  <c r="U132" i="28" s="1"/>
  <c r="AT132" i="28" s="1"/>
  <c r="P131" i="30" l="1"/>
  <c r="Q131" i="30" s="1"/>
  <c r="S131" i="30" s="1"/>
  <c r="U131" i="30" s="1"/>
  <c r="AT131" i="30" s="1"/>
  <c r="O132" i="30"/>
  <c r="P132" i="30" s="1"/>
  <c r="Q132" i="30" s="1"/>
  <c r="S132" i="30" s="1"/>
  <c r="U132" i="30" s="1"/>
  <c r="AT132" i="30" s="1"/>
  <c r="P146" i="11"/>
  <c r="Q146" i="11" s="1"/>
  <c r="S146" i="11" s="1"/>
  <c r="U146" i="11" s="1"/>
  <c r="AT146" i="11" s="1"/>
  <c r="AX146" i="11" s="1"/>
  <c r="O147" i="11"/>
  <c r="P147" i="11" s="1"/>
  <c r="Q147" i="11" s="1"/>
  <c r="S147" i="11" s="1"/>
  <c r="U147" i="11" s="1"/>
  <c r="AT147" i="11" s="1"/>
  <c r="AX147" i="11" s="1"/>
  <c r="AY147" i="11" s="1"/>
  <c r="P115" i="31"/>
  <c r="Q115" i="31" s="1"/>
  <c r="S115" i="31" s="1"/>
  <c r="U115" i="31" s="1"/>
  <c r="AT115" i="31" s="1"/>
  <c r="AX115" i="31" s="1"/>
  <c r="P146" i="17"/>
  <c r="Q146" i="17" s="1"/>
  <c r="S146" i="17" s="1"/>
  <c r="U146" i="17" s="1"/>
  <c r="AT146" i="17" s="1"/>
  <c r="AX146" i="17" s="1"/>
  <c r="O147" i="17"/>
  <c r="P147" i="17" s="1"/>
  <c r="Q147" i="17" s="1"/>
  <c r="S147" i="17" s="1"/>
  <c r="U147" i="17" s="1"/>
  <c r="AT147" i="17" s="1"/>
  <c r="AX147" i="17" s="1"/>
  <c r="AY147" i="17" s="1"/>
  <c r="P146" i="33"/>
  <c r="Q146" i="33" s="1"/>
  <c r="S146" i="33" s="1"/>
  <c r="U146" i="33" s="1"/>
  <c r="AT146" i="33" s="1"/>
  <c r="AX146" i="33" s="1"/>
  <c r="P146" i="10"/>
  <c r="Q146" i="10" s="1"/>
  <c r="S146" i="10" s="1"/>
  <c r="U146" i="10" s="1"/>
  <c r="AT146" i="10" s="1"/>
  <c r="AX146" i="10" s="1"/>
  <c r="O147" i="10"/>
  <c r="P147" i="10" s="1"/>
  <c r="Q147" i="10" s="1"/>
  <c r="S147" i="10" s="1"/>
  <c r="U147" i="10" s="1"/>
  <c r="AT147" i="10" s="1"/>
  <c r="AX147" i="10" s="1"/>
  <c r="AY147" i="10" s="1"/>
  <c r="I13" i="12"/>
  <c r="K13" i="12" s="1"/>
  <c r="AX132" i="17"/>
  <c r="BA132" i="17"/>
  <c r="P146" i="13"/>
  <c r="Q146" i="13" s="1"/>
  <c r="S146" i="13" s="1"/>
  <c r="U146" i="13" s="1"/>
  <c r="AT146" i="13" s="1"/>
  <c r="AX146" i="13" s="1"/>
  <c r="O147" i="13"/>
  <c r="P147" i="13" s="1"/>
  <c r="Q147" i="13" s="1"/>
  <c r="S147" i="13" s="1"/>
  <c r="U147" i="13" s="1"/>
  <c r="AT147" i="13" s="1"/>
  <c r="AX147" i="13" s="1"/>
  <c r="AY147" i="13" s="1"/>
  <c r="O116" i="8"/>
  <c r="P116" i="8" s="1"/>
  <c r="Q116" i="8" s="1"/>
  <c r="S116" i="8" s="1"/>
  <c r="U116" i="8" s="1"/>
  <c r="AT116" i="8" s="1"/>
  <c r="AX116" i="8" s="1"/>
  <c r="AY116" i="8" s="1"/>
  <c r="N131" i="31"/>
  <c r="N115" i="10"/>
  <c r="O115" i="10" s="1"/>
  <c r="P114" i="10"/>
  <c r="Q114" i="10" s="1"/>
  <c r="S114" i="10" s="1"/>
  <c r="U114" i="10" s="1"/>
  <c r="AT114" i="10" s="1"/>
  <c r="AX114" i="10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O131" i="23"/>
  <c r="N83" i="25"/>
  <c r="O83" i="25" s="1"/>
  <c r="P145" i="18"/>
  <c r="Q145" i="18" s="1"/>
  <c r="S145" i="18" s="1"/>
  <c r="U145" i="18" s="1"/>
  <c r="AT145" i="18" s="1"/>
  <c r="AX145" i="18" s="1"/>
  <c r="AY132" i="4"/>
  <c r="I13" i="4" s="1"/>
  <c r="K13" i="4" s="1"/>
  <c r="N131" i="23"/>
  <c r="O116" i="33"/>
  <c r="P116" i="33" s="1"/>
  <c r="Q116" i="33" s="1"/>
  <c r="S116" i="33" s="1"/>
  <c r="U116" i="33" s="1"/>
  <c r="AT116" i="33" s="1"/>
  <c r="AX116" i="33" s="1"/>
  <c r="AY116" i="33" s="1"/>
  <c r="P115" i="21"/>
  <c r="Q115" i="21" s="1"/>
  <c r="S115" i="21" s="1"/>
  <c r="U115" i="21" s="1"/>
  <c r="AT115" i="21" s="1"/>
  <c r="AX115" i="21" s="1"/>
  <c r="N146" i="28"/>
  <c r="O146" i="28" s="1"/>
  <c r="N83" i="19"/>
  <c r="O83" i="19" s="1"/>
  <c r="BB132" i="19"/>
  <c r="P130" i="29"/>
  <c r="Q130" i="29" s="1"/>
  <c r="S130" i="29" s="1"/>
  <c r="U130" i="29" s="1"/>
  <c r="AT130" i="29" s="1"/>
  <c r="N131" i="29"/>
  <c r="O131" i="29"/>
  <c r="N99" i="28"/>
  <c r="O99" i="28" s="1"/>
  <c r="BA130" i="8"/>
  <c r="AX130" i="8"/>
  <c r="P131" i="21"/>
  <c r="Q131" i="21" s="1"/>
  <c r="S131" i="21" s="1"/>
  <c r="U131" i="21" s="1"/>
  <c r="AT131" i="21" s="1"/>
  <c r="BA132" i="27"/>
  <c r="AX132" i="27"/>
  <c r="AY132" i="15"/>
  <c r="O131" i="22"/>
  <c r="O131" i="5"/>
  <c r="O132" i="2"/>
  <c r="P132" i="2" s="1"/>
  <c r="Q132" i="2" s="1"/>
  <c r="S132" i="2" s="1"/>
  <c r="U132" i="2" s="1"/>
  <c r="AT132" i="2" s="1"/>
  <c r="O146" i="22"/>
  <c r="O132" i="24"/>
  <c r="P132" i="24" s="1"/>
  <c r="Q132" i="24" s="1"/>
  <c r="S132" i="24" s="1"/>
  <c r="U132" i="24" s="1"/>
  <c r="AT132" i="24" s="1"/>
  <c r="BA131" i="27"/>
  <c r="AX131" i="27"/>
  <c r="O147" i="29"/>
  <c r="P147" i="29" s="1"/>
  <c r="Q147" i="29" s="1"/>
  <c r="S147" i="29" s="1"/>
  <c r="U147" i="29" s="1"/>
  <c r="AT147" i="29" s="1"/>
  <c r="AX147" i="29" s="1"/>
  <c r="AY147" i="29" s="1"/>
  <c r="AX130" i="23"/>
  <c r="BA130" i="23"/>
  <c r="AX130" i="5"/>
  <c r="BA130" i="5"/>
  <c r="AX132" i="9"/>
  <c r="AY132" i="9" s="1"/>
  <c r="BA132" i="9"/>
  <c r="BB132" i="9" s="1"/>
  <c r="BA131" i="2"/>
  <c r="AX131" i="2"/>
  <c r="AX131" i="24"/>
  <c r="BA131" i="24"/>
  <c r="P130" i="33"/>
  <c r="Q130" i="33" s="1"/>
  <c r="S130" i="33" s="1"/>
  <c r="U130" i="33" s="1"/>
  <c r="AT130" i="33" s="1"/>
  <c r="AX131" i="17"/>
  <c r="BA131" i="17"/>
  <c r="P131" i="26"/>
  <c r="Q131" i="26" s="1"/>
  <c r="S131" i="26" s="1"/>
  <c r="U131" i="26" s="1"/>
  <c r="AT131" i="26" s="1"/>
  <c r="N131" i="22"/>
  <c r="N131" i="5"/>
  <c r="P130" i="10"/>
  <c r="Q130" i="10" s="1"/>
  <c r="S130" i="10" s="1"/>
  <c r="U130" i="10" s="1"/>
  <c r="AT130" i="10" s="1"/>
  <c r="N131" i="10"/>
  <c r="O131" i="10" s="1"/>
  <c r="I13" i="14"/>
  <c r="K13" i="14" s="1"/>
  <c r="BA130" i="31"/>
  <c r="AX130" i="31"/>
  <c r="BA132" i="6"/>
  <c r="BB132" i="6" s="1"/>
  <c r="AX132" i="6"/>
  <c r="AY132" i="6" s="1"/>
  <c r="I13" i="6" s="1"/>
  <c r="K13" i="6" s="1"/>
  <c r="BA130" i="22"/>
  <c r="AX130" i="22"/>
  <c r="AX130" i="26"/>
  <c r="BA130" i="26"/>
  <c r="O53" i="20"/>
  <c r="P53" i="20" s="1"/>
  <c r="Q53" i="20" s="1"/>
  <c r="S53" i="20" s="1"/>
  <c r="U53" i="20" s="1"/>
  <c r="AQ53" i="20" s="1"/>
  <c r="AU53" i="20" s="1"/>
  <c r="AV53" i="20" s="1"/>
  <c r="AX130" i="30"/>
  <c r="BA130" i="30"/>
  <c r="O116" i="12"/>
  <c r="P116" i="12" s="1"/>
  <c r="Q116" i="12" s="1"/>
  <c r="S116" i="12" s="1"/>
  <c r="U116" i="12" s="1"/>
  <c r="AT116" i="12" s="1"/>
  <c r="AX116" i="12" s="1"/>
  <c r="AY116" i="12" s="1"/>
  <c r="O114" i="23"/>
  <c r="O116" i="3"/>
  <c r="P116" i="3" s="1"/>
  <c r="Q116" i="3" s="1"/>
  <c r="S116" i="3" s="1"/>
  <c r="U116" i="3" s="1"/>
  <c r="AT116" i="3" s="1"/>
  <c r="AX116" i="3" s="1"/>
  <c r="AY116" i="3" s="1"/>
  <c r="BA131" i="6"/>
  <c r="AX131" i="6"/>
  <c r="N146" i="23"/>
  <c r="O146" i="23" s="1"/>
  <c r="BA132" i="20"/>
  <c r="BB132" i="20" s="1"/>
  <c r="AX132" i="20"/>
  <c r="AY132" i="20" s="1"/>
  <c r="BA132" i="12"/>
  <c r="BB132" i="12" s="1"/>
  <c r="AX132" i="12"/>
  <c r="AY132" i="12" s="1"/>
  <c r="AX132" i="28"/>
  <c r="AY132" i="28" s="1"/>
  <c r="BA132" i="28"/>
  <c r="BB132" i="28" s="1"/>
  <c r="P68" i="5"/>
  <c r="Q68" i="5" s="1"/>
  <c r="S68" i="5" s="1"/>
  <c r="U68" i="5" s="1"/>
  <c r="AQ68" i="5" s="1"/>
  <c r="AU68" i="5" s="1"/>
  <c r="O132" i="16"/>
  <c r="P132" i="16" s="1"/>
  <c r="Q132" i="16" s="1"/>
  <c r="S132" i="16" s="1"/>
  <c r="U132" i="16" s="1"/>
  <c r="AT132" i="16" s="1"/>
  <c r="N131" i="13"/>
  <c r="O131" i="13" s="1"/>
  <c r="O147" i="9"/>
  <c r="P147" i="9" s="1"/>
  <c r="Q147" i="9" s="1"/>
  <c r="S147" i="9" s="1"/>
  <c r="U147" i="9" s="1"/>
  <c r="AT147" i="9" s="1"/>
  <c r="AX147" i="9" s="1"/>
  <c r="AY147" i="9" s="1"/>
  <c r="O130" i="3"/>
  <c r="O116" i="19"/>
  <c r="P116" i="19" s="1"/>
  <c r="Q116" i="19" s="1"/>
  <c r="S116" i="19" s="1"/>
  <c r="U116" i="19" s="1"/>
  <c r="AT116" i="19" s="1"/>
  <c r="AX116" i="19" s="1"/>
  <c r="AY116" i="19" s="1"/>
  <c r="O84" i="28"/>
  <c r="P84" i="28" s="1"/>
  <c r="Q84" i="28" s="1"/>
  <c r="S84" i="28" s="1"/>
  <c r="U84" i="28" s="1"/>
  <c r="AQ84" i="28" s="1"/>
  <c r="AU84" i="28" s="1"/>
  <c r="AV84" i="28" s="1"/>
  <c r="P130" i="7"/>
  <c r="Q130" i="7" s="1"/>
  <c r="S130" i="7" s="1"/>
  <c r="U130" i="7" s="1"/>
  <c r="AT130" i="7" s="1"/>
  <c r="P146" i="16"/>
  <c r="Q146" i="16" s="1"/>
  <c r="S146" i="16" s="1"/>
  <c r="U146" i="16" s="1"/>
  <c r="AT146" i="16" s="1"/>
  <c r="AX146" i="16" s="1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AX129" i="3"/>
  <c r="BA129" i="3"/>
  <c r="P146" i="15"/>
  <c r="Q146" i="15" s="1"/>
  <c r="S146" i="15" s="1"/>
  <c r="U146" i="15" s="1"/>
  <c r="AT146" i="15" s="1"/>
  <c r="AX146" i="15" s="1"/>
  <c r="BA132" i="11"/>
  <c r="BB132" i="11" s="1"/>
  <c r="AX132" i="11"/>
  <c r="P131" i="8"/>
  <c r="Q131" i="8" s="1"/>
  <c r="S131" i="8" s="1"/>
  <c r="U131" i="8" s="1"/>
  <c r="AT131" i="8" s="1"/>
  <c r="O132" i="8"/>
  <c r="P132" i="8" s="1"/>
  <c r="Q132" i="8" s="1"/>
  <c r="S132" i="8" s="1"/>
  <c r="U132" i="8" s="1"/>
  <c r="AT132" i="8" s="1"/>
  <c r="AX131" i="16"/>
  <c r="BA131" i="16"/>
  <c r="BA130" i="13"/>
  <c r="AX130" i="13"/>
  <c r="O147" i="27"/>
  <c r="P147" i="27" s="1"/>
  <c r="Q147" i="27" s="1"/>
  <c r="S147" i="27" s="1"/>
  <c r="U147" i="27" s="1"/>
  <c r="AT147" i="27" s="1"/>
  <c r="AX147" i="27" s="1"/>
  <c r="AY147" i="27" s="1"/>
  <c r="O147" i="12"/>
  <c r="P147" i="12" s="1"/>
  <c r="Q147" i="12" s="1"/>
  <c r="S147" i="12" s="1"/>
  <c r="U147" i="12" s="1"/>
  <c r="AT147" i="12" s="1"/>
  <c r="AX147" i="12" s="1"/>
  <c r="AY147" i="12" s="1"/>
  <c r="O53" i="25"/>
  <c r="P53" i="25" s="1"/>
  <c r="Q53" i="25" s="1"/>
  <c r="S53" i="25" s="1"/>
  <c r="U53" i="25" s="1"/>
  <c r="AQ53" i="25" s="1"/>
  <c r="AU53" i="25" s="1"/>
  <c r="AV53" i="25" s="1"/>
  <c r="P146" i="31"/>
  <c r="Q146" i="31" s="1"/>
  <c r="S146" i="31" s="1"/>
  <c r="U146" i="31" s="1"/>
  <c r="AT146" i="31" s="1"/>
  <c r="AX146" i="31" s="1"/>
  <c r="O147" i="31"/>
  <c r="P147" i="31" s="1"/>
  <c r="Q147" i="31" s="1"/>
  <c r="S147" i="31" s="1"/>
  <c r="U147" i="31" s="1"/>
  <c r="AT147" i="31" s="1"/>
  <c r="AX147" i="31" s="1"/>
  <c r="AY147" i="31" s="1"/>
  <c r="O131" i="31"/>
  <c r="BA131" i="11"/>
  <c r="AX131" i="11"/>
  <c r="O146" i="7"/>
  <c r="P114" i="11"/>
  <c r="Q114" i="11" s="1"/>
  <c r="S114" i="11" s="1"/>
  <c r="U114" i="11" s="1"/>
  <c r="AT114" i="11" s="1"/>
  <c r="AX114" i="11" s="1"/>
  <c r="N115" i="11"/>
  <c r="O115" i="11" s="1"/>
  <c r="O100" i="33"/>
  <c r="P100" i="33" s="1"/>
  <c r="Q100" i="33" s="1"/>
  <c r="S100" i="33" s="1"/>
  <c r="U100" i="33" s="1"/>
  <c r="AJ100" i="33" s="1"/>
  <c r="AN100" i="33" s="1"/>
  <c r="AO100" i="33" s="1"/>
  <c r="P131" i="13" l="1"/>
  <c r="Q131" i="13" s="1"/>
  <c r="S131" i="13" s="1"/>
  <c r="U131" i="13" s="1"/>
  <c r="AT131" i="13" s="1"/>
  <c r="O132" i="13"/>
  <c r="P132" i="13" s="1"/>
  <c r="Q132" i="13" s="1"/>
  <c r="S132" i="13" s="1"/>
  <c r="U132" i="13" s="1"/>
  <c r="AT132" i="13" s="1"/>
  <c r="P115" i="11"/>
  <c r="Q115" i="11" s="1"/>
  <c r="S115" i="11" s="1"/>
  <c r="U115" i="11" s="1"/>
  <c r="AT115" i="11" s="1"/>
  <c r="AX115" i="11" s="1"/>
  <c r="O116" i="11"/>
  <c r="P116" i="11" s="1"/>
  <c r="Q116" i="11" s="1"/>
  <c r="S116" i="11" s="1"/>
  <c r="U116" i="11" s="1"/>
  <c r="AT116" i="11" s="1"/>
  <c r="AX116" i="11" s="1"/>
  <c r="AY116" i="11" s="1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P83" i="19"/>
  <c r="Q83" i="19" s="1"/>
  <c r="S83" i="19" s="1"/>
  <c r="U83" i="19" s="1"/>
  <c r="AQ83" i="19" s="1"/>
  <c r="AU83" i="19" s="1"/>
  <c r="O84" i="19"/>
  <c r="P84" i="19" s="1"/>
  <c r="Q84" i="19" s="1"/>
  <c r="S84" i="19" s="1"/>
  <c r="U84" i="19" s="1"/>
  <c r="AQ84" i="19" s="1"/>
  <c r="AU84" i="19" s="1"/>
  <c r="AV84" i="19" s="1"/>
  <c r="I13" i="19" s="1"/>
  <c r="K13" i="19" s="1"/>
  <c r="P146" i="28"/>
  <c r="Q146" i="28" s="1"/>
  <c r="S146" i="28" s="1"/>
  <c r="U146" i="28" s="1"/>
  <c r="AT146" i="28" s="1"/>
  <c r="AX146" i="28" s="1"/>
  <c r="P131" i="10"/>
  <c r="Q131" i="10" s="1"/>
  <c r="S131" i="10" s="1"/>
  <c r="U131" i="10" s="1"/>
  <c r="AT131" i="10" s="1"/>
  <c r="P115" i="10"/>
  <c r="Q115" i="10" s="1"/>
  <c r="S115" i="10" s="1"/>
  <c r="U115" i="10" s="1"/>
  <c r="AT115" i="10" s="1"/>
  <c r="AX115" i="10" s="1"/>
  <c r="P99" i="28"/>
  <c r="Q99" i="28" s="1"/>
  <c r="S99" i="28" s="1"/>
  <c r="U99" i="28" s="1"/>
  <c r="AJ99" i="28" s="1"/>
  <c r="AN99" i="28" s="1"/>
  <c r="BA130" i="7"/>
  <c r="AX130" i="7"/>
  <c r="BA132" i="24"/>
  <c r="BB132" i="24" s="1"/>
  <c r="AX132" i="24"/>
  <c r="AY132" i="24" s="1"/>
  <c r="N131" i="7"/>
  <c r="O131" i="7" s="1"/>
  <c r="N131" i="33"/>
  <c r="O131" i="33" s="1"/>
  <c r="P146" i="22"/>
  <c r="Q146" i="22" s="1"/>
  <c r="S146" i="22" s="1"/>
  <c r="U146" i="22" s="1"/>
  <c r="AT146" i="22" s="1"/>
  <c r="AX146" i="22" s="1"/>
  <c r="AX130" i="29"/>
  <c r="BA130" i="29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I13" i="25" s="1"/>
  <c r="K13" i="25" s="1"/>
  <c r="O147" i="33"/>
  <c r="P147" i="33" s="1"/>
  <c r="Q147" i="33" s="1"/>
  <c r="S147" i="33" s="1"/>
  <c r="U147" i="33" s="1"/>
  <c r="AT147" i="33" s="1"/>
  <c r="AX147" i="33" s="1"/>
  <c r="AY147" i="33" s="1"/>
  <c r="P131" i="5"/>
  <c r="Q131" i="5" s="1"/>
  <c r="S131" i="5" s="1"/>
  <c r="U131" i="5" s="1"/>
  <c r="AT131" i="5" s="1"/>
  <c r="BA132" i="8"/>
  <c r="AX132" i="8"/>
  <c r="P146" i="7"/>
  <c r="Q146" i="7" s="1"/>
  <c r="S146" i="7" s="1"/>
  <c r="U146" i="7" s="1"/>
  <c r="AT146" i="7" s="1"/>
  <c r="AX146" i="7" s="1"/>
  <c r="O147" i="7"/>
  <c r="P147" i="7" s="1"/>
  <c r="Q147" i="7" s="1"/>
  <c r="S147" i="7" s="1"/>
  <c r="U147" i="7" s="1"/>
  <c r="AT147" i="7" s="1"/>
  <c r="AX147" i="7" s="1"/>
  <c r="AY147" i="7" s="1"/>
  <c r="P131" i="22"/>
  <c r="Q131" i="22" s="1"/>
  <c r="S131" i="22" s="1"/>
  <c r="U131" i="22" s="1"/>
  <c r="AT131" i="22" s="1"/>
  <c r="O132" i="22"/>
  <c r="P132" i="22" s="1"/>
  <c r="Q132" i="22" s="1"/>
  <c r="S132" i="22" s="1"/>
  <c r="U132" i="22" s="1"/>
  <c r="AT132" i="22" s="1"/>
  <c r="AY132" i="11"/>
  <c r="N131" i="3"/>
  <c r="P130" i="3"/>
  <c r="Q130" i="3" s="1"/>
  <c r="S130" i="3" s="1"/>
  <c r="U130" i="3" s="1"/>
  <c r="AT130" i="3" s="1"/>
  <c r="O131" i="3"/>
  <c r="I13" i="15"/>
  <c r="K13" i="15" s="1"/>
  <c r="O116" i="21"/>
  <c r="P116" i="21" s="1"/>
  <c r="Q116" i="21" s="1"/>
  <c r="S116" i="21" s="1"/>
  <c r="U116" i="21" s="1"/>
  <c r="AT116" i="21" s="1"/>
  <c r="AX116" i="21" s="1"/>
  <c r="AY116" i="21" s="1"/>
  <c r="P131" i="29"/>
  <c r="Q131" i="29" s="1"/>
  <c r="S131" i="29" s="1"/>
  <c r="U131" i="29" s="1"/>
  <c r="AT131" i="29" s="1"/>
  <c r="O132" i="29"/>
  <c r="P132" i="29" s="1"/>
  <c r="Q132" i="29" s="1"/>
  <c r="S132" i="29" s="1"/>
  <c r="U132" i="29" s="1"/>
  <c r="AT132" i="29" s="1"/>
  <c r="AY132" i="27"/>
  <c r="O116" i="31"/>
  <c r="P116" i="31" s="1"/>
  <c r="Q116" i="31" s="1"/>
  <c r="S116" i="31" s="1"/>
  <c r="U116" i="31" s="1"/>
  <c r="AT116" i="31" s="1"/>
  <c r="AX116" i="31" s="1"/>
  <c r="AY116" i="31" s="1"/>
  <c r="AX130" i="33"/>
  <c r="BA130" i="33"/>
  <c r="P131" i="31"/>
  <c r="Q131" i="31" s="1"/>
  <c r="S131" i="31" s="1"/>
  <c r="U131" i="31" s="1"/>
  <c r="AT131" i="31" s="1"/>
  <c r="O132" i="31"/>
  <c r="P132" i="31" s="1"/>
  <c r="Q132" i="31" s="1"/>
  <c r="S132" i="31" s="1"/>
  <c r="U132" i="31" s="1"/>
  <c r="AT132" i="31" s="1"/>
  <c r="O147" i="15"/>
  <c r="P147" i="15" s="1"/>
  <c r="Q147" i="15" s="1"/>
  <c r="S147" i="15" s="1"/>
  <c r="U147" i="15" s="1"/>
  <c r="AT147" i="15" s="1"/>
  <c r="AX147" i="15" s="1"/>
  <c r="AY147" i="15" s="1"/>
  <c r="P114" i="23"/>
  <c r="Q114" i="23" s="1"/>
  <c r="S114" i="23" s="1"/>
  <c r="U114" i="23" s="1"/>
  <c r="AT114" i="23" s="1"/>
  <c r="AX114" i="23" s="1"/>
  <c r="BB132" i="27"/>
  <c r="AX132" i="16"/>
  <c r="AY132" i="16" s="1"/>
  <c r="I13" i="16" s="1"/>
  <c r="K13" i="16" s="1"/>
  <c r="BA132" i="16"/>
  <c r="BB132" i="16" s="1"/>
  <c r="AX130" i="10"/>
  <c r="BA130" i="10"/>
  <c r="I13" i="9"/>
  <c r="K13" i="9" s="1"/>
  <c r="O132" i="21"/>
  <c r="P132" i="21" s="1"/>
  <c r="Q132" i="21" s="1"/>
  <c r="S132" i="21" s="1"/>
  <c r="U132" i="21" s="1"/>
  <c r="AT132" i="21" s="1"/>
  <c r="AX131" i="21"/>
  <c r="BA131" i="21"/>
  <c r="AX131" i="8"/>
  <c r="BA131" i="8"/>
  <c r="O69" i="5"/>
  <c r="P69" i="5" s="1"/>
  <c r="Q69" i="5" s="1"/>
  <c r="S69" i="5" s="1"/>
  <c r="U69" i="5" s="1"/>
  <c r="AQ69" i="5" s="1"/>
  <c r="AU69" i="5" s="1"/>
  <c r="AV69" i="5" s="1"/>
  <c r="N146" i="18"/>
  <c r="O146" i="18" s="1"/>
  <c r="P131" i="23"/>
  <c r="Q131" i="23" s="1"/>
  <c r="S131" i="23" s="1"/>
  <c r="U131" i="23" s="1"/>
  <c r="AT131" i="23" s="1"/>
  <c r="I13" i="20"/>
  <c r="K13" i="20" s="1"/>
  <c r="O132" i="26"/>
  <c r="P132" i="26" s="1"/>
  <c r="Q132" i="26" s="1"/>
  <c r="S132" i="26" s="1"/>
  <c r="U132" i="26" s="1"/>
  <c r="AT132" i="26" s="1"/>
  <c r="AX132" i="30"/>
  <c r="AY132" i="30" s="1"/>
  <c r="BA132" i="30"/>
  <c r="BB132" i="30" s="1"/>
  <c r="BA131" i="26"/>
  <c r="AX131" i="26"/>
  <c r="BB132" i="17"/>
  <c r="BA131" i="30"/>
  <c r="AX131" i="30"/>
  <c r="AX132" i="2"/>
  <c r="AY132" i="2" s="1"/>
  <c r="BA132" i="2"/>
  <c r="BB132" i="2" s="1"/>
  <c r="O147" i="16"/>
  <c r="P147" i="16" s="1"/>
  <c r="Q147" i="16" s="1"/>
  <c r="S147" i="16" s="1"/>
  <c r="U147" i="16" s="1"/>
  <c r="AT147" i="16" s="1"/>
  <c r="AX147" i="16" s="1"/>
  <c r="AY147" i="16" s="1"/>
  <c r="AY132" i="17"/>
  <c r="I13" i="17" s="1"/>
  <c r="K13" i="17" s="1"/>
  <c r="P146" i="18" l="1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I13" i="18" s="1"/>
  <c r="K13" i="18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BA131" i="29"/>
  <c r="AX131" i="29"/>
  <c r="O116" i="10"/>
  <c r="P116" i="10" s="1"/>
  <c r="Q116" i="10" s="1"/>
  <c r="S116" i="10" s="1"/>
  <c r="U116" i="10" s="1"/>
  <c r="AT116" i="10" s="1"/>
  <c r="AX116" i="10" s="1"/>
  <c r="AY116" i="10" s="1"/>
  <c r="O132" i="10"/>
  <c r="P132" i="10" s="1"/>
  <c r="Q132" i="10" s="1"/>
  <c r="S132" i="10" s="1"/>
  <c r="U132" i="10" s="1"/>
  <c r="AT132" i="10" s="1"/>
  <c r="BA132" i="26"/>
  <c r="BB132" i="26" s="1"/>
  <c r="AX132" i="26"/>
  <c r="AY132" i="26" s="1"/>
  <c r="I13" i="26" s="1"/>
  <c r="K13" i="26" s="1"/>
  <c r="AX131" i="10"/>
  <c r="BA131" i="10"/>
  <c r="O132" i="23"/>
  <c r="P132" i="23" s="1"/>
  <c r="Q132" i="23" s="1"/>
  <c r="S132" i="23" s="1"/>
  <c r="U132" i="23" s="1"/>
  <c r="AT132" i="23" s="1"/>
  <c r="O115" i="23"/>
  <c r="BA130" i="3"/>
  <c r="AX130" i="3"/>
  <c r="O147" i="28"/>
  <c r="P147" i="28" s="1"/>
  <c r="Q147" i="28" s="1"/>
  <c r="S147" i="28" s="1"/>
  <c r="U147" i="28" s="1"/>
  <c r="AT147" i="28" s="1"/>
  <c r="AX147" i="28" s="1"/>
  <c r="AY147" i="28" s="1"/>
  <c r="AX131" i="23"/>
  <c r="BA131" i="23"/>
  <c r="N115" i="23"/>
  <c r="O147" i="22"/>
  <c r="P147" i="22" s="1"/>
  <c r="Q147" i="22" s="1"/>
  <c r="S147" i="22" s="1"/>
  <c r="U147" i="22" s="1"/>
  <c r="AT147" i="22" s="1"/>
  <c r="AX147" i="22" s="1"/>
  <c r="AY147" i="22" s="1"/>
  <c r="BA131" i="5"/>
  <c r="AX131" i="5"/>
  <c r="BA132" i="22"/>
  <c r="AX132" i="22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AX131" i="31"/>
  <c r="BA131" i="31"/>
  <c r="AX131" i="22"/>
  <c r="BA131" i="22"/>
  <c r="I13" i="24"/>
  <c r="K13" i="24" s="1"/>
  <c r="I13" i="11"/>
  <c r="K13" i="11" s="1"/>
  <c r="I13" i="30"/>
  <c r="K13" i="30" s="1"/>
  <c r="BA132" i="31"/>
  <c r="AX132" i="31"/>
  <c r="AY132" i="8"/>
  <c r="BA132" i="13"/>
  <c r="BB132" i="13" s="1"/>
  <c r="AX132" i="13"/>
  <c r="AY132" i="13" s="1"/>
  <c r="I13" i="13" s="1"/>
  <c r="K13" i="13" s="1"/>
  <c r="BA132" i="29"/>
  <c r="BB132" i="29" s="1"/>
  <c r="AX132" i="29"/>
  <c r="AY132" i="29" s="1"/>
  <c r="I13" i="29" s="1"/>
  <c r="K13" i="29" s="1"/>
  <c r="BA132" i="21"/>
  <c r="BB132" i="21" s="1"/>
  <c r="AX132" i="21"/>
  <c r="AY132" i="21" s="1"/>
  <c r="I13" i="21" s="1"/>
  <c r="K13" i="21" s="1"/>
  <c r="I13" i="27"/>
  <c r="K13" i="27" s="1"/>
  <c r="BB132" i="8"/>
  <c r="BA131" i="13"/>
  <c r="AX131" i="13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I13" i="2"/>
  <c r="K13" i="2" s="1"/>
  <c r="O132" i="5"/>
  <c r="P132" i="5" s="1"/>
  <c r="Q132" i="5" s="1"/>
  <c r="S132" i="5" s="1"/>
  <c r="U132" i="5" s="1"/>
  <c r="AT132" i="5" s="1"/>
  <c r="O100" i="28"/>
  <c r="P100" i="28" s="1"/>
  <c r="Q100" i="28" s="1"/>
  <c r="S100" i="28" s="1"/>
  <c r="U100" i="28" s="1"/>
  <c r="AJ100" i="28" s="1"/>
  <c r="AN100" i="28" s="1"/>
  <c r="AO100" i="28" s="1"/>
  <c r="I13" i="28" s="1"/>
  <c r="K13" i="28" s="1"/>
  <c r="P115" i="23" l="1"/>
  <c r="Q115" i="23" s="1"/>
  <c r="S115" i="23" s="1"/>
  <c r="U115" i="23" s="1"/>
  <c r="AT115" i="23" s="1"/>
  <c r="AX115" i="23" s="1"/>
  <c r="O116" i="23"/>
  <c r="P116" i="23" s="1"/>
  <c r="Q116" i="23" s="1"/>
  <c r="S116" i="23" s="1"/>
  <c r="U116" i="23" s="1"/>
  <c r="AT116" i="23" s="1"/>
  <c r="AX116" i="23" s="1"/>
  <c r="AX132" i="23"/>
  <c r="AY132" i="23" s="1"/>
  <c r="BA132" i="23"/>
  <c r="BB132" i="23" s="1"/>
  <c r="AX131" i="7"/>
  <c r="BA131" i="7"/>
  <c r="AX132" i="7"/>
  <c r="AY132" i="7" s="1"/>
  <c r="I13" i="7" s="1"/>
  <c r="K13" i="7" s="1"/>
  <c r="BA132" i="7"/>
  <c r="BB132" i="7" s="1"/>
  <c r="BB132" i="22"/>
  <c r="BA132" i="10"/>
  <c r="BB132" i="10" s="1"/>
  <c r="AX132" i="10"/>
  <c r="AY132" i="10" s="1"/>
  <c r="I13" i="10" s="1"/>
  <c r="K13" i="10" s="1"/>
  <c r="AY132" i="22"/>
  <c r="I13" i="22" s="1"/>
  <c r="K13" i="22" s="1"/>
  <c r="I13" i="8"/>
  <c r="K13" i="8" s="1"/>
  <c r="BB132" i="31"/>
  <c r="AX132" i="33"/>
  <c r="AY132" i="33" s="1"/>
  <c r="BA132" i="33"/>
  <c r="AX132" i="5"/>
  <c r="AY132" i="5" s="1"/>
  <c r="I13" i="5" s="1"/>
  <c r="K13" i="5" s="1"/>
  <c r="BA132" i="5"/>
  <c r="BB132" i="5" s="1"/>
  <c r="AY132" i="31"/>
  <c r="AX131" i="33"/>
  <c r="BA131" i="33"/>
  <c r="AX132" i="3"/>
  <c r="BA132" i="3"/>
  <c r="AX131" i="3"/>
  <c r="BA131" i="3"/>
  <c r="BB132" i="3" l="1"/>
  <c r="I13" i="31"/>
  <c r="K13" i="31" s="1"/>
  <c r="AY116" i="23"/>
  <c r="I13" i="23" s="1"/>
  <c r="K13" i="23" s="1"/>
  <c r="AY132" i="3"/>
  <c r="I13" i="3" s="1"/>
  <c r="K13" i="3" s="1"/>
  <c r="BB132" i="33"/>
  <c r="I13" i="33" s="1"/>
  <c r="K13" i="33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<sst xmlns="http://schemas.openxmlformats.org/spreadsheetml/2006/main" count="21271" uniqueCount="95">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</sst>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0_ "/>
    <numFmt numFmtId="179" formatCode="0.000_ "/>
    <numFmt numFmtId="180" formatCode="0.000000_ "/>
    <numFmt numFmtId="181" formatCode="0.00000_ "/>
    <numFmt numFmtId="182" formatCode="0.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9" fontId="1" fillId="0" borderId="0" xfId="0" applyNumberFormat="1" applyFont="1" applyAlignment="1">
      <alignment horizontal="center" vertical="center"/>
    </xf>
    <xf numFmtId="179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20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20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20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20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20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20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20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20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20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20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20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20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20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20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20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20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20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20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20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20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20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20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20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20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20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20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20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20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20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20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20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20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20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20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20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20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20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20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20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20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20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20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20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workbookViewId="0">
      <pane xSplit="4" topLeftCell="E1" activePane="topRight" state="frozen"/>
      <selection pane="topRight" sqref="A1:XFD104857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19" width="9.125" style="1"/>
    <col min="20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93789500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2586000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5170000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74146100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10667035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51973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790797979.045035</v>
      </c>
      <c r="J13" s="6" t="s">
        <v>37</v>
      </c>
      <c r="K13" s="6">
        <f>I13/(10000*1000)</f>
        <v>79.079797904503494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5.36586217802056</v>
      </c>
      <c r="E26" s="7"/>
      <c r="F26" s="7"/>
      <c r="G26" s="1">
        <v>1</v>
      </c>
      <c r="H26" s="9">
        <f t="shared" ref="H26:H37" si="0">E27</f>
        <v>5.36586217802056</v>
      </c>
      <c r="I26" s="9">
        <f t="shared" ref="I26:I37" si="1">H26+273.15</f>
        <v>278.51586217802054</v>
      </c>
      <c r="J26" s="9">
        <f t="shared" ref="J26:J37" si="2">EXP(($C$15*(I26-$C$13))/($C$16*I26*$C$13))</f>
        <v>3.4630801397870815E-2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>Q26/R26</f>
        <v>0</v>
      </c>
      <c r="T26" s="2">
        <f t="shared" ref="T26:T37" si="7">$B$27/100</f>
        <v>0.43</v>
      </c>
      <c r="U26" s="14">
        <f t="shared" ref="U26:U37" si="8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9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0">AO26*AN26</f>
        <v>1.7000000000000001E-3</v>
      </c>
      <c r="AQ26" s="1">
        <f t="shared" ref="AQ26:AQ37" si="11">(AP26+AM26+AD26+AA26+U26+X26+AG26+AJ26)</f>
        <v>9.7000000000000003E-3</v>
      </c>
      <c r="AR26" s="9">
        <f t="shared" ref="AR26:AR37" si="12">$B$26/12</f>
        <v>0</v>
      </c>
      <c r="AS26" s="1">
        <f t="shared" ref="AS26:AS37" si="13">$B$28</f>
        <v>0.1</v>
      </c>
      <c r="AT26" s="1">
        <f t="shared" ref="AT26:AT37" si="14">$E$2/12</f>
        <v>0</v>
      </c>
      <c r="AU26" s="1">
        <f t="shared" ref="AU26:AU37" si="15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1.2786159919848199</v>
      </c>
      <c r="E27" s="10">
        <f t="shared" ref="E27:E38" si="16">D26</f>
        <v>5.36586217802056</v>
      </c>
      <c r="F27" s="7" t="s">
        <v>83</v>
      </c>
      <c r="G27" s="1">
        <v>2</v>
      </c>
      <c r="H27" s="9">
        <f t="shared" si="0"/>
        <v>1.2786159919848199</v>
      </c>
      <c r="I27" s="9">
        <f t="shared" si="1"/>
        <v>274.42861599198477</v>
      </c>
      <c r="J27" s="9">
        <f t="shared" si="2"/>
        <v>2.057481783491346E-2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7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ref="S27:S37" si="18">Q27/R27</f>
        <v>0</v>
      </c>
      <c r="T27" s="2">
        <f t="shared" si="7"/>
        <v>0.43</v>
      </c>
      <c r="U27" s="14">
        <f t="shared" si="8"/>
        <v>0</v>
      </c>
      <c r="V27" s="13"/>
      <c r="W27" s="2"/>
      <c r="X27" s="14"/>
      <c r="Y27" s="2">
        <v>0.02</v>
      </c>
      <c r="Z27" s="2">
        <v>0.4</v>
      </c>
      <c r="AA27" s="2">
        <f t="shared" si="9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0"/>
        <v>1.7000000000000001E-3</v>
      </c>
      <c r="AQ27" s="1">
        <f t="shared" si="11"/>
        <v>9.7000000000000003E-3</v>
      </c>
      <c r="AR27" s="9">
        <f t="shared" si="12"/>
        <v>0</v>
      </c>
      <c r="AS27" s="1">
        <f t="shared" si="13"/>
        <v>0.1</v>
      </c>
      <c r="AT27" s="1">
        <f t="shared" si="14"/>
        <v>0</v>
      </c>
      <c r="AU27" s="1">
        <f t="shared" si="15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-0.61923451070448199</v>
      </c>
      <c r="E28" s="10">
        <f t="shared" si="16"/>
        <v>1.2786159919848199</v>
      </c>
      <c r="F28" s="7" t="s">
        <v>83</v>
      </c>
      <c r="G28" s="1">
        <v>3</v>
      </c>
      <c r="H28" s="9">
        <f t="shared" si="0"/>
        <v>-0.61923451070448199</v>
      </c>
      <c r="I28" s="9">
        <f t="shared" si="1"/>
        <v>272.5307654892955</v>
      </c>
      <c r="J28" s="9">
        <f t="shared" si="2"/>
        <v>1.6070585301104164E-2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7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18"/>
        <v>0</v>
      </c>
      <c r="T28" s="2">
        <f t="shared" si="7"/>
        <v>0.43</v>
      </c>
      <c r="U28" s="14">
        <f t="shared" si="8"/>
        <v>0</v>
      </c>
      <c r="V28" s="13"/>
      <c r="W28" s="2"/>
      <c r="X28" s="14"/>
      <c r="Y28" s="2">
        <v>0.02</v>
      </c>
      <c r="Z28" s="2">
        <v>0.4</v>
      </c>
      <c r="AA28" s="2">
        <f t="shared" si="9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0"/>
        <v>1.7000000000000001E-3</v>
      </c>
      <c r="AQ28" s="1">
        <f t="shared" si="11"/>
        <v>9.7000000000000003E-3</v>
      </c>
      <c r="AR28" s="9">
        <f t="shared" si="12"/>
        <v>0</v>
      </c>
      <c r="AS28" s="1">
        <f t="shared" si="13"/>
        <v>0.1</v>
      </c>
      <c r="AT28" s="1">
        <f t="shared" si="14"/>
        <v>0</v>
      </c>
      <c r="AU28" s="1">
        <f t="shared" si="15"/>
        <v>0</v>
      </c>
    </row>
    <row r="29" spans="1:47" x14ac:dyDescent="0.15">
      <c r="C29" s="7">
        <v>3</v>
      </c>
      <c r="D29" s="8">
        <v>7.51081832005503</v>
      </c>
      <c r="E29" s="10">
        <f t="shared" si="16"/>
        <v>-0.61923451070448199</v>
      </c>
      <c r="F29" s="7" t="s">
        <v>83</v>
      </c>
      <c r="G29" s="1">
        <v>4</v>
      </c>
      <c r="H29" s="9">
        <f t="shared" si="0"/>
        <v>7.51081832005503</v>
      </c>
      <c r="I29" s="9">
        <f t="shared" si="1"/>
        <v>280.660818320055</v>
      </c>
      <c r="J29" s="9">
        <f t="shared" si="2"/>
        <v>4.5237327955131697E-2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7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18"/>
        <v>0</v>
      </c>
      <c r="T29" s="2">
        <f t="shared" si="7"/>
        <v>0.43</v>
      </c>
      <c r="U29" s="14">
        <f t="shared" si="8"/>
        <v>0</v>
      </c>
      <c r="V29" s="13"/>
      <c r="W29" s="2"/>
      <c r="X29" s="14"/>
      <c r="Y29" s="2">
        <v>0.02</v>
      </c>
      <c r="Z29" s="2">
        <v>0.4</v>
      </c>
      <c r="AA29" s="2">
        <f t="shared" si="9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0"/>
        <v>1.7000000000000001E-3</v>
      </c>
      <c r="AQ29" s="1">
        <f t="shared" si="11"/>
        <v>9.7000000000000003E-3</v>
      </c>
      <c r="AR29" s="9">
        <f t="shared" si="12"/>
        <v>0</v>
      </c>
      <c r="AS29" s="1">
        <f t="shared" si="13"/>
        <v>0.1</v>
      </c>
      <c r="AT29" s="1">
        <f t="shared" si="14"/>
        <v>0</v>
      </c>
      <c r="AU29" s="1">
        <f t="shared" si="15"/>
        <v>0</v>
      </c>
    </row>
    <row r="30" spans="1:47" x14ac:dyDescent="0.15">
      <c r="C30" s="7">
        <v>4</v>
      </c>
      <c r="D30" s="8">
        <v>11.4051444741804</v>
      </c>
      <c r="E30" s="10">
        <f t="shared" si="16"/>
        <v>7.51081832005503</v>
      </c>
      <c r="F30" s="7" t="s">
        <v>83</v>
      </c>
      <c r="G30" s="1">
        <v>5</v>
      </c>
      <c r="H30" s="9">
        <f t="shared" si="0"/>
        <v>11.4051444741804</v>
      </c>
      <c r="I30" s="9">
        <f t="shared" si="1"/>
        <v>284.55514447418039</v>
      </c>
      <c r="J30" s="9">
        <f t="shared" si="2"/>
        <v>7.2726855682053906E-2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7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18"/>
        <v>0</v>
      </c>
      <c r="T30" s="2">
        <f t="shared" si="7"/>
        <v>0.43</v>
      </c>
      <c r="U30" s="14">
        <f t="shared" si="8"/>
        <v>0</v>
      </c>
      <c r="V30" s="13"/>
      <c r="W30" s="2"/>
      <c r="X30" s="14"/>
      <c r="Y30" s="2">
        <v>0.02</v>
      </c>
      <c r="Z30" s="2">
        <v>0.4</v>
      </c>
      <c r="AA30" s="2">
        <f t="shared" si="9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0"/>
        <v>1.7000000000000001E-3</v>
      </c>
      <c r="AQ30" s="1">
        <f t="shared" si="11"/>
        <v>9.7000000000000003E-3</v>
      </c>
      <c r="AR30" s="9">
        <f t="shared" si="12"/>
        <v>0</v>
      </c>
      <c r="AS30" s="1">
        <f t="shared" si="13"/>
        <v>0.1</v>
      </c>
      <c r="AT30" s="1">
        <f t="shared" si="14"/>
        <v>0</v>
      </c>
      <c r="AU30" s="1">
        <f t="shared" si="15"/>
        <v>0</v>
      </c>
    </row>
    <row r="31" spans="1:47" x14ac:dyDescent="0.15">
      <c r="C31" s="7">
        <v>5</v>
      </c>
      <c r="D31" s="8">
        <v>16.229540737113901</v>
      </c>
      <c r="E31" s="10">
        <f t="shared" si="16"/>
        <v>11.4051444741804</v>
      </c>
      <c r="F31" s="7" t="s">
        <v>85</v>
      </c>
      <c r="G31" s="1">
        <v>6</v>
      </c>
      <c r="H31" s="9">
        <f t="shared" si="0"/>
        <v>16.229540737113901</v>
      </c>
      <c r="I31" s="9">
        <f t="shared" si="1"/>
        <v>289.37954073711387</v>
      </c>
      <c r="J31" s="9">
        <f t="shared" si="2"/>
        <v>0.12865954991336134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7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18"/>
        <v>0</v>
      </c>
      <c r="T31" s="2">
        <f t="shared" si="7"/>
        <v>0.43</v>
      </c>
      <c r="U31" s="14">
        <f t="shared" si="8"/>
        <v>0</v>
      </c>
      <c r="V31" s="13"/>
      <c r="W31" s="2"/>
      <c r="X31" s="14"/>
      <c r="Y31" s="2">
        <v>0.02</v>
      </c>
      <c r="Z31" s="2">
        <v>0.4</v>
      </c>
      <c r="AA31" s="2">
        <f t="shared" si="9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0"/>
        <v>1.7000000000000001E-3</v>
      </c>
      <c r="AQ31" s="1">
        <f t="shared" si="11"/>
        <v>9.7000000000000003E-3</v>
      </c>
      <c r="AR31" s="9">
        <f t="shared" si="12"/>
        <v>0</v>
      </c>
      <c r="AS31" s="1">
        <f t="shared" si="13"/>
        <v>0.1</v>
      </c>
      <c r="AT31" s="1">
        <f t="shared" si="14"/>
        <v>0</v>
      </c>
      <c r="AU31" s="1">
        <f t="shared" si="15"/>
        <v>0</v>
      </c>
    </row>
    <row r="32" spans="1:47" x14ac:dyDescent="0.15">
      <c r="C32" s="7">
        <v>6</v>
      </c>
      <c r="D32" s="8">
        <v>22.805589555045799</v>
      </c>
      <c r="E32" s="10">
        <f t="shared" si="16"/>
        <v>16.229540737113901</v>
      </c>
      <c r="F32" s="7" t="s">
        <v>83</v>
      </c>
      <c r="G32" s="1">
        <v>7</v>
      </c>
      <c r="H32" s="9">
        <f t="shared" si="0"/>
        <v>22.805589555045799</v>
      </c>
      <c r="I32" s="9">
        <f t="shared" si="1"/>
        <v>295.95558955504578</v>
      </c>
      <c r="J32" s="9">
        <f t="shared" si="2"/>
        <v>0.27172737266424202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7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18"/>
        <v>0</v>
      </c>
      <c r="T32" s="2">
        <f t="shared" si="7"/>
        <v>0.43</v>
      </c>
      <c r="U32" s="14">
        <f t="shared" si="8"/>
        <v>0</v>
      </c>
      <c r="V32" s="13"/>
      <c r="W32" s="2"/>
      <c r="X32" s="14"/>
      <c r="Y32" s="2">
        <v>0.04</v>
      </c>
      <c r="Z32" s="2">
        <v>0.4</v>
      </c>
      <c r="AA32" s="2">
        <f t="shared" si="9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0"/>
        <v>2.5500000000000002E-3</v>
      </c>
      <c r="AQ32" s="1">
        <f t="shared" si="11"/>
        <v>1.8550000000000001E-2</v>
      </c>
      <c r="AR32" s="9">
        <f t="shared" si="12"/>
        <v>0</v>
      </c>
      <c r="AS32" s="1">
        <f t="shared" si="13"/>
        <v>0.1</v>
      </c>
      <c r="AT32" s="1">
        <f t="shared" si="14"/>
        <v>0</v>
      </c>
      <c r="AU32" s="1">
        <f t="shared" si="15"/>
        <v>0</v>
      </c>
    </row>
    <row r="33" spans="1:48" x14ac:dyDescent="0.15">
      <c r="C33" s="7">
        <v>7</v>
      </c>
      <c r="D33" s="8">
        <v>23.9344766679949</v>
      </c>
      <c r="E33" s="10">
        <f t="shared" si="16"/>
        <v>22.805589555045799</v>
      </c>
      <c r="F33" s="7" t="s">
        <v>83</v>
      </c>
      <c r="G33" s="1">
        <v>8</v>
      </c>
      <c r="H33" s="9">
        <f t="shared" si="0"/>
        <v>23.9344766679949</v>
      </c>
      <c r="I33" s="9">
        <f t="shared" si="1"/>
        <v>297.08447666799486</v>
      </c>
      <c r="J33" s="9">
        <f t="shared" si="2"/>
        <v>0.30791186220448719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7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18"/>
        <v>0</v>
      </c>
      <c r="T33" s="2">
        <f t="shared" si="7"/>
        <v>0.43</v>
      </c>
      <c r="U33" s="14">
        <f t="shared" si="8"/>
        <v>0</v>
      </c>
      <c r="V33" s="13"/>
      <c r="W33" s="2"/>
      <c r="X33" s="14"/>
      <c r="Y33" s="2">
        <v>0.04</v>
      </c>
      <c r="Z33" s="2">
        <v>0.4</v>
      </c>
      <c r="AA33" s="2">
        <f t="shared" si="9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0"/>
        <v>2.5500000000000002E-3</v>
      </c>
      <c r="AQ33" s="1">
        <f t="shared" si="11"/>
        <v>1.8550000000000001E-2</v>
      </c>
      <c r="AR33" s="9">
        <f t="shared" si="12"/>
        <v>0</v>
      </c>
      <c r="AS33" s="1">
        <f t="shared" si="13"/>
        <v>0.1</v>
      </c>
      <c r="AT33" s="1">
        <f t="shared" si="14"/>
        <v>0</v>
      </c>
      <c r="AU33" s="1">
        <f t="shared" si="15"/>
        <v>0</v>
      </c>
    </row>
    <row r="34" spans="1:48" x14ac:dyDescent="0.15">
      <c r="C34" s="7">
        <v>8</v>
      </c>
      <c r="D34" s="8">
        <v>23.596715084326402</v>
      </c>
      <c r="E34" s="10">
        <f t="shared" si="16"/>
        <v>23.9344766679949</v>
      </c>
      <c r="F34" s="7" t="s">
        <v>83</v>
      </c>
      <c r="G34" s="1">
        <v>9</v>
      </c>
      <c r="H34" s="9">
        <f t="shared" si="0"/>
        <v>23.596715084326402</v>
      </c>
      <c r="I34" s="9">
        <f t="shared" si="1"/>
        <v>296.74671508432635</v>
      </c>
      <c r="J34" s="9">
        <f t="shared" si="2"/>
        <v>0.29663700136377436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7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18"/>
        <v>0</v>
      </c>
      <c r="T34" s="2">
        <f t="shared" si="7"/>
        <v>0.43</v>
      </c>
      <c r="U34" s="14">
        <f t="shared" si="8"/>
        <v>0</v>
      </c>
      <c r="V34" s="13"/>
      <c r="W34" s="2"/>
      <c r="X34" s="14"/>
      <c r="Y34" s="2">
        <v>0.04</v>
      </c>
      <c r="Z34" s="2">
        <v>0.4</v>
      </c>
      <c r="AA34" s="2">
        <f t="shared" si="9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0"/>
        <v>2.5500000000000002E-3</v>
      </c>
      <c r="AQ34" s="1">
        <f t="shared" si="11"/>
        <v>1.8550000000000001E-2</v>
      </c>
      <c r="AR34" s="9">
        <f t="shared" si="12"/>
        <v>0</v>
      </c>
      <c r="AS34" s="1">
        <f t="shared" si="13"/>
        <v>0.1</v>
      </c>
      <c r="AT34" s="1">
        <f t="shared" si="14"/>
        <v>0</v>
      </c>
      <c r="AU34" s="1">
        <f t="shared" si="15"/>
        <v>0</v>
      </c>
    </row>
    <row r="35" spans="1:48" x14ac:dyDescent="0.15">
      <c r="C35" s="7">
        <v>9</v>
      </c>
      <c r="D35" s="8">
        <v>20.035494051875801</v>
      </c>
      <c r="E35" s="10">
        <f t="shared" si="16"/>
        <v>23.596715084326402</v>
      </c>
      <c r="F35" s="7" t="s">
        <v>83</v>
      </c>
      <c r="G35" s="1">
        <v>10</v>
      </c>
      <c r="H35" s="9">
        <f t="shared" si="0"/>
        <v>20.035494051875801</v>
      </c>
      <c r="I35" s="9">
        <f t="shared" si="1"/>
        <v>293.18549405187576</v>
      </c>
      <c r="J35" s="9">
        <f t="shared" si="2"/>
        <v>0.1991296217979848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7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18"/>
        <v>0</v>
      </c>
      <c r="T35" s="2">
        <f t="shared" si="7"/>
        <v>0.43</v>
      </c>
      <c r="U35" s="14">
        <f t="shared" si="8"/>
        <v>0</v>
      </c>
      <c r="V35" s="13"/>
      <c r="W35" s="2"/>
      <c r="X35" s="14"/>
      <c r="Y35" s="2">
        <v>0.04</v>
      </c>
      <c r="Z35" s="2">
        <v>0.4</v>
      </c>
      <c r="AA35" s="2">
        <f t="shared" si="9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0"/>
        <v>2.5500000000000002E-3</v>
      </c>
      <c r="AQ35" s="1">
        <f t="shared" si="11"/>
        <v>1.8550000000000001E-2</v>
      </c>
      <c r="AR35" s="9">
        <f t="shared" si="12"/>
        <v>0</v>
      </c>
      <c r="AS35" s="1">
        <f t="shared" si="13"/>
        <v>0.1</v>
      </c>
      <c r="AT35" s="1">
        <f t="shared" si="14"/>
        <v>0</v>
      </c>
      <c r="AU35" s="1">
        <f t="shared" si="15"/>
        <v>0</v>
      </c>
    </row>
    <row r="36" spans="1:48" x14ac:dyDescent="0.15">
      <c r="C36" s="7">
        <v>10</v>
      </c>
      <c r="D36" s="8">
        <v>14.499312774310599</v>
      </c>
      <c r="E36" s="10">
        <f t="shared" si="16"/>
        <v>20.035494051875801</v>
      </c>
      <c r="F36" s="7" t="s">
        <v>83</v>
      </c>
      <c r="G36" s="1">
        <v>11</v>
      </c>
      <c r="H36" s="9">
        <f t="shared" si="0"/>
        <v>14.499312774310599</v>
      </c>
      <c r="I36" s="9">
        <f t="shared" si="1"/>
        <v>287.6493127743106</v>
      </c>
      <c r="J36" s="9">
        <f t="shared" si="2"/>
        <v>0.10508612910809499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7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18"/>
        <v>0</v>
      </c>
      <c r="T36" s="2">
        <f t="shared" si="7"/>
        <v>0.43</v>
      </c>
      <c r="U36" s="14">
        <f t="shared" si="8"/>
        <v>0</v>
      </c>
      <c r="V36" s="13"/>
      <c r="W36" s="2"/>
      <c r="X36" s="14"/>
      <c r="Y36" s="2">
        <v>0.02</v>
      </c>
      <c r="Z36" s="2">
        <v>0.4</v>
      </c>
      <c r="AA36" s="2">
        <f t="shared" si="9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0"/>
        <v>1.7000000000000001E-3</v>
      </c>
      <c r="AQ36" s="1">
        <f t="shared" si="11"/>
        <v>9.7000000000000003E-3</v>
      </c>
      <c r="AR36" s="9">
        <f t="shared" si="12"/>
        <v>0</v>
      </c>
      <c r="AS36" s="1">
        <f t="shared" si="13"/>
        <v>0.1</v>
      </c>
      <c r="AT36" s="1">
        <f t="shared" si="14"/>
        <v>0</v>
      </c>
      <c r="AU36" s="1">
        <f t="shared" si="15"/>
        <v>0</v>
      </c>
    </row>
    <row r="37" spans="1:48" x14ac:dyDescent="0.15">
      <c r="C37" s="7">
        <v>11</v>
      </c>
      <c r="D37" s="8">
        <v>6.8481444332790797</v>
      </c>
      <c r="E37" s="10">
        <f t="shared" si="16"/>
        <v>14.499312774310599</v>
      </c>
      <c r="F37" s="7" t="s">
        <v>85</v>
      </c>
      <c r="G37" s="1">
        <v>12</v>
      </c>
      <c r="H37" s="9">
        <f t="shared" si="0"/>
        <v>6.8481444332790797</v>
      </c>
      <c r="I37" s="9">
        <f t="shared" si="1"/>
        <v>279.99814443327904</v>
      </c>
      <c r="J37" s="9">
        <f t="shared" si="2"/>
        <v>4.1671434491471641E-2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7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18"/>
        <v>0</v>
      </c>
      <c r="T37" s="2">
        <f t="shared" si="7"/>
        <v>0.43</v>
      </c>
      <c r="U37" s="14">
        <f t="shared" si="8"/>
        <v>0</v>
      </c>
      <c r="V37" s="13"/>
      <c r="W37" s="2"/>
      <c r="X37" s="14"/>
      <c r="Y37" s="2">
        <v>0.02</v>
      </c>
      <c r="Z37" s="2">
        <v>0.4</v>
      </c>
      <c r="AA37" s="2">
        <f t="shared" si="9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0"/>
        <v>1.7000000000000001E-3</v>
      </c>
      <c r="AQ37" s="1">
        <f t="shared" si="11"/>
        <v>9.7000000000000003E-3</v>
      </c>
      <c r="AR37" s="9">
        <f t="shared" si="12"/>
        <v>0</v>
      </c>
      <c r="AS37" s="1">
        <f t="shared" si="13"/>
        <v>0.1</v>
      </c>
      <c r="AT37" s="1">
        <f t="shared" si="14"/>
        <v>0</v>
      </c>
      <c r="AU37" s="1">
        <f t="shared" si="15"/>
        <v>0</v>
      </c>
      <c r="AV37" s="1">
        <f>SUM(AU26:AU37)</f>
        <v>0</v>
      </c>
    </row>
    <row r="38" spans="1:48" x14ac:dyDescent="0.15">
      <c r="C38" s="7">
        <v>12</v>
      </c>
      <c r="D38" s="8">
        <v>5.7137223522094303</v>
      </c>
      <c r="E38" s="10">
        <f t="shared" si="16"/>
        <v>6.8481444332790797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7">
        <f>D26</f>
        <v>5.36586217802056</v>
      </c>
      <c r="E42" s="7"/>
      <c r="F42" s="7"/>
      <c r="G42" s="1">
        <v>1</v>
      </c>
      <c r="H42" s="9">
        <f t="shared" ref="H42:H53" si="19">E43</f>
        <v>5.36586217802056</v>
      </c>
      <c r="I42" s="9">
        <f t="shared" ref="I42:I53" si="20">H42+273.15</f>
        <v>278.51586217802054</v>
      </c>
      <c r="J42" s="9">
        <f t="shared" ref="J42:J53" si="21">EXP(($C$15*(I42-$C$13))/($C$16*I42*$C$13))</f>
        <v>3.4630801397870815E-2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1.5282053194859424</v>
      </c>
      <c r="Q42" s="12">
        <f t="shared" ref="Q42:Q53" si="25">P42*$B$44</f>
        <v>0.36676927667662618</v>
      </c>
      <c r="R42" s="9">
        <f t="shared" ref="R42:R53" si="26">L42*$B$44</f>
        <v>10.59084</v>
      </c>
      <c r="S42" s="13">
        <f t="shared" ref="S42:S53" si="27">Q42/R42</f>
        <v>3.4630801397870815E-2</v>
      </c>
      <c r="T42" s="2">
        <f t="shared" ref="T42:T53" si="28">$B$43/100</f>
        <v>0.24</v>
      </c>
      <c r="U42" s="14">
        <f t="shared" ref="U42:U53" si="29">S42*T42</f>
        <v>8.311392335488995E-3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0.170721392335489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7815791.666666667</v>
      </c>
      <c r="AU42" s="1">
        <f t="shared" ref="AU42:AU53" si="37">AT42*10000*AS42*0.67*AR42*AQ42</f>
        <v>394507157161.69489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7">
        <f t="shared" ref="D43:D54" si="38">D27</f>
        <v>1.2786159919848199</v>
      </c>
      <c r="E43" s="10">
        <f t="shared" ref="E43:E54" si="39">D42</f>
        <v>5.36586217802056</v>
      </c>
      <c r="F43" s="7" t="s">
        <v>83</v>
      </c>
      <c r="G43" s="1">
        <v>2</v>
      </c>
      <c r="H43" s="9">
        <f t="shared" si="19"/>
        <v>1.2786159919848199</v>
      </c>
      <c r="I43" s="9">
        <f t="shared" si="20"/>
        <v>274.42861599198477</v>
      </c>
      <c r="J43" s="9">
        <f t="shared" si="21"/>
        <v>2.057481783491346E-2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40">L43+O42-P42-N43</f>
        <v>86.728794680514056</v>
      </c>
      <c r="P43" s="9">
        <f t="shared" si="24"/>
        <v>1.7844291515931883</v>
      </c>
      <c r="Q43" s="12">
        <f t="shared" si="25"/>
        <v>0.42826299638236515</v>
      </c>
      <c r="R43" s="9">
        <f t="shared" si="26"/>
        <v>10.59084</v>
      </c>
      <c r="S43" s="13">
        <f t="shared" si="27"/>
        <v>4.0437113239588658E-2</v>
      </c>
      <c r="T43" s="2">
        <f t="shared" si="28"/>
        <v>0.24</v>
      </c>
      <c r="U43" s="14">
        <f t="shared" si="29"/>
        <v>9.704907177501278E-3</v>
      </c>
      <c r="V43" s="13">
        <v>0.6</v>
      </c>
      <c r="W43" s="2">
        <v>0.26</v>
      </c>
      <c r="X43" s="13">
        <f t="shared" ref="X43:X53" si="41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0.17211490717750128</v>
      </c>
      <c r="AR43" s="9">
        <f t="shared" si="34"/>
        <v>183.86875000000001</v>
      </c>
      <c r="AS43" s="1">
        <f t="shared" si="35"/>
        <v>0.24</v>
      </c>
      <c r="AT43" s="1">
        <f t="shared" si="36"/>
        <v>7815791.666666667</v>
      </c>
      <c r="AU43" s="1">
        <f t="shared" si="37"/>
        <v>397727325245.28546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-0.61923451070448199</v>
      </c>
      <c r="E44" s="10">
        <f t="shared" si="39"/>
        <v>1.2786159919848199</v>
      </c>
      <c r="F44" s="7" t="s">
        <v>83</v>
      </c>
      <c r="G44" s="1">
        <v>3</v>
      </c>
      <c r="H44" s="9">
        <f t="shared" si="19"/>
        <v>-0.61923451070448199</v>
      </c>
      <c r="I44" s="9">
        <f t="shared" si="20"/>
        <v>272.5307654892955</v>
      </c>
      <c r="J44" s="9">
        <f t="shared" si="21"/>
        <v>1.6070585301104164E-2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40"/>
        <v>129.07286552892086</v>
      </c>
      <c r="P44" s="9">
        <f t="shared" si="24"/>
        <v>2.0742764955404698</v>
      </c>
      <c r="Q44" s="12">
        <f t="shared" si="25"/>
        <v>0.49782635892971272</v>
      </c>
      <c r="R44" s="9">
        <f t="shared" si="26"/>
        <v>10.59084</v>
      </c>
      <c r="S44" s="13">
        <f t="shared" si="27"/>
        <v>4.7005370577755182E-2</v>
      </c>
      <c r="T44" s="2">
        <f t="shared" si="28"/>
        <v>0.24</v>
      </c>
      <c r="U44" s="14">
        <f t="shared" si="29"/>
        <v>1.1281288938661243E-2</v>
      </c>
      <c r="V44" s="13">
        <v>0.6</v>
      </c>
      <c r="W44" s="2">
        <v>0.26</v>
      </c>
      <c r="X44" s="13">
        <f t="shared" si="41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0.17369128893866123</v>
      </c>
      <c r="AR44" s="9">
        <f t="shared" si="34"/>
        <v>183.86875000000001</v>
      </c>
      <c r="AS44" s="1">
        <f t="shared" si="35"/>
        <v>0.24</v>
      </c>
      <c r="AT44" s="1">
        <f t="shared" si="36"/>
        <v>7815791.666666667</v>
      </c>
      <c r="AU44" s="1">
        <f t="shared" si="37"/>
        <v>401370066665.61469</v>
      </c>
    </row>
    <row r="45" spans="1:48" x14ac:dyDescent="0.15">
      <c r="C45" s="7">
        <v>3</v>
      </c>
      <c r="D45" s="7">
        <f t="shared" si="38"/>
        <v>7.51081832005503</v>
      </c>
      <c r="E45" s="10">
        <f t="shared" si="39"/>
        <v>-0.61923451070448199</v>
      </c>
      <c r="F45" s="7" t="s">
        <v>83</v>
      </c>
      <c r="G45" s="1">
        <v>4</v>
      </c>
      <c r="H45" s="9">
        <f t="shared" si="19"/>
        <v>7.51081832005503</v>
      </c>
      <c r="I45" s="9">
        <f t="shared" si="20"/>
        <v>280.660818320055</v>
      </c>
      <c r="J45" s="9">
        <f t="shared" si="21"/>
        <v>4.5237327955131697E-2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40"/>
        <v>171.1270890333804</v>
      </c>
      <c r="P45" s="9">
        <f t="shared" si="24"/>
        <v>7.7413322486100498</v>
      </c>
      <c r="Q45" s="12">
        <f t="shared" si="25"/>
        <v>1.8579197396664118</v>
      </c>
      <c r="R45" s="9">
        <f t="shared" si="26"/>
        <v>10.59084</v>
      </c>
      <c r="S45" s="13">
        <f t="shared" si="27"/>
        <v>0.17542704258268577</v>
      </c>
      <c r="T45" s="2">
        <f t="shared" si="28"/>
        <v>0.24</v>
      </c>
      <c r="U45" s="14">
        <f t="shared" si="29"/>
        <v>4.2102490219844579E-2</v>
      </c>
      <c r="V45" s="13">
        <v>0.6</v>
      </c>
      <c r="W45" s="2">
        <v>0.26</v>
      </c>
      <c r="X45" s="13">
        <f t="shared" si="41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0.20451249021984458</v>
      </c>
      <c r="AR45" s="9">
        <f t="shared" si="34"/>
        <v>183.86875000000001</v>
      </c>
      <c r="AS45" s="1">
        <f t="shared" si="35"/>
        <v>0.24</v>
      </c>
      <c r="AT45" s="1">
        <f t="shared" si="36"/>
        <v>7815791.666666667</v>
      </c>
      <c r="AU45" s="1">
        <f t="shared" si="37"/>
        <v>472592450289.65228</v>
      </c>
    </row>
    <row r="46" spans="1:48" x14ac:dyDescent="0.15">
      <c r="C46" s="7">
        <v>4</v>
      </c>
      <c r="D46" s="7">
        <f t="shared" si="38"/>
        <v>11.4051444741804</v>
      </c>
      <c r="E46" s="10">
        <f t="shared" si="39"/>
        <v>7.51081832005503</v>
      </c>
      <c r="F46" s="7" t="s">
        <v>83</v>
      </c>
      <c r="G46" s="1">
        <v>5</v>
      </c>
      <c r="H46" s="9">
        <f t="shared" si="19"/>
        <v>11.4051444741804</v>
      </c>
      <c r="I46" s="9">
        <f t="shared" si="20"/>
        <v>284.55514447418039</v>
      </c>
      <c r="J46" s="9">
        <f t="shared" si="21"/>
        <v>7.2726855682053906E-2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155.21646894553186</v>
      </c>
      <c r="O46" s="9">
        <f t="shared" si="40"/>
        <v>52.297787839238481</v>
      </c>
      <c r="P46" s="9">
        <f t="shared" si="24"/>
        <v>3.8034536686749707</v>
      </c>
      <c r="Q46" s="12">
        <f t="shared" si="25"/>
        <v>0.91282888048199295</v>
      </c>
      <c r="R46" s="9">
        <f t="shared" si="26"/>
        <v>10.59084</v>
      </c>
      <c r="S46" s="13">
        <f t="shared" si="27"/>
        <v>8.6190413648208536E-2</v>
      </c>
      <c r="T46" s="2">
        <f t="shared" si="28"/>
        <v>0.24</v>
      </c>
      <c r="U46" s="14">
        <f t="shared" si="29"/>
        <v>2.0685699275570048E-2</v>
      </c>
      <c r="V46" s="13">
        <v>0.6</v>
      </c>
      <c r="W46" s="2">
        <v>0.26</v>
      </c>
      <c r="X46" s="13">
        <f t="shared" si="41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0.18309569927557004</v>
      </c>
      <c r="AR46" s="9">
        <f t="shared" si="34"/>
        <v>183.86875000000001</v>
      </c>
      <c r="AS46" s="1">
        <f t="shared" si="35"/>
        <v>0.24</v>
      </c>
      <c r="AT46" s="1">
        <f t="shared" si="36"/>
        <v>7815791.666666667</v>
      </c>
      <c r="AU46" s="1">
        <f t="shared" si="37"/>
        <v>423102007437.89429</v>
      </c>
    </row>
    <row r="47" spans="1:48" x14ac:dyDescent="0.15">
      <c r="C47" s="7">
        <v>5</v>
      </c>
      <c r="D47" s="7">
        <f t="shared" si="38"/>
        <v>16.229540737113901</v>
      </c>
      <c r="E47" s="10">
        <f t="shared" si="39"/>
        <v>11.4051444741804</v>
      </c>
      <c r="F47" s="7" t="s">
        <v>85</v>
      </c>
      <c r="G47" s="1">
        <v>6</v>
      </c>
      <c r="H47" s="9">
        <f t="shared" si="19"/>
        <v>16.229540737113901</v>
      </c>
      <c r="I47" s="9">
        <f t="shared" si="20"/>
        <v>289.37954073711387</v>
      </c>
      <c r="J47" s="9">
        <f t="shared" si="21"/>
        <v>0.12865954991336134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40"/>
        <v>92.622834170563507</v>
      </c>
      <c r="P47" s="9">
        <f t="shared" si="24"/>
        <v>11.916812156084607</v>
      </c>
      <c r="Q47" s="12">
        <f t="shared" si="25"/>
        <v>2.8600349174603057</v>
      </c>
      <c r="R47" s="9">
        <f t="shared" si="26"/>
        <v>10.59084</v>
      </c>
      <c r="S47" s="13">
        <f t="shared" si="27"/>
        <v>0.27004797706889216</v>
      </c>
      <c r="T47" s="2">
        <f t="shared" si="28"/>
        <v>0.24</v>
      </c>
      <c r="U47" s="14">
        <f t="shared" si="29"/>
        <v>6.481151449653412E-2</v>
      </c>
      <c r="V47" s="13">
        <v>0.6</v>
      </c>
      <c r="W47" s="2">
        <v>0.26</v>
      </c>
      <c r="X47" s="13">
        <f t="shared" si="41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0.2272215144965341</v>
      </c>
      <c r="AR47" s="9">
        <f t="shared" si="34"/>
        <v>183.86875000000001</v>
      </c>
      <c r="AS47" s="1">
        <f t="shared" si="35"/>
        <v>0.24</v>
      </c>
      <c r="AT47" s="1">
        <f t="shared" si="36"/>
        <v>7815791.666666667</v>
      </c>
      <c r="AU47" s="1">
        <f t="shared" si="37"/>
        <v>525069017442.45172</v>
      </c>
    </row>
    <row r="48" spans="1:48" x14ac:dyDescent="0.15">
      <c r="C48" s="7">
        <v>6</v>
      </c>
      <c r="D48" s="7">
        <f t="shared" si="38"/>
        <v>22.805589555045799</v>
      </c>
      <c r="E48" s="10">
        <f t="shared" si="39"/>
        <v>16.229540737113901</v>
      </c>
      <c r="F48" s="7" t="s">
        <v>83</v>
      </c>
      <c r="G48" s="1">
        <v>7</v>
      </c>
      <c r="H48" s="9">
        <f t="shared" si="19"/>
        <v>22.805589555045799</v>
      </c>
      <c r="I48" s="9">
        <f t="shared" si="20"/>
        <v>295.95558955504578</v>
      </c>
      <c r="J48" s="9">
        <f t="shared" si="21"/>
        <v>0.27172737266424202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40"/>
        <v>124.83452201447889</v>
      </c>
      <c r="P48" s="9">
        <f t="shared" si="24"/>
        <v>33.920956684790831</v>
      </c>
      <c r="Q48" s="12">
        <f t="shared" si="25"/>
        <v>8.1410296043497983</v>
      </c>
      <c r="R48" s="9">
        <f t="shared" si="26"/>
        <v>10.59084</v>
      </c>
      <c r="S48" s="13">
        <f t="shared" si="27"/>
        <v>0.76868592145191483</v>
      </c>
      <c r="T48" s="2">
        <f t="shared" si="28"/>
        <v>0.24</v>
      </c>
      <c r="U48" s="14">
        <f t="shared" si="29"/>
        <v>0.18448462114845957</v>
      </c>
      <c r="V48" s="13">
        <v>0.75</v>
      </c>
      <c r="W48" s="2">
        <v>0.26</v>
      </c>
      <c r="X48" s="13">
        <f t="shared" si="41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0.39188462114845957</v>
      </c>
      <c r="AR48" s="9">
        <f t="shared" si="34"/>
        <v>183.86875000000001</v>
      </c>
      <c r="AS48" s="1">
        <f t="shared" si="35"/>
        <v>0.24</v>
      </c>
      <c r="AT48" s="1">
        <f t="shared" si="36"/>
        <v>7815791.666666667</v>
      </c>
      <c r="AU48" s="1">
        <f t="shared" si="37"/>
        <v>905576540290.01611</v>
      </c>
    </row>
    <row r="49" spans="1:48" x14ac:dyDescent="0.15">
      <c r="C49" s="7">
        <v>7</v>
      </c>
      <c r="D49" s="7">
        <f t="shared" si="38"/>
        <v>23.9344766679949</v>
      </c>
      <c r="E49" s="10">
        <f t="shared" si="39"/>
        <v>22.805589555045799</v>
      </c>
      <c r="F49" s="7" t="s">
        <v>83</v>
      </c>
      <c r="G49" s="1">
        <v>8</v>
      </c>
      <c r="H49" s="9">
        <f t="shared" si="19"/>
        <v>23.9344766679949</v>
      </c>
      <c r="I49" s="9">
        <f t="shared" si="20"/>
        <v>297.08447666799486</v>
      </c>
      <c r="J49" s="9">
        <f t="shared" si="21"/>
        <v>0.30791186220448719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40"/>
        <v>135.04206532968806</v>
      </c>
      <c r="P49" s="9">
        <f t="shared" si="24"/>
        <v>41.581053811604264</v>
      </c>
      <c r="Q49" s="12">
        <f t="shared" si="25"/>
        <v>9.9794529147850231</v>
      </c>
      <c r="R49" s="9">
        <f t="shared" si="26"/>
        <v>10.59084</v>
      </c>
      <c r="S49" s="13">
        <f t="shared" si="27"/>
        <v>0.94227208746284741</v>
      </c>
      <c r="T49" s="2">
        <f t="shared" si="28"/>
        <v>0.24</v>
      </c>
      <c r="U49" s="14">
        <f t="shared" si="29"/>
        <v>0.22614530099108338</v>
      </c>
      <c r="V49" s="13">
        <v>0.75</v>
      </c>
      <c r="W49" s="2">
        <v>0.26</v>
      </c>
      <c r="X49" s="13">
        <f t="shared" si="41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0.4335453009910834</v>
      </c>
      <c r="AR49" s="9">
        <f t="shared" si="34"/>
        <v>183.86875000000001</v>
      </c>
      <c r="AS49" s="1">
        <f t="shared" si="35"/>
        <v>0.24</v>
      </c>
      <c r="AT49" s="1">
        <f t="shared" si="36"/>
        <v>7815791.666666667</v>
      </c>
      <c r="AU49" s="1">
        <f t="shared" si="37"/>
        <v>1001847055339.7021</v>
      </c>
    </row>
    <row r="50" spans="1:48" x14ac:dyDescent="0.15">
      <c r="C50" s="7">
        <v>8</v>
      </c>
      <c r="D50" s="7">
        <f t="shared" si="38"/>
        <v>23.596715084326402</v>
      </c>
      <c r="E50" s="10">
        <f t="shared" si="39"/>
        <v>23.9344766679949</v>
      </c>
      <c r="F50" s="7" t="s">
        <v>83</v>
      </c>
      <c r="G50" s="1">
        <v>9</v>
      </c>
      <c r="H50" s="9">
        <f t="shared" si="19"/>
        <v>23.596715084326402</v>
      </c>
      <c r="I50" s="9">
        <f t="shared" si="20"/>
        <v>296.74671508432635</v>
      </c>
      <c r="J50" s="9">
        <f t="shared" si="21"/>
        <v>0.29663700136377436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40"/>
        <v>137.58951151808378</v>
      </c>
      <c r="P50" s="9">
        <f t="shared" si="24"/>
        <v>40.814140115830867</v>
      </c>
      <c r="Q50" s="12">
        <f t="shared" si="25"/>
        <v>9.7953936277994078</v>
      </c>
      <c r="R50" s="9">
        <f t="shared" si="26"/>
        <v>10.59084</v>
      </c>
      <c r="S50" s="13">
        <f t="shared" si="27"/>
        <v>0.92489298561770439</v>
      </c>
      <c r="T50" s="2">
        <f t="shared" si="28"/>
        <v>0.24</v>
      </c>
      <c r="U50" s="14">
        <f t="shared" si="29"/>
        <v>0.22197431654824903</v>
      </c>
      <c r="V50" s="13">
        <v>0.75</v>
      </c>
      <c r="W50" s="2">
        <v>0.26</v>
      </c>
      <c r="X50" s="13">
        <f t="shared" si="41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0.42937431654824904</v>
      </c>
      <c r="AR50" s="9">
        <f t="shared" si="34"/>
        <v>183.86875000000001</v>
      </c>
      <c r="AS50" s="1">
        <f t="shared" si="35"/>
        <v>0.24</v>
      </c>
      <c r="AT50" s="1">
        <f t="shared" si="36"/>
        <v>7815791.666666667</v>
      </c>
      <c r="AU50" s="1">
        <f t="shared" si="37"/>
        <v>992208642762.35706</v>
      </c>
    </row>
    <row r="51" spans="1:48" x14ac:dyDescent="0.15">
      <c r="C51" s="7">
        <v>9</v>
      </c>
      <c r="D51" s="7">
        <f t="shared" si="38"/>
        <v>20.035494051875801</v>
      </c>
      <c r="E51" s="10">
        <f t="shared" si="39"/>
        <v>23.596715084326402</v>
      </c>
      <c r="F51" s="7" t="s">
        <v>83</v>
      </c>
      <c r="G51" s="1">
        <v>10</v>
      </c>
      <c r="H51" s="9">
        <f t="shared" si="19"/>
        <v>20.035494051875801</v>
      </c>
      <c r="I51" s="9">
        <f t="shared" si="20"/>
        <v>293.18549405187576</v>
      </c>
      <c r="J51" s="9">
        <f t="shared" si="21"/>
        <v>0.1991296217979848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40"/>
        <v>140.90387140225292</v>
      </c>
      <c r="P51" s="9">
        <f t="shared" si="24"/>
        <v>28.058134622202509</v>
      </c>
      <c r="Q51" s="12">
        <f t="shared" si="25"/>
        <v>6.7339523093286022</v>
      </c>
      <c r="R51" s="9">
        <f t="shared" si="26"/>
        <v>10.59084</v>
      </c>
      <c r="S51" s="13">
        <f t="shared" si="27"/>
        <v>0.63582797108903566</v>
      </c>
      <c r="T51" s="2">
        <f t="shared" si="28"/>
        <v>0.24</v>
      </c>
      <c r="U51" s="14">
        <f t="shared" si="29"/>
        <v>0.15259871306136855</v>
      </c>
      <c r="V51" s="13">
        <v>0.75</v>
      </c>
      <c r="W51" s="2">
        <v>0.26</v>
      </c>
      <c r="X51" s="13">
        <f t="shared" si="41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0.35999871306136855</v>
      </c>
      <c r="AR51" s="9">
        <f t="shared" si="34"/>
        <v>183.86875000000001</v>
      </c>
      <c r="AS51" s="1">
        <f t="shared" si="35"/>
        <v>0.24</v>
      </c>
      <c r="AT51" s="1">
        <f t="shared" si="36"/>
        <v>7815791.666666667</v>
      </c>
      <c r="AU51" s="1">
        <f t="shared" si="37"/>
        <v>831893806211.57312</v>
      </c>
    </row>
    <row r="52" spans="1:48" x14ac:dyDescent="0.15">
      <c r="C52" s="7">
        <v>10</v>
      </c>
      <c r="D52" s="7">
        <f t="shared" si="38"/>
        <v>14.499312774310599</v>
      </c>
      <c r="E52" s="10">
        <f t="shared" si="39"/>
        <v>20.035494051875801</v>
      </c>
      <c r="F52" s="7" t="s">
        <v>83</v>
      </c>
      <c r="G52" s="1">
        <v>11</v>
      </c>
      <c r="H52" s="9">
        <f t="shared" si="19"/>
        <v>14.499312774310599</v>
      </c>
      <c r="I52" s="9">
        <f t="shared" si="20"/>
        <v>287.6493127743106</v>
      </c>
      <c r="J52" s="9">
        <f t="shared" si="21"/>
        <v>0.10508612910809499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107.20344994104788</v>
      </c>
      <c r="O52" s="9">
        <f t="shared" si="40"/>
        <v>49.770786839002525</v>
      </c>
      <c r="P52" s="9">
        <f t="shared" si="24"/>
        <v>5.2302193315748946</v>
      </c>
      <c r="Q52" s="12">
        <f t="shared" si="25"/>
        <v>1.2552526395779746</v>
      </c>
      <c r="R52" s="9">
        <f t="shared" si="26"/>
        <v>10.59084</v>
      </c>
      <c r="S52" s="13">
        <f t="shared" si="27"/>
        <v>0.11852248165187791</v>
      </c>
      <c r="T52" s="2">
        <f t="shared" si="28"/>
        <v>0.24</v>
      </c>
      <c r="U52" s="14">
        <f t="shared" si="29"/>
        <v>2.8445395596450696E-2</v>
      </c>
      <c r="V52" s="13">
        <v>0.6</v>
      </c>
      <c r="W52" s="2">
        <v>0.26</v>
      </c>
      <c r="X52" s="13">
        <f t="shared" si="41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0.19085539559645071</v>
      </c>
      <c r="AR52" s="9">
        <f t="shared" si="34"/>
        <v>183.86875000000001</v>
      </c>
      <c r="AS52" s="1">
        <f t="shared" si="35"/>
        <v>0.24</v>
      </c>
      <c r="AT52" s="1">
        <f t="shared" si="36"/>
        <v>7815791.666666667</v>
      </c>
      <c r="AU52" s="1">
        <f t="shared" si="37"/>
        <v>441033302948.72833</v>
      </c>
    </row>
    <row r="53" spans="1:48" x14ac:dyDescent="0.15">
      <c r="C53" s="7">
        <v>11</v>
      </c>
      <c r="D53" s="7">
        <f t="shared" si="38"/>
        <v>6.8481444332790797</v>
      </c>
      <c r="E53" s="10">
        <f t="shared" si="39"/>
        <v>14.499312774310599</v>
      </c>
      <c r="F53" s="7" t="s">
        <v>85</v>
      </c>
      <c r="G53" s="1">
        <v>12</v>
      </c>
      <c r="H53" s="9">
        <f t="shared" si="19"/>
        <v>6.8481444332790797</v>
      </c>
      <c r="I53" s="9">
        <f t="shared" si="20"/>
        <v>279.99814443327904</v>
      </c>
      <c r="J53" s="9">
        <f t="shared" si="21"/>
        <v>4.1671434491471641E-2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40"/>
        <v>88.669067507427627</v>
      </c>
      <c r="P53" s="9">
        <f t="shared" si="24"/>
        <v>3.6949672380556469</v>
      </c>
      <c r="Q53" s="12">
        <f t="shared" si="25"/>
        <v>0.88679213713335525</v>
      </c>
      <c r="R53" s="9">
        <f t="shared" si="26"/>
        <v>10.59084</v>
      </c>
      <c r="S53" s="13">
        <f t="shared" si="27"/>
        <v>8.3731992659067195E-2</v>
      </c>
      <c r="T53" s="2">
        <f t="shared" si="28"/>
        <v>0.24</v>
      </c>
      <c r="U53" s="14">
        <f t="shared" si="29"/>
        <v>2.0095678238176127E-2</v>
      </c>
      <c r="V53" s="13">
        <v>0.6</v>
      </c>
      <c r="W53" s="2">
        <v>0.26</v>
      </c>
      <c r="X53" s="13">
        <f t="shared" si="41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0.18250567823817612</v>
      </c>
      <c r="AR53" s="9">
        <f t="shared" si="34"/>
        <v>183.86875000000001</v>
      </c>
      <c r="AS53" s="1">
        <f t="shared" si="35"/>
        <v>0.24</v>
      </c>
      <c r="AT53" s="1">
        <f t="shared" si="36"/>
        <v>7815791.666666667</v>
      </c>
      <c r="AU53" s="1">
        <f t="shared" si="37"/>
        <v>421738572434.56177</v>
      </c>
      <c r="AV53" s="1">
        <f>SUM(AU42:AU53)</f>
        <v>7208665944229.5322</v>
      </c>
    </row>
    <row r="54" spans="1:48" x14ac:dyDescent="0.15">
      <c r="C54" s="7">
        <v>12</v>
      </c>
      <c r="D54" s="7">
        <f t="shared" si="38"/>
        <v>5.7137223522094303</v>
      </c>
      <c r="E54" s="10">
        <f t="shared" si="39"/>
        <v>6.8481444332790797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5.36586217802056</v>
      </c>
      <c r="E58" s="7"/>
      <c r="F58" s="7"/>
      <c r="G58" s="1">
        <v>1</v>
      </c>
      <c r="H58" s="9">
        <f t="shared" ref="H58:H69" si="42">E59</f>
        <v>5.36586217802056</v>
      </c>
      <c r="I58" s="9">
        <f t="shared" ref="I58:I69" si="43">H58+273.15</f>
        <v>278.51586217802054</v>
      </c>
      <c r="J58" s="9">
        <f t="shared" ref="J58:J69" si="44">EXP(($C$15*(I58-$C$13))/($C$16*I58*$C$13))</f>
        <v>3.4630801397870815E-2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3.4549996194609117E-3</v>
      </c>
      <c r="Q58" s="12">
        <f t="shared" ref="Q58:Q69" si="48">P58*$B$60</f>
        <v>6.564499276975732E-4</v>
      </c>
      <c r="R58" s="9">
        <f t="shared" ref="R58:R69" si="49">L58*$B$60</f>
        <v>1.8955666666666669E-2</v>
      </c>
      <c r="S58" s="13">
        <f t="shared" ref="S58:S69" si="50">Q58/R58</f>
        <v>3.4630801397870808E-2</v>
      </c>
      <c r="T58" s="2">
        <f t="shared" ref="T58:T69" si="51">$B$59/100</f>
        <v>0.01</v>
      </c>
      <c r="U58" s="14">
        <f t="shared" ref="U58:U69" si="52">S58*T58</f>
        <v>3.4630801397870809E-4</v>
      </c>
      <c r="V58" s="13"/>
      <c r="W58" s="2"/>
      <c r="X58" s="14"/>
      <c r="Y58" s="2">
        <v>0.02</v>
      </c>
      <c r="Z58" s="2">
        <v>0.53</v>
      </c>
      <c r="AA58" s="2">
        <f t="shared" ref="AA58:AA69" si="53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4">AO58*AN58</f>
        <v>4.5999999999999999E-3</v>
      </c>
      <c r="AQ58" s="1">
        <f t="shared" ref="AQ58:AQ69" si="55">(AP58+AM58+AD58+AA58+U58+X58+AG58+AJ58)</f>
        <v>1.5546308013978709E-2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430833.33333333331</v>
      </c>
      <c r="AU58" s="1">
        <f t="shared" ref="AU58:AU69" si="59">AT58*10000*AS58*0.67*AR58*AQ58</f>
        <v>85064906.85823746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1.2786159919848199</v>
      </c>
      <c r="E59" s="10">
        <f t="shared" ref="E59:E70" si="61">D58</f>
        <v>5.36586217802056</v>
      </c>
      <c r="F59" s="7" t="s">
        <v>83</v>
      </c>
      <c r="G59" s="1">
        <v>2</v>
      </c>
      <c r="H59" s="9">
        <f t="shared" si="42"/>
        <v>1.2786159919848199</v>
      </c>
      <c r="I59" s="9">
        <f t="shared" si="43"/>
        <v>274.42861599198477</v>
      </c>
      <c r="J59" s="9">
        <f t="shared" si="44"/>
        <v>2.057481783491346E-2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0.19607833371387243</v>
      </c>
      <c r="P59" s="9">
        <f t="shared" si="47"/>
        <v>4.0342759975362952E-3</v>
      </c>
      <c r="Q59" s="12">
        <f t="shared" si="48"/>
        <v>7.6651243953189613E-4</v>
      </c>
      <c r="R59" s="9">
        <f t="shared" si="49"/>
        <v>1.8955666666666669E-2</v>
      </c>
      <c r="S59" s="13">
        <f t="shared" si="50"/>
        <v>4.0437113239588658E-2</v>
      </c>
      <c r="T59" s="2">
        <f t="shared" si="51"/>
        <v>0.01</v>
      </c>
      <c r="U59" s="14">
        <f t="shared" si="52"/>
        <v>4.0437113239588657E-4</v>
      </c>
      <c r="V59" s="13"/>
      <c r="W59" s="2"/>
      <c r="X59" s="14"/>
      <c r="Y59" s="2">
        <v>0.02</v>
      </c>
      <c r="Z59" s="2">
        <v>0.53</v>
      </c>
      <c r="AA59" s="2">
        <f t="shared" si="53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4"/>
        <v>4.5999999999999999E-3</v>
      </c>
      <c r="AQ59" s="1">
        <f t="shared" si="55"/>
        <v>1.5604371132395886E-2</v>
      </c>
      <c r="AR59" s="9">
        <f t="shared" si="56"/>
        <v>9.9766666666666666</v>
      </c>
      <c r="AS59" s="1">
        <f t="shared" si="57"/>
        <v>0.19</v>
      </c>
      <c r="AT59" s="1">
        <f t="shared" si="58"/>
        <v>430833.33333333331</v>
      </c>
      <c r="AU59" s="1">
        <f t="shared" si="59"/>
        <v>85382611.470523208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-0.61923451070448199</v>
      </c>
      <c r="E60" s="10">
        <f t="shared" si="61"/>
        <v>1.2786159919848199</v>
      </c>
      <c r="F60" s="7" t="s">
        <v>83</v>
      </c>
      <c r="G60" s="1">
        <v>3</v>
      </c>
      <c r="H60" s="9">
        <f t="shared" si="42"/>
        <v>-0.61923451070448199</v>
      </c>
      <c r="I60" s="9">
        <f t="shared" si="43"/>
        <v>272.5307654892955</v>
      </c>
      <c r="J60" s="9">
        <f t="shared" si="44"/>
        <v>1.6070585301104164E-2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0.29181072438300276</v>
      </c>
      <c r="P60" s="9">
        <f t="shared" si="47"/>
        <v>4.689569137974043E-3</v>
      </c>
      <c r="Q60" s="12">
        <f t="shared" si="48"/>
        <v>8.9101813621506813E-4</v>
      </c>
      <c r="R60" s="9">
        <f t="shared" si="49"/>
        <v>1.8955666666666669E-2</v>
      </c>
      <c r="S60" s="13">
        <f t="shared" si="50"/>
        <v>4.7005370577755182E-2</v>
      </c>
      <c r="T60" s="2">
        <f t="shared" si="51"/>
        <v>0.01</v>
      </c>
      <c r="U60" s="14">
        <f t="shared" si="52"/>
        <v>4.7005370577755181E-4</v>
      </c>
      <c r="V60" s="13"/>
      <c r="W60" s="2"/>
      <c r="X60" s="14"/>
      <c r="Y60" s="2">
        <v>0.02</v>
      </c>
      <c r="Z60" s="2">
        <v>0.53</v>
      </c>
      <c r="AA60" s="2">
        <f t="shared" si="53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4"/>
        <v>4.5999999999999999E-3</v>
      </c>
      <c r="AQ60" s="1">
        <f t="shared" si="55"/>
        <v>1.5670053705777551E-2</v>
      </c>
      <c r="AR60" s="9">
        <f t="shared" si="56"/>
        <v>9.9766666666666666</v>
      </c>
      <c r="AS60" s="1">
        <f t="shared" si="57"/>
        <v>0.19</v>
      </c>
      <c r="AT60" s="1">
        <f t="shared" si="58"/>
        <v>430833.33333333331</v>
      </c>
      <c r="AU60" s="1">
        <f t="shared" si="59"/>
        <v>85742007.539473906</v>
      </c>
    </row>
    <row r="61" spans="1:48" x14ac:dyDescent="0.15">
      <c r="C61" s="7">
        <v>3</v>
      </c>
      <c r="D61" s="7">
        <f t="shared" si="60"/>
        <v>7.51081832005503</v>
      </c>
      <c r="E61" s="10">
        <f t="shared" si="61"/>
        <v>-0.61923451070448199</v>
      </c>
      <c r="F61" s="7" t="s">
        <v>83</v>
      </c>
      <c r="G61" s="1">
        <v>4</v>
      </c>
      <c r="H61" s="9">
        <f t="shared" si="42"/>
        <v>7.51081832005503</v>
      </c>
      <c r="I61" s="9">
        <f t="shared" si="43"/>
        <v>280.660818320055</v>
      </c>
      <c r="J61" s="9">
        <f t="shared" si="44"/>
        <v>4.5237327955131697E-2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0.38688782191169541</v>
      </c>
      <c r="P61" s="9">
        <f t="shared" si="47"/>
        <v>1.7501771281665954E-2</v>
      </c>
      <c r="Q61" s="12">
        <f t="shared" si="48"/>
        <v>3.3253365435165312E-3</v>
      </c>
      <c r="R61" s="9">
        <f t="shared" si="49"/>
        <v>1.8955666666666669E-2</v>
      </c>
      <c r="S61" s="13">
        <f t="shared" si="50"/>
        <v>0.17542704258268577</v>
      </c>
      <c r="T61" s="2">
        <f t="shared" si="51"/>
        <v>0.01</v>
      </c>
      <c r="U61" s="14">
        <f t="shared" si="52"/>
        <v>1.7542704258268578E-3</v>
      </c>
      <c r="V61" s="13"/>
      <c r="W61" s="2"/>
      <c r="X61" s="14"/>
      <c r="Y61" s="2">
        <v>0.02</v>
      </c>
      <c r="Z61" s="2">
        <v>0.53</v>
      </c>
      <c r="AA61" s="2">
        <f t="shared" si="53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4"/>
        <v>4.5999999999999999E-3</v>
      </c>
      <c r="AQ61" s="1">
        <f t="shared" si="55"/>
        <v>1.6954270425826857E-2</v>
      </c>
      <c r="AR61" s="9">
        <f t="shared" si="56"/>
        <v>9.9766666666666666</v>
      </c>
      <c r="AS61" s="1">
        <f t="shared" si="57"/>
        <v>0.19</v>
      </c>
      <c r="AT61" s="1">
        <f t="shared" si="58"/>
        <v>430833.33333333331</v>
      </c>
      <c r="AU61" s="1">
        <f t="shared" si="59"/>
        <v>92768870.482016847</v>
      </c>
    </row>
    <row r="62" spans="1:48" x14ac:dyDescent="0.15">
      <c r="C62" s="7">
        <v>4</v>
      </c>
      <c r="D62" s="7">
        <f t="shared" si="60"/>
        <v>11.4051444741804</v>
      </c>
      <c r="E62" s="10">
        <f t="shared" si="61"/>
        <v>7.51081832005503</v>
      </c>
      <c r="F62" s="7" t="s">
        <v>83</v>
      </c>
      <c r="G62" s="1">
        <v>5</v>
      </c>
      <c r="H62" s="9">
        <f t="shared" si="42"/>
        <v>11.4051444741804</v>
      </c>
      <c r="I62" s="9">
        <f t="shared" si="43"/>
        <v>284.55514447418039</v>
      </c>
      <c r="J62" s="9">
        <f t="shared" si="44"/>
        <v>7.2726855682053906E-2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0.35091674809852796</v>
      </c>
      <c r="O62" s="9">
        <f t="shared" si="62"/>
        <v>0.11823596919816814</v>
      </c>
      <c r="P62" s="9">
        <f t="shared" si="47"/>
        <v>8.5989302683029453E-3</v>
      </c>
      <c r="Q62" s="12">
        <f t="shared" si="48"/>
        <v>1.6337967509775595E-3</v>
      </c>
      <c r="R62" s="9">
        <f t="shared" si="49"/>
        <v>1.8955666666666669E-2</v>
      </c>
      <c r="S62" s="13">
        <f t="shared" si="50"/>
        <v>8.6190413648208591E-2</v>
      </c>
      <c r="T62" s="2">
        <f t="shared" si="51"/>
        <v>0.01</v>
      </c>
      <c r="U62" s="14">
        <f t="shared" si="52"/>
        <v>8.6190413648208597E-4</v>
      </c>
      <c r="V62" s="13"/>
      <c r="W62" s="2"/>
      <c r="X62" s="14"/>
      <c r="Y62" s="2">
        <v>0.02</v>
      </c>
      <c r="Z62" s="2">
        <v>0.53</v>
      </c>
      <c r="AA62" s="2">
        <f t="shared" si="53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4"/>
        <v>4.5999999999999999E-3</v>
      </c>
      <c r="AQ62" s="1">
        <f t="shared" si="55"/>
        <v>1.6061904136482084E-2</v>
      </c>
      <c r="AR62" s="9">
        <f t="shared" si="56"/>
        <v>9.9766666666666666</v>
      </c>
      <c r="AS62" s="1">
        <f t="shared" si="57"/>
        <v>0.19</v>
      </c>
      <c r="AT62" s="1">
        <f t="shared" si="58"/>
        <v>430833.33333333331</v>
      </c>
      <c r="AU62" s="1">
        <f t="shared" si="59"/>
        <v>87886099.909203723</v>
      </c>
    </row>
    <row r="63" spans="1:48" x14ac:dyDescent="0.15">
      <c r="C63" s="7">
        <v>5</v>
      </c>
      <c r="D63" s="7">
        <f t="shared" si="60"/>
        <v>16.229540737113901</v>
      </c>
      <c r="E63" s="10">
        <f t="shared" si="61"/>
        <v>11.4051444741804</v>
      </c>
      <c r="F63" s="7" t="s">
        <v>85</v>
      </c>
      <c r="G63" s="1">
        <v>6</v>
      </c>
      <c r="H63" s="9">
        <f t="shared" si="42"/>
        <v>16.229540737113901</v>
      </c>
      <c r="I63" s="9">
        <f t="shared" si="43"/>
        <v>289.37954073711387</v>
      </c>
      <c r="J63" s="9">
        <f t="shared" si="44"/>
        <v>0.12865954991336134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0.20940370559653187</v>
      </c>
      <c r="P63" s="9">
        <f t="shared" si="47"/>
        <v>2.6941786512239815E-2</v>
      </c>
      <c r="Q63" s="12">
        <f t="shared" si="48"/>
        <v>5.118939437325565E-3</v>
      </c>
      <c r="R63" s="9">
        <f t="shared" si="49"/>
        <v>1.8955666666666669E-2</v>
      </c>
      <c r="S63" s="13">
        <f t="shared" si="50"/>
        <v>0.27004797706889222</v>
      </c>
      <c r="T63" s="2">
        <f t="shared" si="51"/>
        <v>0.01</v>
      </c>
      <c r="U63" s="14">
        <f t="shared" si="52"/>
        <v>2.7004797706889224E-3</v>
      </c>
      <c r="V63" s="13"/>
      <c r="W63" s="2"/>
      <c r="X63" s="14"/>
      <c r="Y63" s="2">
        <v>0.02</v>
      </c>
      <c r="Z63" s="2">
        <v>0.53</v>
      </c>
      <c r="AA63" s="2">
        <f t="shared" si="53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4"/>
        <v>4.5999999999999999E-3</v>
      </c>
      <c r="AQ63" s="1">
        <f t="shared" si="55"/>
        <v>1.7900479770688923E-2</v>
      </c>
      <c r="AR63" s="9">
        <f t="shared" si="56"/>
        <v>9.9766666666666666</v>
      </c>
      <c r="AS63" s="1">
        <f t="shared" si="57"/>
        <v>0.19</v>
      </c>
      <c r="AT63" s="1">
        <f t="shared" si="58"/>
        <v>430833.33333333331</v>
      </c>
      <c r="AU63" s="1">
        <f t="shared" si="59"/>
        <v>97946254.701904446</v>
      </c>
    </row>
    <row r="64" spans="1:48" x14ac:dyDescent="0.15">
      <c r="C64" s="7">
        <v>6</v>
      </c>
      <c r="D64" s="7">
        <f t="shared" si="60"/>
        <v>22.805589555045799</v>
      </c>
      <c r="E64" s="10">
        <f t="shared" si="61"/>
        <v>16.229540737113901</v>
      </c>
      <c r="F64" s="7" t="s">
        <v>83</v>
      </c>
      <c r="G64" s="1">
        <v>7</v>
      </c>
      <c r="H64" s="9">
        <f t="shared" si="42"/>
        <v>22.805589555045799</v>
      </c>
      <c r="I64" s="9">
        <f t="shared" si="43"/>
        <v>295.95558955504578</v>
      </c>
      <c r="J64" s="9">
        <f t="shared" si="44"/>
        <v>0.27172737266424202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0.28222858575095872</v>
      </c>
      <c r="P64" s="9">
        <f t="shared" si="47"/>
        <v>7.6689232096852744E-2</v>
      </c>
      <c r="Q64" s="12">
        <f t="shared" si="48"/>
        <v>1.4570954098402021E-2</v>
      </c>
      <c r="R64" s="9">
        <f t="shared" si="49"/>
        <v>1.8955666666666669E-2</v>
      </c>
      <c r="S64" s="13">
        <f t="shared" si="50"/>
        <v>0.76868592145191517</v>
      </c>
      <c r="T64" s="2">
        <f t="shared" si="51"/>
        <v>0.01</v>
      </c>
      <c r="U64" s="14">
        <f t="shared" si="52"/>
        <v>7.6868592145191515E-3</v>
      </c>
      <c r="V64" s="13"/>
      <c r="W64" s="2"/>
      <c r="X64" s="14"/>
      <c r="Y64" s="2">
        <v>0.04</v>
      </c>
      <c r="Z64" s="2">
        <v>0.53</v>
      </c>
      <c r="AA64" s="2">
        <f t="shared" si="53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4"/>
        <v>6.8999999999999999E-3</v>
      </c>
      <c r="AQ64" s="1">
        <f t="shared" si="55"/>
        <v>3.578685921451915E-2</v>
      </c>
      <c r="AR64" s="9">
        <f t="shared" si="56"/>
        <v>9.9766666666666666</v>
      </c>
      <c r="AS64" s="1">
        <f t="shared" si="57"/>
        <v>0.19</v>
      </c>
      <c r="AT64" s="1">
        <f t="shared" si="58"/>
        <v>430833.33333333331</v>
      </c>
      <c r="AU64" s="1">
        <f t="shared" si="59"/>
        <v>195815356.48815671</v>
      </c>
    </row>
    <row r="65" spans="1:48" x14ac:dyDescent="0.15">
      <c r="C65" s="7">
        <v>7</v>
      </c>
      <c r="D65" s="7">
        <f t="shared" si="60"/>
        <v>23.9344766679949</v>
      </c>
      <c r="E65" s="10">
        <f t="shared" si="61"/>
        <v>22.805589555045799</v>
      </c>
      <c r="F65" s="7" t="s">
        <v>83</v>
      </c>
      <c r="G65" s="1">
        <v>8</v>
      </c>
      <c r="H65" s="9">
        <f t="shared" si="42"/>
        <v>23.9344766679949</v>
      </c>
      <c r="I65" s="9">
        <f t="shared" si="43"/>
        <v>297.08447666799486</v>
      </c>
      <c r="J65" s="9">
        <f t="shared" si="44"/>
        <v>0.30791186220448719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0.30530602032077264</v>
      </c>
      <c r="P65" s="9">
        <f t="shared" si="47"/>
        <v>9.4007345259210104E-2</v>
      </c>
      <c r="Q65" s="12">
        <f t="shared" si="48"/>
        <v>1.7861395599249919E-2</v>
      </c>
      <c r="R65" s="9">
        <f t="shared" si="49"/>
        <v>1.8955666666666669E-2</v>
      </c>
      <c r="S65" s="13">
        <f t="shared" si="50"/>
        <v>0.94227208746284752</v>
      </c>
      <c r="T65" s="2">
        <f t="shared" si="51"/>
        <v>0.01</v>
      </c>
      <c r="U65" s="14">
        <f t="shared" si="52"/>
        <v>9.4227208746284746E-3</v>
      </c>
      <c r="V65" s="13"/>
      <c r="W65" s="2"/>
      <c r="X65" s="14"/>
      <c r="Y65" s="2">
        <v>0.04</v>
      </c>
      <c r="Z65" s="2">
        <v>0.53</v>
      </c>
      <c r="AA65" s="2">
        <f t="shared" si="53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4"/>
        <v>6.8999999999999999E-3</v>
      </c>
      <c r="AQ65" s="1">
        <f t="shared" si="55"/>
        <v>3.7522720874628476E-2</v>
      </c>
      <c r="AR65" s="9">
        <f t="shared" si="56"/>
        <v>9.9766666666666666</v>
      </c>
      <c r="AS65" s="1">
        <f t="shared" si="57"/>
        <v>0.19</v>
      </c>
      <c r="AT65" s="1">
        <f t="shared" si="58"/>
        <v>430833.33333333331</v>
      </c>
      <c r="AU65" s="1">
        <f t="shared" si="59"/>
        <v>205313490.08381256</v>
      </c>
    </row>
    <row r="66" spans="1:48" x14ac:dyDescent="0.15">
      <c r="C66" s="7">
        <v>8</v>
      </c>
      <c r="D66" s="7">
        <f t="shared" si="60"/>
        <v>23.596715084326402</v>
      </c>
      <c r="E66" s="10">
        <f t="shared" si="61"/>
        <v>23.9344766679949</v>
      </c>
      <c r="F66" s="7" t="s">
        <v>83</v>
      </c>
      <c r="G66" s="1">
        <v>9</v>
      </c>
      <c r="H66" s="9">
        <f t="shared" si="42"/>
        <v>23.596715084326402</v>
      </c>
      <c r="I66" s="9">
        <f t="shared" si="43"/>
        <v>296.74671508432635</v>
      </c>
      <c r="J66" s="9">
        <f t="shared" si="44"/>
        <v>0.29663700136377436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0.31106534172822919</v>
      </c>
      <c r="P66" s="9">
        <f t="shared" si="47"/>
        <v>9.2273490198459665E-2</v>
      </c>
      <c r="Q66" s="12">
        <f t="shared" si="48"/>
        <v>1.7531963137707336E-2</v>
      </c>
      <c r="R66" s="9">
        <f t="shared" si="49"/>
        <v>1.8955666666666669E-2</v>
      </c>
      <c r="S66" s="13">
        <f t="shared" si="50"/>
        <v>0.9248929856177045</v>
      </c>
      <c r="T66" s="2">
        <f t="shared" si="51"/>
        <v>0.01</v>
      </c>
      <c r="U66" s="14">
        <f t="shared" si="52"/>
        <v>9.2489298561770454E-3</v>
      </c>
      <c r="V66" s="13"/>
      <c r="W66" s="2"/>
      <c r="X66" s="14"/>
      <c r="Y66" s="2">
        <v>0.04</v>
      </c>
      <c r="Z66" s="2">
        <v>0.53</v>
      </c>
      <c r="AA66" s="2">
        <f t="shared" si="53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4"/>
        <v>6.8999999999999999E-3</v>
      </c>
      <c r="AQ66" s="1">
        <f t="shared" si="55"/>
        <v>3.7348929856177049E-2</v>
      </c>
      <c r="AR66" s="9">
        <f t="shared" si="56"/>
        <v>9.9766666666666666</v>
      </c>
      <c r="AS66" s="1">
        <f t="shared" si="57"/>
        <v>0.19</v>
      </c>
      <c r="AT66" s="1">
        <f t="shared" si="58"/>
        <v>430833.33333333331</v>
      </c>
      <c r="AU66" s="1">
        <f t="shared" si="59"/>
        <v>204362555.83086479</v>
      </c>
    </row>
    <row r="67" spans="1:48" x14ac:dyDescent="0.15">
      <c r="C67" s="7">
        <v>9</v>
      </c>
      <c r="D67" s="7">
        <f t="shared" si="60"/>
        <v>20.035494051875801</v>
      </c>
      <c r="E67" s="10">
        <f t="shared" si="61"/>
        <v>23.596715084326402</v>
      </c>
      <c r="F67" s="7" t="s">
        <v>83</v>
      </c>
      <c r="G67" s="1">
        <v>10</v>
      </c>
      <c r="H67" s="9">
        <f t="shared" si="42"/>
        <v>20.035494051875801</v>
      </c>
      <c r="I67" s="9">
        <f t="shared" si="43"/>
        <v>293.18549405187576</v>
      </c>
      <c r="J67" s="9">
        <f t="shared" si="44"/>
        <v>0.1991296217979848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0.31855851819643621</v>
      </c>
      <c r="P67" s="9">
        <f t="shared" si="47"/>
        <v>6.3434437248982803E-2</v>
      </c>
      <c r="Q67" s="12">
        <f t="shared" si="48"/>
        <v>1.2052543077306733E-2</v>
      </c>
      <c r="R67" s="9">
        <f t="shared" si="49"/>
        <v>1.8955666666666669E-2</v>
      </c>
      <c r="S67" s="13">
        <f t="shared" si="50"/>
        <v>0.63582797108903566</v>
      </c>
      <c r="T67" s="2">
        <f t="shared" si="51"/>
        <v>0.01</v>
      </c>
      <c r="U67" s="14">
        <f t="shared" si="52"/>
        <v>6.3582797108903567E-3</v>
      </c>
      <c r="V67" s="13"/>
      <c r="W67" s="2"/>
      <c r="X67" s="14"/>
      <c r="Y67" s="2">
        <v>0.04</v>
      </c>
      <c r="Z67" s="2">
        <v>0.53</v>
      </c>
      <c r="AA67" s="2">
        <f t="shared" si="53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4"/>
        <v>6.8999999999999999E-3</v>
      </c>
      <c r="AQ67" s="1">
        <f t="shared" si="55"/>
        <v>3.4458279710890355E-2</v>
      </c>
      <c r="AR67" s="9">
        <f t="shared" si="56"/>
        <v>9.9766666666666666</v>
      </c>
      <c r="AS67" s="1">
        <f t="shared" si="57"/>
        <v>0.19</v>
      </c>
      <c r="AT67" s="1">
        <f t="shared" si="58"/>
        <v>430833.33333333331</v>
      </c>
      <c r="AU67" s="1">
        <f t="shared" si="59"/>
        <v>188545753.20818007</v>
      </c>
    </row>
    <row r="68" spans="1:48" x14ac:dyDescent="0.15">
      <c r="C68" s="7">
        <v>10</v>
      </c>
      <c r="D68" s="7">
        <f t="shared" si="60"/>
        <v>14.499312774310599</v>
      </c>
      <c r="E68" s="10">
        <f t="shared" si="61"/>
        <v>20.035494051875801</v>
      </c>
      <c r="F68" s="7" t="s">
        <v>83</v>
      </c>
      <c r="G68" s="1">
        <v>11</v>
      </c>
      <c r="H68" s="9">
        <f t="shared" si="42"/>
        <v>14.499312774310599</v>
      </c>
      <c r="I68" s="9">
        <f t="shared" si="43"/>
        <v>287.6493127743106</v>
      </c>
      <c r="J68" s="9">
        <f t="shared" si="44"/>
        <v>0.10508612910809499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0.24236787690008074</v>
      </c>
      <c r="O68" s="9">
        <f t="shared" si="62"/>
        <v>0.11252287071403935</v>
      </c>
      <c r="P68" s="9">
        <f t="shared" si="47"/>
        <v>1.182459291946902E-2</v>
      </c>
      <c r="Q68" s="12">
        <f t="shared" si="48"/>
        <v>2.2466726546991138E-3</v>
      </c>
      <c r="R68" s="9">
        <f t="shared" si="49"/>
        <v>1.8955666666666669E-2</v>
      </c>
      <c r="S68" s="13">
        <f t="shared" si="50"/>
        <v>0.1185224816518779</v>
      </c>
      <c r="T68" s="2">
        <f t="shared" si="51"/>
        <v>0.01</v>
      </c>
      <c r="U68" s="14">
        <f t="shared" si="52"/>
        <v>1.1852248165187789E-3</v>
      </c>
      <c r="V68" s="13"/>
      <c r="W68" s="2"/>
      <c r="X68" s="14"/>
      <c r="Y68" s="2">
        <v>0.02</v>
      </c>
      <c r="Z68" s="2">
        <v>0.53</v>
      </c>
      <c r="AA68" s="2">
        <f t="shared" si="53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4"/>
        <v>4.5999999999999999E-3</v>
      </c>
      <c r="AQ68" s="1">
        <f t="shared" si="55"/>
        <v>1.638522481651878E-2</v>
      </c>
      <c r="AR68" s="9">
        <f t="shared" si="56"/>
        <v>9.9766666666666666</v>
      </c>
      <c r="AS68" s="1">
        <f t="shared" si="57"/>
        <v>0.19</v>
      </c>
      <c r="AT68" s="1">
        <f t="shared" si="58"/>
        <v>430833.33333333331</v>
      </c>
      <c r="AU68" s="1">
        <f t="shared" si="59"/>
        <v>89655217.278287992</v>
      </c>
    </row>
    <row r="69" spans="1:48" x14ac:dyDescent="0.15">
      <c r="C69" s="7">
        <v>11</v>
      </c>
      <c r="D69" s="7">
        <f t="shared" si="60"/>
        <v>6.8481444332790797</v>
      </c>
      <c r="E69" s="10">
        <f t="shared" si="61"/>
        <v>14.499312774310599</v>
      </c>
      <c r="F69" s="7" t="s">
        <v>85</v>
      </c>
      <c r="G69" s="1">
        <v>12</v>
      </c>
      <c r="H69" s="9">
        <f t="shared" si="42"/>
        <v>6.8481444332790797</v>
      </c>
      <c r="I69" s="9">
        <f t="shared" si="43"/>
        <v>279.99814443327904</v>
      </c>
      <c r="J69" s="9">
        <f t="shared" si="44"/>
        <v>4.1671434491471641E-2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0.200464944461237</v>
      </c>
      <c r="P69" s="9">
        <f t="shared" si="47"/>
        <v>8.3536618009529377E-3</v>
      </c>
      <c r="Q69" s="12">
        <f t="shared" si="48"/>
        <v>1.5871957421810582E-3</v>
      </c>
      <c r="R69" s="9">
        <f t="shared" si="49"/>
        <v>1.8955666666666669E-2</v>
      </c>
      <c r="S69" s="13">
        <f t="shared" si="50"/>
        <v>8.3731992659067195E-2</v>
      </c>
      <c r="T69" s="2">
        <f t="shared" si="51"/>
        <v>0.01</v>
      </c>
      <c r="U69" s="14">
        <f t="shared" si="52"/>
        <v>8.3731992659067192E-4</v>
      </c>
      <c r="V69" s="13"/>
      <c r="W69" s="2"/>
      <c r="X69" s="14"/>
      <c r="Y69" s="2">
        <v>0.02</v>
      </c>
      <c r="Z69" s="2">
        <v>0.53</v>
      </c>
      <c r="AA69" s="2">
        <f t="shared" si="53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4"/>
        <v>4.5999999999999999E-3</v>
      </c>
      <c r="AQ69" s="1">
        <f t="shared" si="55"/>
        <v>1.6037319926590674E-2</v>
      </c>
      <c r="AR69" s="9">
        <f t="shared" si="56"/>
        <v>9.9766666666666666</v>
      </c>
      <c r="AS69" s="1">
        <f t="shared" si="57"/>
        <v>0.19</v>
      </c>
      <c r="AT69" s="1">
        <f t="shared" si="58"/>
        <v>430833.33333333331</v>
      </c>
      <c r="AU69" s="1">
        <f t="shared" si="59"/>
        <v>87751582.213895246</v>
      </c>
      <c r="AV69" s="1">
        <f>SUM(AU58:AU69)</f>
        <v>1506234706.0645571</v>
      </c>
    </row>
    <row r="70" spans="1:48" x14ac:dyDescent="0.15">
      <c r="C70" s="7">
        <v>12</v>
      </c>
      <c r="D70" s="7">
        <f t="shared" si="60"/>
        <v>5.7137223522094303</v>
      </c>
      <c r="E70" s="10">
        <f t="shared" si="61"/>
        <v>6.8481444332790797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7">
        <f>D58</f>
        <v>5.36586217802056</v>
      </c>
      <c r="E73" s="7"/>
      <c r="F73" s="7"/>
      <c r="G73" s="1">
        <v>1</v>
      </c>
      <c r="H73" s="9">
        <f t="shared" ref="H73:H84" si="63">E74</f>
        <v>5.36586217802056</v>
      </c>
      <c r="I73" s="9">
        <f t="shared" ref="I73:I84" si="64">H73+273.15</f>
        <v>278.51586217802054</v>
      </c>
      <c r="J73" s="9">
        <f t="shared" ref="J73:J84" si="65">EXP(($C$15*(I73-$C$13))/($C$16*I73*$C$13))</f>
        <v>3.4630801397870815E-2</v>
      </c>
      <c r="K73" s="9">
        <f t="shared" ref="K73:K84" si="66">$B$73/12</f>
        <v>11.223750000000001</v>
      </c>
      <c r="L73" s="9">
        <f t="shared" ref="L73:L84" si="67">K73*$B$74/100</f>
        <v>0.1122375</v>
      </c>
      <c r="M73" s="1" t="s">
        <v>83</v>
      </c>
      <c r="O73" s="9">
        <f>L73</f>
        <v>0.1122375</v>
      </c>
      <c r="P73" s="9">
        <f t="shared" ref="P73:P84" si="68">O73*J73</f>
        <v>3.8868745718935258E-3</v>
      </c>
      <c r="Q73" s="12">
        <f t="shared" ref="Q73:Q84" si="69">P73*$B$75</f>
        <v>6.9963742294083461E-4</v>
      </c>
      <c r="R73" s="9">
        <f t="shared" ref="R73:R84" si="70">L73*$B$75</f>
        <v>2.0202749999999998E-2</v>
      </c>
      <c r="S73" s="13">
        <f t="shared" ref="S73:S84" si="71">Q73/R73</f>
        <v>3.4630801397870815E-2</v>
      </c>
      <c r="T73" s="2">
        <f t="shared" ref="T73:T84" si="72">$B$74/100</f>
        <v>0.01</v>
      </c>
      <c r="U73" s="14">
        <f t="shared" ref="U73:U84" si="73">S73*T73</f>
        <v>3.4630801397870814E-4</v>
      </c>
      <c r="V73" s="13"/>
      <c r="W73" s="2"/>
      <c r="X73" s="14"/>
      <c r="Y73" s="2">
        <v>0.02</v>
      </c>
      <c r="Z73" s="2">
        <v>0.49</v>
      </c>
      <c r="AA73" s="2">
        <f t="shared" ref="AA73:AA84" si="74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5">AO73*AN73</f>
        <v>5.0000000000000001E-3</v>
      </c>
      <c r="AQ73" s="1">
        <f t="shared" ref="AQ73:AQ84" si="76">(AP73+AM73+AD73+AA73+U73+X73+AG73+AJ73)</f>
        <v>1.514630801397871E-2</v>
      </c>
      <c r="AR73" s="9">
        <f t="shared" ref="AR73:AR84" si="77">$B$73/12</f>
        <v>11.223750000000001</v>
      </c>
      <c r="AS73" s="1">
        <f t="shared" ref="AS73:AS84" si="78">$B$75</f>
        <v>0.18</v>
      </c>
      <c r="AT73" s="1">
        <f t="shared" ref="AT73:AT84" si="79">$E$4/12</f>
        <v>215500</v>
      </c>
      <c r="AU73" s="1">
        <f t="shared" ref="AU73:AU84" si="80">AT73*10000*AS73*0.67*AR73*AQ73</f>
        <v>44181387.562613137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1.2786159919848199</v>
      </c>
      <c r="E74" s="10">
        <f t="shared" ref="E74:E85" si="82">D73</f>
        <v>5.36586217802056</v>
      </c>
      <c r="F74" s="7" t="s">
        <v>83</v>
      </c>
      <c r="G74" s="1">
        <v>2</v>
      </c>
      <c r="H74" s="9">
        <f t="shared" si="63"/>
        <v>1.2786159919848199</v>
      </c>
      <c r="I74" s="9">
        <f t="shared" si="64"/>
        <v>274.42861599198477</v>
      </c>
      <c r="J74" s="9">
        <f t="shared" si="65"/>
        <v>2.057481783491346E-2</v>
      </c>
      <c r="K74" s="9">
        <f t="shared" si="66"/>
        <v>11.223750000000001</v>
      </c>
      <c r="L74" s="9">
        <f t="shared" si="67"/>
        <v>0.1122375</v>
      </c>
      <c r="M74" s="1" t="s">
        <v>83</v>
      </c>
      <c r="O74" s="9">
        <f t="shared" ref="O74:O84" si="83">L74+O73-P73-N74</f>
        <v>0.22058812542810649</v>
      </c>
      <c r="P74" s="9">
        <f t="shared" si="68"/>
        <v>4.5385604972283328E-3</v>
      </c>
      <c r="Q74" s="12">
        <f t="shared" si="69"/>
        <v>8.1694088950109989E-4</v>
      </c>
      <c r="R74" s="9">
        <f t="shared" si="70"/>
        <v>2.0202749999999998E-2</v>
      </c>
      <c r="S74" s="13">
        <f t="shared" si="71"/>
        <v>4.0437113239588665E-2</v>
      </c>
      <c r="T74" s="2">
        <f t="shared" si="72"/>
        <v>0.01</v>
      </c>
      <c r="U74" s="14">
        <f t="shared" si="73"/>
        <v>4.0437113239588667E-4</v>
      </c>
      <c r="V74" s="13"/>
      <c r="W74" s="2"/>
      <c r="X74" s="14"/>
      <c r="Y74" s="2">
        <v>0.02</v>
      </c>
      <c r="Z74" s="2">
        <v>0.49</v>
      </c>
      <c r="AA74" s="2">
        <f t="shared" si="74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5"/>
        <v>5.0000000000000001E-3</v>
      </c>
      <c r="AQ74" s="1">
        <f t="shared" si="76"/>
        <v>1.5204371132395887E-2</v>
      </c>
      <c r="AR74" s="9">
        <f t="shared" si="77"/>
        <v>11.223750000000001</v>
      </c>
      <c r="AS74" s="1">
        <f t="shared" si="78"/>
        <v>0.18</v>
      </c>
      <c r="AT74" s="1">
        <f t="shared" si="79"/>
        <v>215500</v>
      </c>
      <c r="AU74" s="1">
        <f t="shared" si="80"/>
        <v>44350756.172806174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-0.61923451070448199</v>
      </c>
      <c r="E75" s="10">
        <f t="shared" si="82"/>
        <v>1.2786159919848199</v>
      </c>
      <c r="F75" s="7" t="s">
        <v>83</v>
      </c>
      <c r="G75" s="1">
        <v>3</v>
      </c>
      <c r="H75" s="9">
        <f t="shared" si="63"/>
        <v>-0.61923451070448199</v>
      </c>
      <c r="I75" s="9">
        <f t="shared" si="64"/>
        <v>272.5307654892955</v>
      </c>
      <c r="J75" s="9">
        <f t="shared" si="65"/>
        <v>1.6070585301104164E-2</v>
      </c>
      <c r="K75" s="9">
        <f t="shared" si="66"/>
        <v>11.223750000000001</v>
      </c>
      <c r="L75" s="9">
        <f t="shared" si="67"/>
        <v>0.1122375</v>
      </c>
      <c r="M75" s="1" t="s">
        <v>83</v>
      </c>
      <c r="O75" s="9">
        <f t="shared" si="83"/>
        <v>0.32828706493087817</v>
      </c>
      <c r="P75" s="9">
        <f t="shared" si="68"/>
        <v>5.2757652802207988E-3</v>
      </c>
      <c r="Q75" s="12">
        <f t="shared" si="69"/>
        <v>9.496377504397438E-4</v>
      </c>
      <c r="R75" s="9">
        <f t="shared" si="70"/>
        <v>2.0202749999999998E-2</v>
      </c>
      <c r="S75" s="13">
        <f t="shared" si="71"/>
        <v>4.7005370577755202E-2</v>
      </c>
      <c r="T75" s="2">
        <f t="shared" si="72"/>
        <v>0.01</v>
      </c>
      <c r="U75" s="14">
        <f t="shared" si="73"/>
        <v>4.7005370577755202E-4</v>
      </c>
      <c r="V75" s="13"/>
      <c r="W75" s="2"/>
      <c r="X75" s="14"/>
      <c r="Y75" s="2">
        <v>0.02</v>
      </c>
      <c r="Z75" s="2">
        <v>0.49</v>
      </c>
      <c r="AA75" s="2">
        <f t="shared" si="74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5"/>
        <v>5.0000000000000001E-3</v>
      </c>
      <c r="AQ75" s="1">
        <f t="shared" si="76"/>
        <v>1.5270053705777553E-2</v>
      </c>
      <c r="AR75" s="9">
        <f t="shared" si="77"/>
        <v>11.223750000000001</v>
      </c>
      <c r="AS75" s="1">
        <f t="shared" si="78"/>
        <v>0.18</v>
      </c>
      <c r="AT75" s="1">
        <f t="shared" si="79"/>
        <v>215500</v>
      </c>
      <c r="AU75" s="1">
        <f t="shared" si="80"/>
        <v>44542350.535472438</v>
      </c>
    </row>
    <row r="76" spans="1:48" x14ac:dyDescent="0.15">
      <c r="C76" s="7">
        <v>3</v>
      </c>
      <c r="D76" s="7">
        <f t="shared" si="81"/>
        <v>7.51081832005503</v>
      </c>
      <c r="E76" s="10">
        <f t="shared" si="82"/>
        <v>-0.61923451070448199</v>
      </c>
      <c r="F76" s="7" t="s">
        <v>83</v>
      </c>
      <c r="G76" s="1">
        <v>4</v>
      </c>
      <c r="H76" s="9">
        <f t="shared" si="63"/>
        <v>7.51081832005503</v>
      </c>
      <c r="I76" s="9">
        <f t="shared" si="64"/>
        <v>280.660818320055</v>
      </c>
      <c r="J76" s="9">
        <f t="shared" si="65"/>
        <v>4.5237327955131697E-2</v>
      </c>
      <c r="K76" s="9">
        <f t="shared" si="66"/>
        <v>11.223750000000001</v>
      </c>
      <c r="L76" s="9">
        <f t="shared" si="67"/>
        <v>0.1122375</v>
      </c>
      <c r="M76" s="1" t="s">
        <v>83</v>
      </c>
      <c r="O76" s="9">
        <f t="shared" si="83"/>
        <v>0.43524879965065738</v>
      </c>
      <c r="P76" s="9">
        <f t="shared" si="68"/>
        <v>1.96894926918742E-2</v>
      </c>
      <c r="Q76" s="12">
        <f t="shared" si="69"/>
        <v>3.5441086845373559E-3</v>
      </c>
      <c r="R76" s="9">
        <f t="shared" si="70"/>
        <v>2.0202749999999998E-2</v>
      </c>
      <c r="S76" s="13">
        <f t="shared" si="71"/>
        <v>0.17542704258268582</v>
      </c>
      <c r="T76" s="2">
        <f t="shared" si="72"/>
        <v>0.01</v>
      </c>
      <c r="U76" s="14">
        <f t="shared" si="73"/>
        <v>1.7542704258268582E-3</v>
      </c>
      <c r="V76" s="13"/>
      <c r="W76" s="2"/>
      <c r="X76" s="14"/>
      <c r="Y76" s="2">
        <v>0.02</v>
      </c>
      <c r="Z76" s="2">
        <v>0.49</v>
      </c>
      <c r="AA76" s="2">
        <f t="shared" si="74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5"/>
        <v>5.0000000000000001E-3</v>
      </c>
      <c r="AQ76" s="1">
        <f t="shared" si="76"/>
        <v>1.6554270425826859E-2</v>
      </c>
      <c r="AR76" s="9">
        <f t="shared" si="77"/>
        <v>11.223750000000001</v>
      </c>
      <c r="AS76" s="1">
        <f t="shared" si="78"/>
        <v>0.18</v>
      </c>
      <c r="AT76" s="1">
        <f t="shared" si="79"/>
        <v>215500</v>
      </c>
      <c r="AU76" s="1">
        <f t="shared" si="80"/>
        <v>48288377.39366927</v>
      </c>
    </row>
    <row r="77" spans="1:48" x14ac:dyDescent="0.15">
      <c r="C77" s="7">
        <v>4</v>
      </c>
      <c r="D77" s="7">
        <f t="shared" si="81"/>
        <v>11.4051444741804</v>
      </c>
      <c r="E77" s="10">
        <f t="shared" si="82"/>
        <v>7.51081832005503</v>
      </c>
      <c r="F77" s="7" t="s">
        <v>83</v>
      </c>
      <c r="G77" s="1">
        <v>5</v>
      </c>
      <c r="H77" s="9">
        <f t="shared" si="63"/>
        <v>11.4051444741804</v>
      </c>
      <c r="I77" s="9">
        <f t="shared" si="64"/>
        <v>284.55514447418039</v>
      </c>
      <c r="J77" s="9">
        <f t="shared" si="65"/>
        <v>7.2726855682053906E-2</v>
      </c>
      <c r="K77" s="9">
        <f t="shared" si="66"/>
        <v>11.223750000000001</v>
      </c>
      <c r="L77" s="9">
        <f t="shared" si="67"/>
        <v>0.1122375</v>
      </c>
      <c r="M77" s="1" t="s">
        <v>85</v>
      </c>
      <c r="N77" s="9">
        <f>(O76-P76)*$C$21/100</f>
        <v>0.39478134161084405</v>
      </c>
      <c r="O77" s="9">
        <f t="shared" si="83"/>
        <v>0.13301546534793923</v>
      </c>
      <c r="P77" s="9">
        <f t="shared" si="68"/>
        <v>9.6737965518408197E-3</v>
      </c>
      <c r="Q77" s="12">
        <f t="shared" si="69"/>
        <v>1.7412833793313475E-3</v>
      </c>
      <c r="R77" s="9">
        <f t="shared" si="70"/>
        <v>2.0202749999999998E-2</v>
      </c>
      <c r="S77" s="13">
        <f t="shared" si="71"/>
        <v>8.6190413648208661E-2</v>
      </c>
      <c r="T77" s="2">
        <f t="shared" si="72"/>
        <v>0.01</v>
      </c>
      <c r="U77" s="14">
        <f t="shared" si="73"/>
        <v>8.6190413648208663E-4</v>
      </c>
      <c r="V77" s="13"/>
      <c r="W77" s="2"/>
      <c r="X77" s="14"/>
      <c r="Y77" s="2">
        <v>0.02</v>
      </c>
      <c r="Z77" s="2">
        <v>0.49</v>
      </c>
      <c r="AA77" s="2">
        <f t="shared" si="74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5"/>
        <v>5.0000000000000001E-3</v>
      </c>
      <c r="AQ77" s="1">
        <f t="shared" si="76"/>
        <v>1.5661904136482087E-2</v>
      </c>
      <c r="AR77" s="9">
        <f t="shared" si="77"/>
        <v>11.223750000000001</v>
      </c>
      <c r="AS77" s="1">
        <f t="shared" si="78"/>
        <v>0.18</v>
      </c>
      <c r="AT77" s="1">
        <f t="shared" si="79"/>
        <v>215500</v>
      </c>
      <c r="AU77" s="1">
        <f t="shared" si="80"/>
        <v>45685368.076747574</v>
      </c>
    </row>
    <row r="78" spans="1:48" x14ac:dyDescent="0.15">
      <c r="C78" s="7">
        <v>5</v>
      </c>
      <c r="D78" s="7">
        <f t="shared" si="81"/>
        <v>16.229540737113901</v>
      </c>
      <c r="E78" s="10">
        <f t="shared" si="82"/>
        <v>11.4051444741804</v>
      </c>
      <c r="F78" s="7" t="s">
        <v>85</v>
      </c>
      <c r="G78" s="1">
        <v>6</v>
      </c>
      <c r="H78" s="9">
        <f t="shared" si="63"/>
        <v>16.229540737113901</v>
      </c>
      <c r="I78" s="9">
        <f t="shared" si="64"/>
        <v>289.37954073711387</v>
      </c>
      <c r="J78" s="9">
        <f t="shared" si="65"/>
        <v>0.12865954991336134</v>
      </c>
      <c r="K78" s="9">
        <f t="shared" si="66"/>
        <v>11.223750000000001</v>
      </c>
      <c r="L78" s="9">
        <f t="shared" si="67"/>
        <v>0.1122375</v>
      </c>
      <c r="M78" s="1" t="s">
        <v>83</v>
      </c>
      <c r="O78" s="9">
        <f t="shared" si="83"/>
        <v>0.23557916879609841</v>
      </c>
      <c r="P78" s="9">
        <f t="shared" si="68"/>
        <v>3.0309509826269801E-2</v>
      </c>
      <c r="Q78" s="12">
        <f t="shared" si="69"/>
        <v>5.4557117687285637E-3</v>
      </c>
      <c r="R78" s="9">
        <f t="shared" si="70"/>
        <v>2.0202749999999998E-2</v>
      </c>
      <c r="S78" s="13">
        <f t="shared" si="71"/>
        <v>0.27004797706889233</v>
      </c>
      <c r="T78" s="2">
        <f t="shared" si="72"/>
        <v>0.01</v>
      </c>
      <c r="U78" s="14">
        <f t="shared" si="73"/>
        <v>2.7004797706889233E-3</v>
      </c>
      <c r="V78" s="13"/>
      <c r="W78" s="2"/>
      <c r="X78" s="14"/>
      <c r="Y78" s="2">
        <v>0.02</v>
      </c>
      <c r="Z78" s="2">
        <v>0.49</v>
      </c>
      <c r="AA78" s="2">
        <f t="shared" si="74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5"/>
        <v>5.0000000000000001E-3</v>
      </c>
      <c r="AQ78" s="1">
        <f t="shared" si="76"/>
        <v>1.7500479770688925E-2</v>
      </c>
      <c r="AR78" s="9">
        <f t="shared" si="77"/>
        <v>11.223750000000001</v>
      </c>
      <c r="AS78" s="1">
        <f t="shared" si="78"/>
        <v>0.18</v>
      </c>
      <c r="AT78" s="1">
        <f t="shared" si="79"/>
        <v>215500</v>
      </c>
      <c r="AU78" s="1">
        <f t="shared" si="80"/>
        <v>51048445.506778754</v>
      </c>
    </row>
    <row r="79" spans="1:48" x14ac:dyDescent="0.15">
      <c r="C79" s="7">
        <v>6</v>
      </c>
      <c r="D79" s="7">
        <f t="shared" si="81"/>
        <v>22.805589555045799</v>
      </c>
      <c r="E79" s="10">
        <f t="shared" si="82"/>
        <v>16.229540737113901</v>
      </c>
      <c r="F79" s="7" t="s">
        <v>83</v>
      </c>
      <c r="G79" s="1">
        <v>7</v>
      </c>
      <c r="H79" s="9">
        <f t="shared" si="63"/>
        <v>22.805589555045799</v>
      </c>
      <c r="I79" s="9">
        <f t="shared" si="64"/>
        <v>295.95558955504578</v>
      </c>
      <c r="J79" s="9">
        <f t="shared" si="65"/>
        <v>0.27172737266424202</v>
      </c>
      <c r="K79" s="9">
        <f t="shared" si="66"/>
        <v>11.223750000000001</v>
      </c>
      <c r="L79" s="9">
        <f t="shared" si="67"/>
        <v>0.1122375</v>
      </c>
      <c r="M79" s="1" t="s">
        <v>83</v>
      </c>
      <c r="O79" s="9">
        <f t="shared" si="83"/>
        <v>0.31750715896982862</v>
      </c>
      <c r="P79" s="9">
        <f t="shared" si="68"/>
        <v>8.6275386108959351E-2</v>
      </c>
      <c r="Q79" s="12">
        <f t="shared" si="69"/>
        <v>1.5529569499612683E-2</v>
      </c>
      <c r="R79" s="9">
        <f t="shared" si="70"/>
        <v>2.0202749999999998E-2</v>
      </c>
      <c r="S79" s="13">
        <f t="shared" si="71"/>
        <v>0.76868592145191539</v>
      </c>
      <c r="T79" s="2">
        <f t="shared" si="72"/>
        <v>0.01</v>
      </c>
      <c r="U79" s="14">
        <f t="shared" si="73"/>
        <v>7.6868592145191541E-3</v>
      </c>
      <c r="V79" s="13"/>
      <c r="W79" s="2"/>
      <c r="X79" s="14"/>
      <c r="Y79" s="2">
        <v>0.04</v>
      </c>
      <c r="Z79" s="2">
        <v>0.49</v>
      </c>
      <c r="AA79" s="2">
        <f t="shared" si="74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5"/>
        <v>7.4999999999999997E-3</v>
      </c>
      <c r="AQ79" s="1">
        <f t="shared" si="76"/>
        <v>3.4786859214519156E-2</v>
      </c>
      <c r="AR79" s="9">
        <f t="shared" si="77"/>
        <v>11.223750000000001</v>
      </c>
      <c r="AS79" s="1">
        <f t="shared" si="78"/>
        <v>0.18</v>
      </c>
      <c r="AT79" s="1">
        <f t="shared" si="79"/>
        <v>215500</v>
      </c>
      <c r="AU79" s="1">
        <f t="shared" si="80"/>
        <v>101472365.91414079</v>
      </c>
    </row>
    <row r="80" spans="1:48" x14ac:dyDescent="0.15">
      <c r="C80" s="7">
        <v>7</v>
      </c>
      <c r="D80" s="7">
        <f t="shared" si="81"/>
        <v>23.9344766679949</v>
      </c>
      <c r="E80" s="10">
        <f t="shared" si="82"/>
        <v>22.805589555045799</v>
      </c>
      <c r="F80" s="7" t="s">
        <v>83</v>
      </c>
      <c r="G80" s="1">
        <v>8</v>
      </c>
      <c r="H80" s="9">
        <f t="shared" si="63"/>
        <v>23.9344766679949</v>
      </c>
      <c r="I80" s="9">
        <f t="shared" si="64"/>
        <v>297.08447666799486</v>
      </c>
      <c r="J80" s="9">
        <f t="shared" si="65"/>
        <v>0.30791186220448719</v>
      </c>
      <c r="K80" s="9">
        <f t="shared" si="66"/>
        <v>11.223750000000001</v>
      </c>
      <c r="L80" s="9">
        <f t="shared" si="67"/>
        <v>0.1122375</v>
      </c>
      <c r="M80" s="1" t="s">
        <v>83</v>
      </c>
      <c r="O80" s="9">
        <f t="shared" si="83"/>
        <v>0.34346927286086926</v>
      </c>
      <c r="P80" s="9">
        <f t="shared" si="68"/>
        <v>0.10575826341661139</v>
      </c>
      <c r="Q80" s="12">
        <f t="shared" si="69"/>
        <v>1.9036487414990051E-2</v>
      </c>
      <c r="R80" s="9">
        <f t="shared" si="70"/>
        <v>2.0202749999999998E-2</v>
      </c>
      <c r="S80" s="13">
        <f t="shared" si="71"/>
        <v>0.94227208746284796</v>
      </c>
      <c r="T80" s="2">
        <f t="shared" si="72"/>
        <v>0.01</v>
      </c>
      <c r="U80" s="14">
        <f t="shared" si="73"/>
        <v>9.4227208746284798E-3</v>
      </c>
      <c r="V80" s="13"/>
      <c r="W80" s="2"/>
      <c r="X80" s="14"/>
      <c r="Y80" s="2">
        <v>0.04</v>
      </c>
      <c r="Z80" s="2">
        <v>0.49</v>
      </c>
      <c r="AA80" s="2">
        <f t="shared" si="74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5"/>
        <v>7.4999999999999997E-3</v>
      </c>
      <c r="AQ80" s="1">
        <f t="shared" si="76"/>
        <v>3.6522720874628475E-2</v>
      </c>
      <c r="AR80" s="9">
        <f t="shared" si="77"/>
        <v>11.223750000000001</v>
      </c>
      <c r="AS80" s="1">
        <f t="shared" si="78"/>
        <v>0.18</v>
      </c>
      <c r="AT80" s="1">
        <f t="shared" si="79"/>
        <v>215500</v>
      </c>
      <c r="AU80" s="1">
        <f t="shared" si="80"/>
        <v>106535829.34625839</v>
      </c>
    </row>
    <row r="81" spans="1:48" x14ac:dyDescent="0.15">
      <c r="C81" s="7">
        <v>8</v>
      </c>
      <c r="D81" s="7">
        <f t="shared" si="81"/>
        <v>23.596715084326402</v>
      </c>
      <c r="E81" s="10">
        <f t="shared" si="82"/>
        <v>23.9344766679949</v>
      </c>
      <c r="F81" s="7" t="s">
        <v>83</v>
      </c>
      <c r="G81" s="1">
        <v>9</v>
      </c>
      <c r="H81" s="9">
        <f t="shared" si="63"/>
        <v>23.596715084326402</v>
      </c>
      <c r="I81" s="9">
        <f t="shared" si="64"/>
        <v>296.74671508432635</v>
      </c>
      <c r="J81" s="9">
        <f t="shared" si="65"/>
        <v>0.29663700136377436</v>
      </c>
      <c r="K81" s="9">
        <f t="shared" si="66"/>
        <v>11.223750000000001</v>
      </c>
      <c r="L81" s="9">
        <f t="shared" si="67"/>
        <v>0.1122375</v>
      </c>
      <c r="M81" s="1" t="s">
        <v>83</v>
      </c>
      <c r="O81" s="9">
        <f t="shared" si="83"/>
        <v>0.34994850944425787</v>
      </c>
      <c r="P81" s="9">
        <f t="shared" si="68"/>
        <v>0.10380767647326712</v>
      </c>
      <c r="Q81" s="12">
        <f t="shared" si="69"/>
        <v>1.868538176518808E-2</v>
      </c>
      <c r="R81" s="9">
        <f t="shared" si="70"/>
        <v>2.0202749999999998E-2</v>
      </c>
      <c r="S81" s="13">
        <f t="shared" si="71"/>
        <v>0.92489298561770461</v>
      </c>
      <c r="T81" s="2">
        <f t="shared" si="72"/>
        <v>0.01</v>
      </c>
      <c r="U81" s="14">
        <f t="shared" si="73"/>
        <v>9.2489298561770471E-3</v>
      </c>
      <c r="V81" s="13"/>
      <c r="W81" s="2"/>
      <c r="X81" s="14"/>
      <c r="Y81" s="2">
        <v>0.04</v>
      </c>
      <c r="Z81" s="2">
        <v>0.49</v>
      </c>
      <c r="AA81" s="2">
        <f t="shared" si="74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5"/>
        <v>7.4999999999999997E-3</v>
      </c>
      <c r="AQ81" s="1">
        <f t="shared" si="76"/>
        <v>3.6348929856177048E-2</v>
      </c>
      <c r="AR81" s="9">
        <f t="shared" si="77"/>
        <v>11.223750000000001</v>
      </c>
      <c r="AS81" s="1">
        <f t="shared" si="78"/>
        <v>0.18</v>
      </c>
      <c r="AT81" s="1">
        <f t="shared" si="79"/>
        <v>215500</v>
      </c>
      <c r="AU81" s="1">
        <f t="shared" si="80"/>
        <v>106028885.45379184</v>
      </c>
    </row>
    <row r="82" spans="1:48" x14ac:dyDescent="0.15">
      <c r="C82" s="7">
        <v>9</v>
      </c>
      <c r="D82" s="7">
        <f t="shared" si="81"/>
        <v>20.035494051875801</v>
      </c>
      <c r="E82" s="10">
        <f t="shared" si="82"/>
        <v>23.596715084326402</v>
      </c>
      <c r="F82" s="7" t="s">
        <v>83</v>
      </c>
      <c r="G82" s="1">
        <v>10</v>
      </c>
      <c r="H82" s="9">
        <f t="shared" si="63"/>
        <v>20.035494051875801</v>
      </c>
      <c r="I82" s="9">
        <f t="shared" si="64"/>
        <v>293.18549405187576</v>
      </c>
      <c r="J82" s="9">
        <f t="shared" si="65"/>
        <v>0.1991296217979848</v>
      </c>
      <c r="K82" s="9">
        <f t="shared" si="66"/>
        <v>11.223750000000001</v>
      </c>
      <c r="L82" s="9">
        <f t="shared" si="67"/>
        <v>0.1122375</v>
      </c>
      <c r="M82" s="1" t="s">
        <v>83</v>
      </c>
      <c r="O82" s="9">
        <f t="shared" si="83"/>
        <v>0.35837833297099075</v>
      </c>
      <c r="P82" s="9">
        <f t="shared" si="68"/>
        <v>7.1363741905105652E-2</v>
      </c>
      <c r="Q82" s="12">
        <f t="shared" si="69"/>
        <v>1.2845473542919017E-2</v>
      </c>
      <c r="R82" s="9">
        <f t="shared" si="70"/>
        <v>2.0202749999999998E-2</v>
      </c>
      <c r="S82" s="13">
        <f t="shared" si="71"/>
        <v>0.63582797108903577</v>
      </c>
      <c r="T82" s="2">
        <f t="shared" si="72"/>
        <v>0.01</v>
      </c>
      <c r="U82" s="14">
        <f t="shared" si="73"/>
        <v>6.3582797108903575E-3</v>
      </c>
      <c r="V82" s="13"/>
      <c r="W82" s="2"/>
      <c r="X82" s="14"/>
      <c r="Y82" s="2">
        <v>0.04</v>
      </c>
      <c r="Z82" s="2">
        <v>0.49</v>
      </c>
      <c r="AA82" s="2">
        <f t="shared" si="74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5"/>
        <v>7.4999999999999997E-3</v>
      </c>
      <c r="AQ82" s="1">
        <f t="shared" si="76"/>
        <v>3.3458279710890354E-2</v>
      </c>
      <c r="AR82" s="9">
        <f t="shared" si="77"/>
        <v>11.223750000000001</v>
      </c>
      <c r="AS82" s="1">
        <f t="shared" si="78"/>
        <v>0.18</v>
      </c>
      <c r="AT82" s="1">
        <f t="shared" si="79"/>
        <v>215500</v>
      </c>
      <c r="AU82" s="1">
        <f t="shared" si="80"/>
        <v>97596933.967068627</v>
      </c>
    </row>
    <row r="83" spans="1:48" x14ac:dyDescent="0.15">
      <c r="C83" s="7">
        <v>10</v>
      </c>
      <c r="D83" s="7">
        <f t="shared" si="81"/>
        <v>14.499312774310599</v>
      </c>
      <c r="E83" s="10">
        <f t="shared" si="82"/>
        <v>20.035494051875801</v>
      </c>
      <c r="F83" s="7" t="s">
        <v>83</v>
      </c>
      <c r="G83" s="1">
        <v>11</v>
      </c>
      <c r="H83" s="9">
        <f t="shared" si="63"/>
        <v>14.499312774310599</v>
      </c>
      <c r="I83" s="9">
        <f t="shared" si="64"/>
        <v>287.6493127743106</v>
      </c>
      <c r="J83" s="9">
        <f t="shared" si="65"/>
        <v>0.10508612910809499</v>
      </c>
      <c r="K83" s="9">
        <f t="shared" si="66"/>
        <v>11.223750000000001</v>
      </c>
      <c r="L83" s="9">
        <f t="shared" si="67"/>
        <v>0.1122375</v>
      </c>
      <c r="M83" s="1" t="s">
        <v>85</v>
      </c>
      <c r="N83" s="9">
        <f>(O82-P82)*$C$21/100</f>
        <v>0.27266386151259087</v>
      </c>
      <c r="O83" s="9">
        <f t="shared" si="83"/>
        <v>0.12658822955329424</v>
      </c>
      <c r="P83" s="9">
        <f t="shared" si="68"/>
        <v>1.3302667034402645E-2</v>
      </c>
      <c r="Q83" s="12">
        <f t="shared" si="69"/>
        <v>2.394480066192476E-3</v>
      </c>
      <c r="R83" s="9">
        <f t="shared" si="70"/>
        <v>2.0202749999999998E-2</v>
      </c>
      <c r="S83" s="13">
        <f t="shared" si="71"/>
        <v>0.1185224816518779</v>
      </c>
      <c r="T83" s="2">
        <f t="shared" si="72"/>
        <v>0.01</v>
      </c>
      <c r="U83" s="14">
        <f t="shared" si="73"/>
        <v>1.1852248165187789E-3</v>
      </c>
      <c r="V83" s="13"/>
      <c r="W83" s="2"/>
      <c r="X83" s="14"/>
      <c r="Y83" s="2">
        <v>0.02</v>
      </c>
      <c r="Z83" s="2">
        <v>0.49</v>
      </c>
      <c r="AA83" s="2">
        <f t="shared" si="74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5"/>
        <v>5.0000000000000001E-3</v>
      </c>
      <c r="AQ83" s="1">
        <f t="shared" si="76"/>
        <v>1.5985224816518779E-2</v>
      </c>
      <c r="AR83" s="9">
        <f t="shared" si="77"/>
        <v>11.223750000000001</v>
      </c>
      <c r="AS83" s="1">
        <f t="shared" si="78"/>
        <v>0.18</v>
      </c>
      <c r="AT83" s="1">
        <f t="shared" si="79"/>
        <v>215500</v>
      </c>
      <c r="AU83" s="1">
        <f t="shared" si="80"/>
        <v>46628486.113072015</v>
      </c>
    </row>
    <row r="84" spans="1:48" x14ac:dyDescent="0.15">
      <c r="C84" s="7">
        <v>11</v>
      </c>
      <c r="D84" s="7">
        <f t="shared" si="81"/>
        <v>6.8481444332790797</v>
      </c>
      <c r="E84" s="10">
        <f t="shared" si="82"/>
        <v>14.499312774310599</v>
      </c>
      <c r="F84" s="7" t="s">
        <v>85</v>
      </c>
      <c r="G84" s="1">
        <v>12</v>
      </c>
      <c r="H84" s="9">
        <f t="shared" si="63"/>
        <v>6.8481444332790797</v>
      </c>
      <c r="I84" s="9">
        <f t="shared" si="64"/>
        <v>279.99814443327904</v>
      </c>
      <c r="J84" s="9">
        <f t="shared" si="65"/>
        <v>4.1671434491471641E-2</v>
      </c>
      <c r="K84" s="9">
        <f t="shared" si="66"/>
        <v>11.223750000000001</v>
      </c>
      <c r="L84" s="9">
        <f t="shared" si="67"/>
        <v>0.1122375</v>
      </c>
      <c r="M84" s="1" t="s">
        <v>83</v>
      </c>
      <c r="O84" s="9">
        <f t="shared" si="83"/>
        <v>0.22552306251889159</v>
      </c>
      <c r="P84" s="9">
        <f t="shared" si="68"/>
        <v>9.3978695260720536E-3</v>
      </c>
      <c r="Q84" s="12">
        <f t="shared" si="69"/>
        <v>1.6916165146929696E-3</v>
      </c>
      <c r="R84" s="9">
        <f t="shared" si="70"/>
        <v>2.0202749999999998E-2</v>
      </c>
      <c r="S84" s="13">
        <f t="shared" si="71"/>
        <v>8.3731992659067195E-2</v>
      </c>
      <c r="T84" s="2">
        <f t="shared" si="72"/>
        <v>0.01</v>
      </c>
      <c r="U84" s="14">
        <f t="shared" si="73"/>
        <v>8.3731992659067192E-4</v>
      </c>
      <c r="V84" s="13"/>
      <c r="W84" s="2"/>
      <c r="X84" s="14"/>
      <c r="Y84" s="2">
        <v>0.02</v>
      </c>
      <c r="Z84" s="2">
        <v>0.49</v>
      </c>
      <c r="AA84" s="2">
        <f t="shared" si="74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5"/>
        <v>5.0000000000000001E-3</v>
      </c>
      <c r="AQ84" s="1">
        <f t="shared" si="76"/>
        <v>1.5637319926590672E-2</v>
      </c>
      <c r="AR84" s="9">
        <f t="shared" si="77"/>
        <v>11.223750000000001</v>
      </c>
      <c r="AS84" s="1">
        <f t="shared" si="78"/>
        <v>0.18</v>
      </c>
      <c r="AT84" s="1">
        <f t="shared" si="79"/>
        <v>215500</v>
      </c>
      <c r="AU84" s="1">
        <f t="shared" si="80"/>
        <v>45613656.574239455</v>
      </c>
      <c r="AV84" s="1">
        <f>SUM(AU73:AU84)</f>
        <v>781972842.61665857</v>
      </c>
    </row>
    <row r="85" spans="1:48" x14ac:dyDescent="0.15">
      <c r="C85" s="7">
        <v>12</v>
      </c>
      <c r="D85" s="7">
        <f t="shared" si="81"/>
        <v>5.7137223522094303</v>
      </c>
      <c r="E85" s="10">
        <f t="shared" si="82"/>
        <v>6.8481444332790797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7">
        <f>D73</f>
        <v>5.36586217802056</v>
      </c>
      <c r="E89" s="7"/>
      <c r="F89" s="7"/>
      <c r="G89" s="1">
        <v>1</v>
      </c>
      <c r="H89" s="9">
        <f t="shared" ref="H89:H100" si="84">E90</f>
        <v>5.36586217802056</v>
      </c>
      <c r="I89" s="9">
        <f t="shared" ref="I89:I100" si="85">H89+273.15</f>
        <v>278.51586217802054</v>
      </c>
      <c r="J89" s="9">
        <f t="shared" ref="J89:J100" si="86">EXP(($C$15*(I89-$C$13))/($C$16*I89*$C$13))</f>
        <v>3.4630801397870815E-2</v>
      </c>
      <c r="K89" s="9">
        <f t="shared" ref="K89:K100" si="87">$B$89/12</f>
        <v>7.7288749999999995</v>
      </c>
      <c r="L89" s="9">
        <f t="shared" ref="L89:L100" si="88">K89*$B$90/100</f>
        <v>2.39595125</v>
      </c>
      <c r="M89" s="1" t="s">
        <v>83</v>
      </c>
      <c r="O89" s="9">
        <f>L89</f>
        <v>2.39595125</v>
      </c>
      <c r="P89" s="9">
        <f t="shared" ref="P89:P100" si="89">O89*J89</f>
        <v>8.2973711897730326E-2</v>
      </c>
      <c r="Q89" s="12">
        <f t="shared" ref="Q89:Q100" si="90">P89*$B$91</f>
        <v>3.9827381710910555E-2</v>
      </c>
      <c r="R89" s="9">
        <f t="shared" ref="R89:R100" si="91">L89*$B$91</f>
        <v>1.1500565999999999</v>
      </c>
      <c r="S89" s="13">
        <f t="shared" ref="S89:S100" si="92">Q89/R89</f>
        <v>3.4630801397870815E-2</v>
      </c>
      <c r="T89" s="2">
        <f t="shared" ref="T89:T100" si="93">$B$90/100</f>
        <v>0.31</v>
      </c>
      <c r="U89" s="14">
        <f t="shared" ref="U89:U100" si="94">S89*T89</f>
        <v>1.0735548433339953E-2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5">U89*0.67*AL89+(V89*W89+X89*Y89+Z89*AA89+AB89*AC89+AD89*AE89+AF89*AG89+AH89*AI89)/1000</f>
        <v>7.8144852376162144E-2</v>
      </c>
      <c r="AK89" s="9">
        <f t="shared" ref="AK89:AK100" si="96">$B$89/12</f>
        <v>7.7288749999999995</v>
      </c>
      <c r="AL89" s="1">
        <f t="shared" ref="AL89:AL100" si="97">$B$91</f>
        <v>0.48</v>
      </c>
      <c r="AM89" s="17">
        <f t="shared" ref="AM89:AM100" si="98">$E$6/12</f>
        <v>6178841.666666667</v>
      </c>
      <c r="AN89" s="1">
        <f t="shared" ref="AN89:AN100" si="99">AM89*10000*AK89*AJ89</f>
        <v>37318460980.528526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7">
        <f t="shared" ref="D90:D101" si="100">D74</f>
        <v>1.2786159919848199</v>
      </c>
      <c r="E90" s="10">
        <f t="shared" ref="E90:E101" si="101">D89</f>
        <v>5.36586217802056</v>
      </c>
      <c r="F90" s="7" t="s">
        <v>83</v>
      </c>
      <c r="G90" s="1">
        <v>2</v>
      </c>
      <c r="H90" s="9">
        <f t="shared" si="84"/>
        <v>1.2786159919848199</v>
      </c>
      <c r="I90" s="9">
        <f t="shared" si="85"/>
        <v>274.42861599198477</v>
      </c>
      <c r="J90" s="9">
        <f t="shared" si="86"/>
        <v>2.057481783491346E-2</v>
      </c>
      <c r="K90" s="9">
        <f t="shared" si="87"/>
        <v>7.7288749999999995</v>
      </c>
      <c r="L90" s="9">
        <f t="shared" si="88"/>
        <v>2.39595125</v>
      </c>
      <c r="M90" s="1" t="s">
        <v>83</v>
      </c>
      <c r="O90" s="9">
        <f t="shared" ref="O90:O100" si="102">L90+O89-P89-N90</f>
        <v>4.7089287881022699</v>
      </c>
      <c r="P90" s="9">
        <f t="shared" si="89"/>
        <v>9.6885352012784004E-2</v>
      </c>
      <c r="Q90" s="12">
        <f t="shared" si="90"/>
        <v>4.6504968966136317E-2</v>
      </c>
      <c r="R90" s="9">
        <f t="shared" si="91"/>
        <v>1.1500565999999999</v>
      </c>
      <c r="S90" s="13">
        <f t="shared" si="92"/>
        <v>4.0437113239588665E-2</v>
      </c>
      <c r="T90" s="2">
        <f t="shared" si="93"/>
        <v>0.31</v>
      </c>
      <c r="U90" s="14">
        <f t="shared" si="94"/>
        <v>1.2535505104272485E-2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5"/>
        <v>7.8723718441534044E-2</v>
      </c>
      <c r="AK90" s="9">
        <f t="shared" si="96"/>
        <v>7.7288749999999995</v>
      </c>
      <c r="AL90" s="1">
        <f t="shared" si="97"/>
        <v>0.48</v>
      </c>
      <c r="AM90" s="17">
        <f t="shared" si="98"/>
        <v>6178841.666666667</v>
      </c>
      <c r="AN90" s="1">
        <f t="shared" si="99"/>
        <v>37594901334.776642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7">
        <f t="shared" si="100"/>
        <v>-0.61923451070448199</v>
      </c>
      <c r="E91" s="10">
        <f t="shared" si="101"/>
        <v>1.2786159919848199</v>
      </c>
      <c r="F91" s="7" t="s">
        <v>83</v>
      </c>
      <c r="G91" s="1">
        <v>3</v>
      </c>
      <c r="H91" s="9">
        <f t="shared" si="84"/>
        <v>-0.61923451070448199</v>
      </c>
      <c r="I91" s="9">
        <f t="shared" si="85"/>
        <v>272.5307654892955</v>
      </c>
      <c r="J91" s="9">
        <f t="shared" si="86"/>
        <v>1.6070585301104164E-2</v>
      </c>
      <c r="K91" s="9">
        <f t="shared" si="87"/>
        <v>7.7288749999999995</v>
      </c>
      <c r="L91" s="9">
        <f t="shared" si="88"/>
        <v>2.39595125</v>
      </c>
      <c r="M91" s="1" t="s">
        <v>83</v>
      </c>
      <c r="O91" s="9">
        <f t="shared" si="102"/>
        <v>7.0079946860894857</v>
      </c>
      <c r="P91" s="9">
        <f t="shared" si="89"/>
        <v>0.11262257639248578</v>
      </c>
      <c r="Q91" s="12">
        <f t="shared" si="90"/>
        <v>5.4058836668393173E-2</v>
      </c>
      <c r="R91" s="9">
        <f t="shared" si="91"/>
        <v>1.1500565999999999</v>
      </c>
      <c r="S91" s="13">
        <f t="shared" si="92"/>
        <v>4.7005370577755196E-2</v>
      </c>
      <c r="T91" s="2">
        <f t="shared" si="93"/>
        <v>0.31</v>
      </c>
      <c r="U91" s="14">
        <f t="shared" si="94"/>
        <v>1.457166487910411E-2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5"/>
        <v>7.9378547425119905E-2</v>
      </c>
      <c r="AK91" s="9">
        <f t="shared" si="96"/>
        <v>7.7288749999999995</v>
      </c>
      <c r="AL91" s="1">
        <f t="shared" si="97"/>
        <v>0.48</v>
      </c>
      <c r="AM91" s="17">
        <f t="shared" si="98"/>
        <v>6178841.666666667</v>
      </c>
      <c r="AN91" s="1">
        <f t="shared" si="99"/>
        <v>37907618156.548035</v>
      </c>
    </row>
    <row r="92" spans="1:48" x14ac:dyDescent="0.15">
      <c r="C92" s="7">
        <v>3</v>
      </c>
      <c r="D92" s="7">
        <f t="shared" si="100"/>
        <v>7.51081832005503</v>
      </c>
      <c r="E92" s="10">
        <f t="shared" si="101"/>
        <v>-0.61923451070448199</v>
      </c>
      <c r="F92" s="7" t="s">
        <v>83</v>
      </c>
      <c r="G92" s="1">
        <v>4</v>
      </c>
      <c r="H92" s="9">
        <f t="shared" si="84"/>
        <v>7.51081832005503</v>
      </c>
      <c r="I92" s="9">
        <f t="shared" si="85"/>
        <v>280.660818320055</v>
      </c>
      <c r="J92" s="9">
        <f t="shared" si="86"/>
        <v>4.5237327955131697E-2</v>
      </c>
      <c r="K92" s="9">
        <f t="shared" si="87"/>
        <v>7.7288749999999995</v>
      </c>
      <c r="L92" s="9">
        <f t="shared" si="88"/>
        <v>2.39595125</v>
      </c>
      <c r="M92" s="1" t="s">
        <v>83</v>
      </c>
      <c r="O92" s="9">
        <f t="shared" si="102"/>
        <v>9.2913233596969995</v>
      </c>
      <c r="P92" s="9">
        <f t="shared" si="89"/>
        <v>0.42031464195978924</v>
      </c>
      <c r="Q92" s="12">
        <f t="shared" si="90"/>
        <v>0.20175102814069881</v>
      </c>
      <c r="R92" s="9">
        <f t="shared" si="91"/>
        <v>1.1500565999999999</v>
      </c>
      <c r="S92" s="13">
        <f t="shared" si="92"/>
        <v>0.17542704258268579</v>
      </c>
      <c r="T92" s="2">
        <f t="shared" si="93"/>
        <v>0.31</v>
      </c>
      <c r="U92" s="14">
        <f t="shared" si="94"/>
        <v>5.4382383200632593E-2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5"/>
        <v>9.218167443732346E-2</v>
      </c>
      <c r="AK92" s="9">
        <f t="shared" si="96"/>
        <v>7.7288749999999995</v>
      </c>
      <c r="AL92" s="1">
        <f t="shared" si="97"/>
        <v>0.48</v>
      </c>
      <c r="AM92" s="17">
        <f t="shared" si="98"/>
        <v>6178841.666666667</v>
      </c>
      <c r="AN92" s="1">
        <f t="shared" si="99"/>
        <v>44021814822.167671</v>
      </c>
    </row>
    <row r="93" spans="1:48" x14ac:dyDescent="0.15">
      <c r="C93" s="7">
        <v>4</v>
      </c>
      <c r="D93" s="7">
        <f t="shared" si="100"/>
        <v>11.4051444741804</v>
      </c>
      <c r="E93" s="10">
        <f t="shared" si="101"/>
        <v>7.51081832005503</v>
      </c>
      <c r="F93" s="7" t="s">
        <v>83</v>
      </c>
      <c r="G93" s="1">
        <v>5</v>
      </c>
      <c r="H93" s="9">
        <f t="shared" si="84"/>
        <v>11.4051444741804</v>
      </c>
      <c r="I93" s="9">
        <f t="shared" si="85"/>
        <v>284.55514447418039</v>
      </c>
      <c r="J93" s="9">
        <f t="shared" si="86"/>
        <v>7.2726855682053906E-2</v>
      </c>
      <c r="K93" s="9">
        <f t="shared" si="87"/>
        <v>7.7288749999999995</v>
      </c>
      <c r="L93" s="9">
        <f t="shared" si="88"/>
        <v>2.39595125</v>
      </c>
      <c r="M93" s="1" t="s">
        <v>85</v>
      </c>
      <c r="N93" s="9">
        <f>(O92-P92)*$C$21/100</f>
        <v>8.427458281850349</v>
      </c>
      <c r="O93" s="9">
        <f t="shared" si="102"/>
        <v>2.8395016858868605</v>
      </c>
      <c r="P93" s="9">
        <f t="shared" si="89"/>
        <v>0.20650802931844248</v>
      </c>
      <c r="Q93" s="12">
        <f t="shared" si="90"/>
        <v>9.9123854072852388E-2</v>
      </c>
      <c r="R93" s="9">
        <f t="shared" si="91"/>
        <v>1.1500565999999999</v>
      </c>
      <c r="S93" s="13">
        <f t="shared" si="92"/>
        <v>8.6190413648208619E-2</v>
      </c>
      <c r="T93" s="2">
        <f t="shared" si="93"/>
        <v>0.31</v>
      </c>
      <c r="U93" s="14">
        <f t="shared" si="94"/>
        <v>2.6719028230944672E-2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5"/>
        <v>8.3285139479071818E-2</v>
      </c>
      <c r="AK93" s="9">
        <f t="shared" si="96"/>
        <v>7.7288749999999995</v>
      </c>
      <c r="AL93" s="1">
        <f t="shared" si="97"/>
        <v>0.48</v>
      </c>
      <c r="AM93" s="17">
        <f t="shared" si="98"/>
        <v>6178841.666666667</v>
      </c>
      <c r="AN93" s="1">
        <f t="shared" si="99"/>
        <v>39773230525.107834</v>
      </c>
    </row>
    <row r="94" spans="1:48" x14ac:dyDescent="0.15">
      <c r="C94" s="7">
        <v>5</v>
      </c>
      <c r="D94" s="7">
        <f t="shared" si="100"/>
        <v>16.229540737113901</v>
      </c>
      <c r="E94" s="10">
        <f t="shared" si="101"/>
        <v>11.4051444741804</v>
      </c>
      <c r="F94" s="7" t="s">
        <v>85</v>
      </c>
      <c r="G94" s="1">
        <v>6</v>
      </c>
      <c r="H94" s="9">
        <f t="shared" si="84"/>
        <v>16.229540737113901</v>
      </c>
      <c r="I94" s="9">
        <f t="shared" si="85"/>
        <v>289.37954073711387</v>
      </c>
      <c r="J94" s="9">
        <f t="shared" si="86"/>
        <v>0.12865954991336134</v>
      </c>
      <c r="K94" s="9">
        <f t="shared" si="87"/>
        <v>7.7288749999999995</v>
      </c>
      <c r="L94" s="9">
        <f t="shared" si="88"/>
        <v>2.39595125</v>
      </c>
      <c r="M94" s="1" t="s">
        <v>83</v>
      </c>
      <c r="O94" s="9">
        <f t="shared" si="102"/>
        <v>5.0289449065684177</v>
      </c>
      <c r="P94" s="9">
        <f t="shared" si="89"/>
        <v>0.64702178821818368</v>
      </c>
      <c r="Q94" s="12">
        <f t="shared" si="90"/>
        <v>0.31057045834472813</v>
      </c>
      <c r="R94" s="9">
        <f t="shared" si="91"/>
        <v>1.1500565999999999</v>
      </c>
      <c r="S94" s="13">
        <f t="shared" si="92"/>
        <v>0.27004797706889222</v>
      </c>
      <c r="T94" s="2">
        <f t="shared" si="93"/>
        <v>0.31</v>
      </c>
      <c r="U94" s="14">
        <f t="shared" si="94"/>
        <v>8.3714872891356581E-2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5"/>
        <v>0.11283515312186028</v>
      </c>
      <c r="AK94" s="9">
        <f t="shared" si="96"/>
        <v>7.7288749999999995</v>
      </c>
      <c r="AL94" s="1">
        <f t="shared" si="97"/>
        <v>0.48</v>
      </c>
      <c r="AM94" s="17">
        <f t="shared" si="98"/>
        <v>6178841.666666667</v>
      </c>
      <c r="AN94" s="1">
        <f t="shared" si="99"/>
        <v>53884985779.237411</v>
      </c>
    </row>
    <row r="95" spans="1:48" x14ac:dyDescent="0.15">
      <c r="C95" s="7">
        <v>6</v>
      </c>
      <c r="D95" s="7">
        <f t="shared" si="100"/>
        <v>22.805589555045799</v>
      </c>
      <c r="E95" s="10">
        <f t="shared" si="101"/>
        <v>16.229540737113901</v>
      </c>
      <c r="F95" s="7" t="s">
        <v>83</v>
      </c>
      <c r="G95" s="1">
        <v>7</v>
      </c>
      <c r="H95" s="9">
        <f t="shared" si="84"/>
        <v>22.805589555045799</v>
      </c>
      <c r="I95" s="9">
        <f t="shared" si="85"/>
        <v>295.95558955504578</v>
      </c>
      <c r="J95" s="9">
        <f t="shared" si="86"/>
        <v>0.27172737266424202</v>
      </c>
      <c r="K95" s="9">
        <f t="shared" si="87"/>
        <v>7.7288749999999995</v>
      </c>
      <c r="L95" s="9">
        <f t="shared" si="88"/>
        <v>2.39595125</v>
      </c>
      <c r="M95" s="1" t="s">
        <v>83</v>
      </c>
      <c r="O95" s="9">
        <f t="shared" si="102"/>
        <v>6.7778743683502336</v>
      </c>
      <c r="P95" s="9">
        <f t="shared" si="89"/>
        <v>1.8417339943601179</v>
      </c>
      <c r="Q95" s="12">
        <f t="shared" si="90"/>
        <v>0.88403231729285658</v>
      </c>
      <c r="R95" s="9">
        <f t="shared" si="91"/>
        <v>1.1500565999999999</v>
      </c>
      <c r="S95" s="13">
        <f t="shared" si="92"/>
        <v>0.76868592145191517</v>
      </c>
      <c r="T95" s="2">
        <f t="shared" si="93"/>
        <v>0.31</v>
      </c>
      <c r="U95" s="14">
        <f t="shared" si="94"/>
        <v>0.2382926356500937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5"/>
        <v>0.17886736162507016</v>
      </c>
      <c r="AK95" s="9">
        <f t="shared" si="96"/>
        <v>7.7288749999999995</v>
      </c>
      <c r="AL95" s="1">
        <f t="shared" si="97"/>
        <v>0.48</v>
      </c>
      <c r="AM95" s="17">
        <f t="shared" si="98"/>
        <v>6178841.666666667</v>
      </c>
      <c r="AN95" s="1">
        <f t="shared" si="99"/>
        <v>85418993734.40332</v>
      </c>
    </row>
    <row r="96" spans="1:48" x14ac:dyDescent="0.15">
      <c r="C96" s="7">
        <v>7</v>
      </c>
      <c r="D96" s="7">
        <f t="shared" si="100"/>
        <v>23.9344766679949</v>
      </c>
      <c r="E96" s="10">
        <f t="shared" si="101"/>
        <v>22.805589555045799</v>
      </c>
      <c r="F96" s="7" t="s">
        <v>83</v>
      </c>
      <c r="G96" s="1">
        <v>8</v>
      </c>
      <c r="H96" s="9">
        <f t="shared" si="84"/>
        <v>23.9344766679949</v>
      </c>
      <c r="I96" s="9">
        <f t="shared" si="85"/>
        <v>297.08447666799486</v>
      </c>
      <c r="J96" s="9">
        <f t="shared" si="86"/>
        <v>0.30791186220448719</v>
      </c>
      <c r="K96" s="9">
        <f t="shared" si="87"/>
        <v>7.7288749999999995</v>
      </c>
      <c r="L96" s="9">
        <f t="shared" si="88"/>
        <v>2.39595125</v>
      </c>
      <c r="M96" s="1" t="s">
        <v>83</v>
      </c>
      <c r="O96" s="9">
        <f t="shared" si="102"/>
        <v>7.3320916239901166</v>
      </c>
      <c r="P96" s="9">
        <f t="shared" si="89"/>
        <v>2.2576379857967193</v>
      </c>
      <c r="Q96" s="12">
        <f t="shared" si="90"/>
        <v>1.0836662331824252</v>
      </c>
      <c r="R96" s="9">
        <f t="shared" si="91"/>
        <v>1.1500565999999999</v>
      </c>
      <c r="S96" s="13">
        <f t="shared" si="92"/>
        <v>0.94227208746284774</v>
      </c>
      <c r="T96" s="2">
        <f t="shared" si="93"/>
        <v>0.31</v>
      </c>
      <c r="U96" s="14">
        <f t="shared" si="94"/>
        <v>0.29210434711348282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5"/>
        <v>0.19617320803169608</v>
      </c>
      <c r="AK96" s="9">
        <f t="shared" si="96"/>
        <v>7.7288749999999995</v>
      </c>
      <c r="AL96" s="1">
        <f t="shared" si="97"/>
        <v>0.48</v>
      </c>
      <c r="AM96" s="17">
        <f t="shared" si="98"/>
        <v>6178841.666666667</v>
      </c>
      <c r="AN96" s="1">
        <f t="shared" si="99"/>
        <v>93683486330.177887</v>
      </c>
    </row>
    <row r="97" spans="1:50" x14ac:dyDescent="0.15">
      <c r="C97" s="7">
        <v>8</v>
      </c>
      <c r="D97" s="7">
        <f t="shared" si="100"/>
        <v>23.596715084326402</v>
      </c>
      <c r="E97" s="10">
        <f t="shared" si="101"/>
        <v>23.9344766679949</v>
      </c>
      <c r="F97" s="7" t="s">
        <v>83</v>
      </c>
      <c r="G97" s="1">
        <v>9</v>
      </c>
      <c r="H97" s="9">
        <f t="shared" si="84"/>
        <v>23.596715084326402</v>
      </c>
      <c r="I97" s="9">
        <f t="shared" si="85"/>
        <v>296.74671508432635</v>
      </c>
      <c r="J97" s="9">
        <f t="shared" si="86"/>
        <v>0.29663700136377436</v>
      </c>
      <c r="K97" s="9">
        <f t="shared" si="87"/>
        <v>7.7288749999999995</v>
      </c>
      <c r="L97" s="9">
        <f t="shared" si="88"/>
        <v>2.39595125</v>
      </c>
      <c r="M97" s="1" t="s">
        <v>83</v>
      </c>
      <c r="O97" s="9">
        <f t="shared" si="102"/>
        <v>7.4704048881933964</v>
      </c>
      <c r="P97" s="9">
        <f t="shared" si="89"/>
        <v>2.2159985050069713</v>
      </c>
      <c r="Q97" s="12">
        <f t="shared" si="90"/>
        <v>1.0636792824033461</v>
      </c>
      <c r="R97" s="9">
        <f t="shared" si="91"/>
        <v>1.1500565999999999</v>
      </c>
      <c r="S97" s="13">
        <f t="shared" si="92"/>
        <v>0.9248929856177045</v>
      </c>
      <c r="T97" s="2">
        <f t="shared" si="93"/>
        <v>0.31</v>
      </c>
      <c r="U97" s="14">
        <f t="shared" si="94"/>
        <v>0.28671682554148842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5"/>
        <v>0.19444058109414269</v>
      </c>
      <c r="AK97" s="9">
        <f t="shared" si="96"/>
        <v>7.7288749999999995</v>
      </c>
      <c r="AL97" s="1">
        <f t="shared" si="97"/>
        <v>0.48</v>
      </c>
      <c r="AM97" s="17">
        <f t="shared" si="98"/>
        <v>6178841.666666667</v>
      </c>
      <c r="AN97" s="1">
        <f t="shared" si="99"/>
        <v>92856061761.613174</v>
      </c>
    </row>
    <row r="98" spans="1:50" x14ac:dyDescent="0.15">
      <c r="C98" s="7">
        <v>9</v>
      </c>
      <c r="D98" s="7">
        <f t="shared" si="100"/>
        <v>20.035494051875801</v>
      </c>
      <c r="E98" s="10">
        <f t="shared" si="101"/>
        <v>23.596715084326402</v>
      </c>
      <c r="F98" s="7" t="s">
        <v>83</v>
      </c>
      <c r="G98" s="1">
        <v>10</v>
      </c>
      <c r="H98" s="9">
        <f t="shared" si="84"/>
        <v>20.035494051875801</v>
      </c>
      <c r="I98" s="9">
        <f t="shared" si="85"/>
        <v>293.18549405187576</v>
      </c>
      <c r="J98" s="9">
        <f t="shared" si="86"/>
        <v>0.1991296217979848</v>
      </c>
      <c r="K98" s="9">
        <f t="shared" si="87"/>
        <v>7.7288749999999995</v>
      </c>
      <c r="L98" s="9">
        <f t="shared" si="88"/>
        <v>2.39595125</v>
      </c>
      <c r="M98" s="1" t="s">
        <v>83</v>
      </c>
      <c r="O98" s="9">
        <f t="shared" si="102"/>
        <v>7.6503576331864247</v>
      </c>
      <c r="P98" s="9">
        <f t="shared" si="89"/>
        <v>1.5234128221157388</v>
      </c>
      <c r="Q98" s="12">
        <f t="shared" si="90"/>
        <v>0.73123815461555464</v>
      </c>
      <c r="R98" s="9">
        <f t="shared" si="91"/>
        <v>1.1500565999999999</v>
      </c>
      <c r="S98" s="13">
        <f t="shared" si="92"/>
        <v>0.63582797108903577</v>
      </c>
      <c r="T98" s="2">
        <f t="shared" si="93"/>
        <v>0.31</v>
      </c>
      <c r="U98" s="14">
        <f t="shared" si="94"/>
        <v>0.1971066710376011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5"/>
        <v>0.16562195540569252</v>
      </c>
      <c r="AK98" s="9">
        <f t="shared" si="96"/>
        <v>7.7288749999999995</v>
      </c>
      <c r="AL98" s="1">
        <f t="shared" si="97"/>
        <v>0.48</v>
      </c>
      <c r="AM98" s="17">
        <f t="shared" si="98"/>
        <v>6178841.666666667</v>
      </c>
      <c r="AN98" s="1">
        <f t="shared" si="99"/>
        <v>79093584444.617798</v>
      </c>
    </row>
    <row r="99" spans="1:50" x14ac:dyDescent="0.15">
      <c r="C99" s="7">
        <v>10</v>
      </c>
      <c r="D99" s="7">
        <f t="shared" si="100"/>
        <v>14.499312774310599</v>
      </c>
      <c r="E99" s="10">
        <f t="shared" si="101"/>
        <v>20.035494051875801</v>
      </c>
      <c r="F99" s="7" t="s">
        <v>83</v>
      </c>
      <c r="G99" s="1">
        <v>11</v>
      </c>
      <c r="H99" s="9">
        <f t="shared" si="84"/>
        <v>14.499312774310599</v>
      </c>
      <c r="I99" s="9">
        <f t="shared" si="85"/>
        <v>287.6493127743106</v>
      </c>
      <c r="J99" s="9">
        <f t="shared" si="86"/>
        <v>0.10508612910809499</v>
      </c>
      <c r="K99" s="9">
        <f t="shared" si="87"/>
        <v>7.7288749999999995</v>
      </c>
      <c r="L99" s="9">
        <f t="shared" si="88"/>
        <v>2.39595125</v>
      </c>
      <c r="M99" s="1" t="s">
        <v>85</v>
      </c>
      <c r="N99" s="9">
        <f>(O98-P98)*$C$21/100</f>
        <v>5.820597570517152</v>
      </c>
      <c r="O99" s="9">
        <f t="shared" si="102"/>
        <v>2.7022984905535337</v>
      </c>
      <c r="P99" s="9">
        <f t="shared" si="89"/>
        <v>0.28397408806691887</v>
      </c>
      <c r="Q99" s="12">
        <f t="shared" si="90"/>
        <v>0.13630756227212104</v>
      </c>
      <c r="R99" s="9">
        <f t="shared" si="91"/>
        <v>1.1500565999999999</v>
      </c>
      <c r="S99" s="13">
        <f t="shared" si="92"/>
        <v>0.11852248165187788</v>
      </c>
      <c r="T99" s="2">
        <f t="shared" si="93"/>
        <v>0.31</v>
      </c>
      <c r="U99" s="14">
        <f t="shared" si="94"/>
        <v>3.6741969312082144E-2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5"/>
        <v>8.650851733076563E-2</v>
      </c>
      <c r="AK99" s="9">
        <f t="shared" si="96"/>
        <v>7.7288749999999995</v>
      </c>
      <c r="AL99" s="1">
        <f t="shared" si="97"/>
        <v>0.48</v>
      </c>
      <c r="AM99" s="17">
        <f t="shared" si="98"/>
        <v>6178841.666666667</v>
      </c>
      <c r="AN99" s="1">
        <f t="shared" si="99"/>
        <v>41312570570.244698</v>
      </c>
    </row>
    <row r="100" spans="1:50" x14ac:dyDescent="0.15">
      <c r="C100" s="7">
        <v>11</v>
      </c>
      <c r="D100" s="7">
        <f t="shared" si="100"/>
        <v>6.8481444332790797</v>
      </c>
      <c r="E100" s="10">
        <f t="shared" si="101"/>
        <v>14.499312774310599</v>
      </c>
      <c r="F100" s="7" t="s">
        <v>85</v>
      </c>
      <c r="G100" s="1">
        <v>12</v>
      </c>
      <c r="H100" s="9">
        <f t="shared" si="84"/>
        <v>6.8481444332790797</v>
      </c>
      <c r="I100" s="9">
        <f t="shared" si="85"/>
        <v>279.99814443327904</v>
      </c>
      <c r="J100" s="9">
        <f t="shared" si="86"/>
        <v>4.1671434491471641E-2</v>
      </c>
      <c r="K100" s="9">
        <f t="shared" si="87"/>
        <v>7.7288749999999995</v>
      </c>
      <c r="L100" s="9">
        <f t="shared" si="88"/>
        <v>2.39595125</v>
      </c>
      <c r="M100" s="1" t="s">
        <v>83</v>
      </c>
      <c r="O100" s="9">
        <f t="shared" si="102"/>
        <v>4.8142756524866153</v>
      </c>
      <c r="P100" s="9">
        <f t="shared" si="89"/>
        <v>0.20061777247648288</v>
      </c>
      <c r="Q100" s="12">
        <f t="shared" si="90"/>
        <v>9.6296530788711782E-2</v>
      </c>
      <c r="R100" s="9">
        <f t="shared" si="91"/>
        <v>1.1500565999999999</v>
      </c>
      <c r="S100" s="13">
        <f t="shared" si="92"/>
        <v>8.3731992659067209E-2</v>
      </c>
      <c r="T100" s="2">
        <f t="shared" si="93"/>
        <v>0.31</v>
      </c>
      <c r="U100" s="14">
        <f t="shared" si="94"/>
        <v>2.5956917724310833E-2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5"/>
        <v>8.3040044740138375E-2</v>
      </c>
      <c r="AK100" s="9">
        <f t="shared" si="96"/>
        <v>7.7288749999999995</v>
      </c>
      <c r="AL100" s="1">
        <f t="shared" si="97"/>
        <v>0.48</v>
      </c>
      <c r="AM100" s="17">
        <f t="shared" si="98"/>
        <v>6178841.666666667</v>
      </c>
      <c r="AN100" s="1">
        <f t="shared" si="99"/>
        <v>39656184319.589493</v>
      </c>
      <c r="AO100" s="1">
        <f>SUM(AN89:AN100)</f>
        <v>682521892759.01257</v>
      </c>
    </row>
    <row r="101" spans="1:50" x14ac:dyDescent="0.15">
      <c r="C101" s="7">
        <v>12</v>
      </c>
      <c r="D101" s="7">
        <f t="shared" si="100"/>
        <v>5.7137223522094303</v>
      </c>
      <c r="E101" s="10">
        <f t="shared" si="101"/>
        <v>6.8481444332790797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5.36586217802056</v>
      </c>
      <c r="E105" s="7"/>
      <c r="F105" s="7"/>
      <c r="G105" s="1">
        <v>1</v>
      </c>
      <c r="H105" s="9">
        <f t="shared" ref="H105:H116" si="103">E106</f>
        <v>5.36586217802056</v>
      </c>
      <c r="I105" s="9">
        <f t="shared" ref="I105:I116" si="104">H105+273.15</f>
        <v>278.51586217802054</v>
      </c>
      <c r="J105" s="9">
        <f t="shared" ref="J105:J116" si="105">EXP(($C$15*(I105-$C$13))/($C$16*I105*$C$13))</f>
        <v>3.4630801397870815E-2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2.2436957132416818E-2</v>
      </c>
      <c r="Q105" s="12">
        <f t="shared" ref="Q105:Q116" si="109">P105*$B$107</f>
        <v>6.7310871397250451E-3</v>
      </c>
      <c r="R105" s="9">
        <f t="shared" ref="R105:R116" si="110">L105*$B$107</f>
        <v>0.19436706250000002</v>
      </c>
      <c r="S105" s="13">
        <f t="shared" ref="S105:S116" si="111">Q105/R105</f>
        <v>3.4630801397870815E-2</v>
      </c>
      <c r="T105" s="2">
        <f t="shared" ref="T105:T116" si="112">$B$106/100</f>
        <v>0.01</v>
      </c>
      <c r="U105" s="14">
        <f t="shared" ref="U105:U116" si="113">S105*T105</f>
        <v>3.4630801397870814E-4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5.8363080139787081E-3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888919.58333333337</v>
      </c>
      <c r="AX105" s="1">
        <f t="shared" ref="AX105:AX116" si="120">AW105*10000*AV105*0.67*AU105*AT105</f>
        <v>675613239.9240309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1.2786159919848199</v>
      </c>
      <c r="E106" s="10">
        <f t="shared" ref="E106:E117" si="122">D105</f>
        <v>5.36586217802056</v>
      </c>
      <c r="F106" s="7" t="s">
        <v>83</v>
      </c>
      <c r="G106" s="1">
        <v>2</v>
      </c>
      <c r="H106" s="9">
        <f t="shared" si="103"/>
        <v>1.2786159919848199</v>
      </c>
      <c r="I106" s="9">
        <f t="shared" si="104"/>
        <v>274.42861599198477</v>
      </c>
      <c r="J106" s="9">
        <f t="shared" si="105"/>
        <v>2.057481783491346E-2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1.2733434595342501</v>
      </c>
      <c r="P106" s="9">
        <f t="shared" si="108"/>
        <v>2.6198809721195693E-2</v>
      </c>
      <c r="Q106" s="12">
        <f t="shared" si="109"/>
        <v>7.8596429163587077E-3</v>
      </c>
      <c r="R106" s="9">
        <f t="shared" si="110"/>
        <v>0.19436706250000002</v>
      </c>
      <c r="S106" s="13">
        <f t="shared" si="111"/>
        <v>4.0437113239588658E-2</v>
      </c>
      <c r="T106" s="2">
        <f t="shared" si="112"/>
        <v>0.01</v>
      </c>
      <c r="U106" s="14">
        <f t="shared" si="113"/>
        <v>4.0437113239588657E-4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5.8943711323958866E-3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888919.58333333337</v>
      </c>
      <c r="AX106" s="1">
        <f t="shared" si="120"/>
        <v>682334648.63994622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-0.61923451070448199</v>
      </c>
      <c r="E107" s="10">
        <f t="shared" si="122"/>
        <v>1.2786159919848199</v>
      </c>
      <c r="F107" s="7" t="s">
        <v>83</v>
      </c>
      <c r="G107" s="1">
        <v>3</v>
      </c>
      <c r="H107" s="9">
        <f t="shared" si="103"/>
        <v>-0.61923451070448199</v>
      </c>
      <c r="I107" s="9">
        <f t="shared" si="104"/>
        <v>272.5307654892955</v>
      </c>
      <c r="J107" s="9">
        <f t="shared" si="105"/>
        <v>1.6070585301104164E-2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1.8950348581463878</v>
      </c>
      <c r="P107" s="9">
        <f t="shared" si="108"/>
        <v>3.0454319336407354E-2</v>
      </c>
      <c r="Q107" s="12">
        <f t="shared" si="109"/>
        <v>9.1362958009222062E-3</v>
      </c>
      <c r="R107" s="9">
        <f t="shared" si="110"/>
        <v>0.19436706250000002</v>
      </c>
      <c r="S107" s="13">
        <f t="shared" si="111"/>
        <v>4.7005370577755196E-2</v>
      </c>
      <c r="T107" s="2">
        <f t="shared" si="112"/>
        <v>0.01</v>
      </c>
      <c r="U107" s="14">
        <f t="shared" si="113"/>
        <v>4.7005370577755197E-4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5.9600537057775517E-3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888919.58333333337</v>
      </c>
      <c r="AX107" s="1">
        <f t="shared" si="120"/>
        <v>689938088.36633635</v>
      </c>
    </row>
    <row r="108" spans="1:50" x14ac:dyDescent="0.15">
      <c r="C108" s="7">
        <v>3</v>
      </c>
      <c r="D108" s="7">
        <f t="shared" si="121"/>
        <v>7.51081832005503</v>
      </c>
      <c r="E108" s="10">
        <f t="shared" si="122"/>
        <v>-0.61923451070448199</v>
      </c>
      <c r="F108" s="7" t="s">
        <v>83</v>
      </c>
      <c r="G108" s="1">
        <v>4</v>
      </c>
      <c r="H108" s="9">
        <f t="shared" si="103"/>
        <v>7.51081832005503</v>
      </c>
      <c r="I108" s="9">
        <f t="shared" si="104"/>
        <v>280.660818320055</v>
      </c>
      <c r="J108" s="9">
        <f t="shared" si="105"/>
        <v>4.5237327955131697E-2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2.5124707471433139</v>
      </c>
      <c r="P108" s="9">
        <f t="shared" si="108"/>
        <v>0.11365746316619685</v>
      </c>
      <c r="Q108" s="12">
        <f t="shared" si="109"/>
        <v>3.4097238949859054E-2</v>
      </c>
      <c r="R108" s="9">
        <f t="shared" si="110"/>
        <v>0.19436706250000002</v>
      </c>
      <c r="S108" s="13">
        <f t="shared" si="111"/>
        <v>0.17542704258268579</v>
      </c>
      <c r="T108" s="2">
        <f t="shared" si="112"/>
        <v>0.01</v>
      </c>
      <c r="U108" s="14">
        <f t="shared" si="113"/>
        <v>1.754270425826858E-3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7.2442704258268579E-3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888919.58333333337</v>
      </c>
      <c r="AX108" s="1">
        <f t="shared" si="120"/>
        <v>838599505.29618812</v>
      </c>
    </row>
    <row r="109" spans="1:50" x14ac:dyDescent="0.15">
      <c r="C109" s="7">
        <v>4</v>
      </c>
      <c r="D109" s="7">
        <f t="shared" si="121"/>
        <v>11.4051444741804</v>
      </c>
      <c r="E109" s="10">
        <f t="shared" si="122"/>
        <v>7.51081832005503</v>
      </c>
      <c r="F109" s="7" t="s">
        <v>83</v>
      </c>
      <c r="G109" s="1">
        <v>5</v>
      </c>
      <c r="H109" s="9">
        <f t="shared" si="103"/>
        <v>11.4051444741804</v>
      </c>
      <c r="I109" s="9">
        <f t="shared" si="104"/>
        <v>284.55514447418039</v>
      </c>
      <c r="J109" s="9">
        <f t="shared" si="105"/>
        <v>7.2726855682053906E-2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2.2788726197782609</v>
      </c>
      <c r="O109" s="9">
        <f t="shared" si="123"/>
        <v>0.76783087253218962</v>
      </c>
      <c r="P109" s="9">
        <f t="shared" si="108"/>
        <v>5.5841925054874085E-2</v>
      </c>
      <c r="Q109" s="12">
        <f t="shared" si="109"/>
        <v>1.6752577516462225E-2</v>
      </c>
      <c r="R109" s="9">
        <f t="shared" si="110"/>
        <v>0.19436706250000002</v>
      </c>
      <c r="S109" s="13">
        <f t="shared" si="111"/>
        <v>8.6190413648208647E-2</v>
      </c>
      <c r="T109" s="2">
        <f t="shared" si="112"/>
        <v>0.01</v>
      </c>
      <c r="U109" s="14">
        <f t="shared" si="113"/>
        <v>8.6190413648208652E-4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6.3519041364820863E-3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888919.58333333337</v>
      </c>
      <c r="AX109" s="1">
        <f t="shared" si="120"/>
        <v>735298843.55948806</v>
      </c>
    </row>
    <row r="110" spans="1:50" x14ac:dyDescent="0.15">
      <c r="C110" s="7">
        <v>5</v>
      </c>
      <c r="D110" s="7">
        <f t="shared" si="121"/>
        <v>16.229540737113901</v>
      </c>
      <c r="E110" s="10">
        <f t="shared" si="122"/>
        <v>11.4051444741804</v>
      </c>
      <c r="F110" s="7" t="s">
        <v>85</v>
      </c>
      <c r="G110" s="1">
        <v>6</v>
      </c>
      <c r="H110" s="9">
        <f t="shared" si="103"/>
        <v>16.229540737113901</v>
      </c>
      <c r="I110" s="9">
        <f t="shared" si="104"/>
        <v>289.37954073711387</v>
      </c>
      <c r="J110" s="9">
        <f t="shared" si="105"/>
        <v>0.12865954991336134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1.3598791558106491</v>
      </c>
      <c r="P110" s="9">
        <f t="shared" si="108"/>
        <v>0.17496144012315989</v>
      </c>
      <c r="Q110" s="12">
        <f t="shared" si="109"/>
        <v>5.2488432036947967E-2</v>
      </c>
      <c r="R110" s="9">
        <f t="shared" si="110"/>
        <v>0.19436706250000002</v>
      </c>
      <c r="S110" s="13">
        <f t="shared" si="111"/>
        <v>0.27004797706889233</v>
      </c>
      <c r="T110" s="2">
        <f t="shared" si="112"/>
        <v>0.01</v>
      </c>
      <c r="U110" s="14">
        <f t="shared" si="113"/>
        <v>2.7004797706889233E-3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8.1904797706889229E-3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888919.58333333337</v>
      </c>
      <c r="AX110" s="1">
        <f t="shared" si="120"/>
        <v>948133059.65924037</v>
      </c>
    </row>
    <row r="111" spans="1:50" x14ac:dyDescent="0.15">
      <c r="C111" s="7">
        <v>6</v>
      </c>
      <c r="D111" s="7">
        <f t="shared" si="121"/>
        <v>22.805589555045799</v>
      </c>
      <c r="E111" s="10">
        <f t="shared" si="122"/>
        <v>16.229540737113901</v>
      </c>
      <c r="F111" s="7" t="s">
        <v>83</v>
      </c>
      <c r="G111" s="1">
        <v>7</v>
      </c>
      <c r="H111" s="9">
        <f t="shared" si="103"/>
        <v>22.805589555045799</v>
      </c>
      <c r="I111" s="9">
        <f t="shared" si="104"/>
        <v>295.95558955504578</v>
      </c>
      <c r="J111" s="9">
        <f t="shared" si="105"/>
        <v>0.27172737266424202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1.8328079240208228</v>
      </c>
      <c r="P111" s="9">
        <f t="shared" si="108"/>
        <v>0.49802408179238189</v>
      </c>
      <c r="Q111" s="12">
        <f t="shared" si="109"/>
        <v>0.14940722453771457</v>
      </c>
      <c r="R111" s="9">
        <f t="shared" si="110"/>
        <v>0.19436706250000002</v>
      </c>
      <c r="S111" s="13">
        <f t="shared" si="111"/>
        <v>0.7686859214519155</v>
      </c>
      <c r="T111" s="2">
        <f t="shared" si="112"/>
        <v>0.01</v>
      </c>
      <c r="U111" s="14">
        <f t="shared" si="113"/>
        <v>7.6868592145191549E-3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1.7636859214519154E-2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888919.58333333337</v>
      </c>
      <c r="AX111" s="1">
        <f t="shared" si="120"/>
        <v>2041649544.1065931</v>
      </c>
    </row>
    <row r="112" spans="1:50" x14ac:dyDescent="0.15">
      <c r="C112" s="7">
        <v>7</v>
      </c>
      <c r="D112" s="7">
        <f t="shared" si="121"/>
        <v>23.9344766679949</v>
      </c>
      <c r="E112" s="10">
        <f t="shared" si="122"/>
        <v>22.805589555045799</v>
      </c>
      <c r="F112" s="7" t="s">
        <v>83</v>
      </c>
      <c r="G112" s="1">
        <v>8</v>
      </c>
      <c r="H112" s="9">
        <f t="shared" si="103"/>
        <v>23.9344766679949</v>
      </c>
      <c r="I112" s="9">
        <f t="shared" si="104"/>
        <v>297.08447666799486</v>
      </c>
      <c r="J112" s="9">
        <f t="shared" si="105"/>
        <v>0.30791186220448719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1.9826740505617746</v>
      </c>
      <c r="P112" s="9">
        <f t="shared" si="108"/>
        <v>0.61048885905298955</v>
      </c>
      <c r="Q112" s="12">
        <f t="shared" si="109"/>
        <v>0.18314665771589686</v>
      </c>
      <c r="R112" s="9">
        <f t="shared" si="110"/>
        <v>0.19436706250000002</v>
      </c>
      <c r="S112" s="13">
        <f t="shared" si="111"/>
        <v>0.94227208746284796</v>
      </c>
      <c r="T112" s="2">
        <f t="shared" si="112"/>
        <v>0.01</v>
      </c>
      <c r="U112" s="14">
        <f t="shared" si="113"/>
        <v>9.4227208746284798E-3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1.937272087462848E-2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888919.58333333337</v>
      </c>
      <c r="AX112" s="1">
        <f t="shared" si="120"/>
        <v>2242593551.4203658</v>
      </c>
    </row>
    <row r="113" spans="1:53" x14ac:dyDescent="0.15">
      <c r="C113" s="7">
        <v>8</v>
      </c>
      <c r="D113" s="7">
        <f t="shared" si="121"/>
        <v>23.596715084326402</v>
      </c>
      <c r="E113" s="10">
        <f t="shared" si="122"/>
        <v>23.9344766679949</v>
      </c>
      <c r="F113" s="7" t="s">
        <v>83</v>
      </c>
      <c r="G113" s="1">
        <v>9</v>
      </c>
      <c r="H113" s="9">
        <f t="shared" si="103"/>
        <v>23.596715084326402</v>
      </c>
      <c r="I113" s="9">
        <f t="shared" si="104"/>
        <v>296.74671508432635</v>
      </c>
      <c r="J113" s="9">
        <f t="shared" si="105"/>
        <v>0.29663700136377436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2.0200753998421188</v>
      </c>
      <c r="P113" s="9">
        <f t="shared" si="108"/>
        <v>0.59922910913789362</v>
      </c>
      <c r="Q113" s="12">
        <f t="shared" si="109"/>
        <v>0.17976873274136809</v>
      </c>
      <c r="R113" s="9">
        <f t="shared" si="110"/>
        <v>0.19436706250000002</v>
      </c>
      <c r="S113" s="13">
        <f t="shared" si="111"/>
        <v>0.92489298561770505</v>
      </c>
      <c r="T113" s="2">
        <f t="shared" si="112"/>
        <v>0.01</v>
      </c>
      <c r="U113" s="14">
        <f t="shared" si="113"/>
        <v>9.2489298561770506E-3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1.9198929856177049E-2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888919.58333333337</v>
      </c>
      <c r="AX113" s="1">
        <f t="shared" si="120"/>
        <v>2222475436.8924069</v>
      </c>
    </row>
    <row r="114" spans="1:53" x14ac:dyDescent="0.15">
      <c r="C114" s="7">
        <v>9</v>
      </c>
      <c r="D114" s="7">
        <f t="shared" si="121"/>
        <v>20.035494051875801</v>
      </c>
      <c r="E114" s="10">
        <f t="shared" si="122"/>
        <v>23.596715084326402</v>
      </c>
      <c r="F114" s="7" t="s">
        <v>83</v>
      </c>
      <c r="G114" s="1">
        <v>10</v>
      </c>
      <c r="H114" s="9">
        <f t="shared" si="103"/>
        <v>20.035494051875801</v>
      </c>
      <c r="I114" s="9">
        <f t="shared" si="104"/>
        <v>293.18549405187576</v>
      </c>
      <c r="J114" s="9">
        <f t="shared" si="105"/>
        <v>0.1991296217979848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2.0687364990375587</v>
      </c>
      <c r="P114" s="9">
        <f t="shared" si="108"/>
        <v>0.41194671665303623</v>
      </c>
      <c r="Q114" s="12">
        <f t="shared" si="109"/>
        <v>0.12358401499591086</v>
      </c>
      <c r="R114" s="9">
        <f t="shared" si="110"/>
        <v>0.19436706250000002</v>
      </c>
      <c r="S114" s="13">
        <f t="shared" si="111"/>
        <v>0.63582797108903599</v>
      </c>
      <c r="T114" s="2">
        <f t="shared" si="112"/>
        <v>0.01</v>
      </c>
      <c r="U114" s="14">
        <f t="shared" si="113"/>
        <v>6.3582797108903601E-3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1.6308279710890359E-2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888919.58333333337</v>
      </c>
      <c r="AX114" s="1">
        <f t="shared" si="120"/>
        <v>1887852674.4428554</v>
      </c>
    </row>
    <row r="115" spans="1:53" x14ac:dyDescent="0.15">
      <c r="C115" s="7">
        <v>10</v>
      </c>
      <c r="D115" s="7">
        <f t="shared" si="121"/>
        <v>14.499312774310599</v>
      </c>
      <c r="E115" s="10">
        <f t="shared" si="122"/>
        <v>20.035494051875801</v>
      </c>
      <c r="F115" s="7" t="s">
        <v>83</v>
      </c>
      <c r="G115" s="1">
        <v>11</v>
      </c>
      <c r="H115" s="9">
        <f t="shared" si="103"/>
        <v>14.499312774310599</v>
      </c>
      <c r="I115" s="9">
        <f t="shared" si="104"/>
        <v>287.6493127743106</v>
      </c>
      <c r="J115" s="9">
        <f t="shared" si="105"/>
        <v>0.10508612910809499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1.5739502932652965</v>
      </c>
      <c r="O115" s="9">
        <f t="shared" si="123"/>
        <v>0.73072969745255945</v>
      </c>
      <c r="P115" s="9">
        <f t="shared" si="108"/>
        <v>7.6789555329618855E-2</v>
      </c>
      <c r="Q115" s="12">
        <f t="shared" si="109"/>
        <v>2.3036866598885656E-2</v>
      </c>
      <c r="R115" s="9">
        <f t="shared" si="110"/>
        <v>0.19436706250000002</v>
      </c>
      <c r="S115" s="13">
        <f t="shared" si="111"/>
        <v>0.1185224816518779</v>
      </c>
      <c r="T115" s="2">
        <f t="shared" si="112"/>
        <v>0.01</v>
      </c>
      <c r="U115" s="14">
        <f t="shared" si="113"/>
        <v>1.1852248165187789E-3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6.6752248165187792E-3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888919.58333333337</v>
      </c>
      <c r="AX115" s="1">
        <f t="shared" si="120"/>
        <v>772726568.69853818</v>
      </c>
    </row>
    <row r="116" spans="1:53" x14ac:dyDescent="0.15">
      <c r="C116" s="7">
        <v>11</v>
      </c>
      <c r="D116" s="7">
        <f t="shared" si="121"/>
        <v>6.8481444332790797</v>
      </c>
      <c r="E116" s="10">
        <f t="shared" si="122"/>
        <v>14.499312774310599</v>
      </c>
      <c r="F116" s="7" t="s">
        <v>85</v>
      </c>
      <c r="G116" s="1">
        <v>12</v>
      </c>
      <c r="H116" s="9">
        <f t="shared" si="103"/>
        <v>6.8481444332790797</v>
      </c>
      <c r="I116" s="9">
        <f t="shared" si="104"/>
        <v>279.99814443327904</v>
      </c>
      <c r="J116" s="9">
        <f t="shared" si="105"/>
        <v>4.1671434491471641E-2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1.301830350456274</v>
      </c>
      <c r="P116" s="9">
        <f t="shared" si="108"/>
        <v>5.4249138168048196E-2</v>
      </c>
      <c r="Q116" s="12">
        <f t="shared" si="109"/>
        <v>1.6274741450414458E-2</v>
      </c>
      <c r="R116" s="9">
        <f t="shared" si="110"/>
        <v>0.19436706250000002</v>
      </c>
      <c r="S116" s="13">
        <f t="shared" si="111"/>
        <v>8.3731992659067209E-2</v>
      </c>
      <c r="T116" s="2">
        <f t="shared" si="112"/>
        <v>0.01</v>
      </c>
      <c r="U116" s="14">
        <f t="shared" si="113"/>
        <v>8.3731992659067213E-4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6.3273199265906719E-3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888919.58333333337</v>
      </c>
      <c r="AX116" s="1">
        <f t="shared" si="120"/>
        <v>732452966.05337811</v>
      </c>
      <c r="AY116" s="1">
        <f>SUM(AX105:AX116)</f>
        <v>14469668127.059368</v>
      </c>
    </row>
    <row r="117" spans="1:53" x14ac:dyDescent="0.15">
      <c r="C117" s="7">
        <v>12</v>
      </c>
      <c r="D117" s="7">
        <f t="shared" si="121"/>
        <v>5.7137223522094303</v>
      </c>
      <c r="E117" s="10">
        <f t="shared" si="122"/>
        <v>6.8481444332790797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5.36586217802056</v>
      </c>
      <c r="E121" s="7"/>
      <c r="F121" s="7"/>
      <c r="G121" s="1">
        <v>1</v>
      </c>
      <c r="H121" s="9">
        <f t="shared" ref="H121:H132" si="124">E122</f>
        <v>5.36586217802056</v>
      </c>
      <c r="I121" s="9">
        <f t="shared" ref="I121:I132" si="125">H121+273.15</f>
        <v>278.51586217802054</v>
      </c>
      <c r="J121" s="9">
        <f t="shared" ref="J121:J132" si="126">EXP(($C$15*(I121-$C$13))/($C$16*I121*$C$13))</f>
        <v>3.4630801397870815E-2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9.8593891579738212E-3</v>
      </c>
      <c r="Q121" s="12">
        <f t="shared" ref="Q121:Q132" si="130">P121*$B$123</f>
        <v>3.253598422131361E-3</v>
      </c>
      <c r="R121" s="9">
        <f t="shared" ref="R121:R132" si="131">L121*$B$123</f>
        <v>9.3951000000000007E-2</v>
      </c>
      <c r="S121" s="13">
        <f t="shared" ref="S121:S132" si="132">Q121/R121</f>
        <v>3.4630801397870815E-2</v>
      </c>
      <c r="T121" s="2">
        <f t="shared" ref="T121:T132" si="133">$B$122/100</f>
        <v>0.01</v>
      </c>
      <c r="U121" s="14">
        <f t="shared" ref="U121:U132" si="134">S121*T121</f>
        <v>3.4630801397870814E-4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5.8363080139787081E-3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4331.083333333333</v>
      </c>
      <c r="AX121" s="1">
        <f t="shared" ref="AX121:AX132" si="141">AW121*10000*AV121*0.67*AU121*AT121</f>
        <v>1591149.3789089085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1.2786159919848199</v>
      </c>
      <c r="E122" s="10">
        <f t="shared" ref="E122:E133" si="145">D121</f>
        <v>5.36586217802056</v>
      </c>
      <c r="F122" s="7" t="s">
        <v>83</v>
      </c>
      <c r="G122" s="1">
        <v>2</v>
      </c>
      <c r="H122" s="9">
        <f t="shared" si="124"/>
        <v>1.2786159919848199</v>
      </c>
      <c r="I122" s="9">
        <f t="shared" si="125"/>
        <v>274.42861599198477</v>
      </c>
      <c r="J122" s="9">
        <f t="shared" si="126"/>
        <v>2.057481783491346E-2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0.55954061084202622</v>
      </c>
      <c r="P122" s="9">
        <f t="shared" si="129"/>
        <v>1.1512446139310894E-2</v>
      </c>
      <c r="Q122" s="12">
        <f t="shared" si="130"/>
        <v>3.7991072259725952E-3</v>
      </c>
      <c r="R122" s="9">
        <f t="shared" si="131"/>
        <v>9.3951000000000007E-2</v>
      </c>
      <c r="S122" s="13">
        <f t="shared" si="132"/>
        <v>4.0437113239588665E-2</v>
      </c>
      <c r="T122" s="2">
        <f t="shared" si="133"/>
        <v>0.01</v>
      </c>
      <c r="U122" s="14">
        <f t="shared" si="134"/>
        <v>4.0437113239588667E-4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5.8943711323958866E-3</v>
      </c>
      <c r="AU122" s="9">
        <f t="shared" si="138"/>
        <v>28.47</v>
      </c>
      <c r="AV122" s="1">
        <f t="shared" si="139"/>
        <v>0.33</v>
      </c>
      <c r="AW122" s="1">
        <f t="shared" si="140"/>
        <v>4331.083333333333</v>
      </c>
      <c r="AX122" s="1">
        <f t="shared" si="141"/>
        <v>1606979.0943018813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-0.61923451070448199</v>
      </c>
      <c r="E123" s="10">
        <f t="shared" si="145"/>
        <v>1.2786159919848199</v>
      </c>
      <c r="F123" s="7" t="s">
        <v>83</v>
      </c>
      <c r="G123" s="1">
        <v>3</v>
      </c>
      <c r="H123" s="9">
        <f t="shared" si="124"/>
        <v>-0.61923451070448199</v>
      </c>
      <c r="I123" s="9">
        <f t="shared" si="125"/>
        <v>272.5307654892955</v>
      </c>
      <c r="J123" s="9">
        <f t="shared" si="126"/>
        <v>1.6070585301104164E-2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0.83272816470271527</v>
      </c>
      <c r="P123" s="9">
        <f t="shared" si="129"/>
        <v>1.3382429003486903E-2</v>
      </c>
      <c r="Q123" s="12">
        <f t="shared" si="130"/>
        <v>4.4162015711506778E-3</v>
      </c>
      <c r="R123" s="9">
        <f t="shared" si="131"/>
        <v>9.3951000000000007E-2</v>
      </c>
      <c r="S123" s="13">
        <f t="shared" si="132"/>
        <v>4.7005370577755189E-2</v>
      </c>
      <c r="T123" s="2">
        <f t="shared" si="133"/>
        <v>0.01</v>
      </c>
      <c r="U123" s="14">
        <f t="shared" si="134"/>
        <v>4.7005370577755191E-4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5.9600537057775517E-3</v>
      </c>
      <c r="AU123" s="9">
        <f t="shared" si="138"/>
        <v>28.47</v>
      </c>
      <c r="AV123" s="1">
        <f t="shared" si="139"/>
        <v>0.33</v>
      </c>
      <c r="AW123" s="1">
        <f t="shared" si="140"/>
        <v>4331.083333333333</v>
      </c>
      <c r="AX123" s="1">
        <f t="shared" si="141"/>
        <v>1624886.0974262978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7.51081832005503</v>
      </c>
      <c r="E124" s="10">
        <f t="shared" si="145"/>
        <v>-0.61923451070448199</v>
      </c>
      <c r="F124" s="7" t="s">
        <v>83</v>
      </c>
      <c r="G124" s="1">
        <v>4</v>
      </c>
      <c r="H124" s="9">
        <f t="shared" si="124"/>
        <v>7.51081832005503</v>
      </c>
      <c r="I124" s="9">
        <f t="shared" si="125"/>
        <v>280.660818320055</v>
      </c>
      <c r="J124" s="9">
        <f t="shared" si="126"/>
        <v>4.5237327955131697E-2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1.1040457356992284</v>
      </c>
      <c r="P124" s="9">
        <f t="shared" si="129"/>
        <v>4.9944079023290643E-2</v>
      </c>
      <c r="Q124" s="12">
        <f t="shared" si="130"/>
        <v>1.6481546077685913E-2</v>
      </c>
      <c r="R124" s="9">
        <f t="shared" si="131"/>
        <v>9.3951000000000007E-2</v>
      </c>
      <c r="S124" s="13">
        <f t="shared" si="132"/>
        <v>0.17542704258268579</v>
      </c>
      <c r="T124" s="2">
        <f t="shared" si="133"/>
        <v>0.01</v>
      </c>
      <c r="U124" s="14">
        <f t="shared" si="134"/>
        <v>1.754270425826858E-3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7.2442704258268579E-3</v>
      </c>
      <c r="AU124" s="9">
        <f t="shared" si="138"/>
        <v>28.47</v>
      </c>
      <c r="AV124" s="1">
        <f t="shared" si="139"/>
        <v>0.33</v>
      </c>
      <c r="AW124" s="1">
        <f t="shared" si="140"/>
        <v>4331.083333333333</v>
      </c>
      <c r="AX124" s="1">
        <f t="shared" si="141"/>
        <v>1975001.3811976016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11.4051444741804</v>
      </c>
      <c r="E125" s="10">
        <f t="shared" si="145"/>
        <v>7.51081832005503</v>
      </c>
      <c r="F125" s="7" t="s">
        <v>83</v>
      </c>
      <c r="G125" s="1">
        <v>5</v>
      </c>
      <c r="H125" s="9">
        <f t="shared" si="124"/>
        <v>11.4051444741804</v>
      </c>
      <c r="I125" s="9">
        <f t="shared" si="125"/>
        <v>284.55514447418039</v>
      </c>
      <c r="J125" s="9">
        <f t="shared" si="126"/>
        <v>7.2726855682053906E-2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1.0013965738421409</v>
      </c>
      <c r="O125" s="9">
        <f t="shared" si="146"/>
        <v>0.33740508283379689</v>
      </c>
      <c r="P125" s="9">
        <f t="shared" si="129"/>
        <v>2.4538410765644988E-2</v>
      </c>
      <c r="Q125" s="12">
        <f t="shared" si="130"/>
        <v>8.0976755526628464E-3</v>
      </c>
      <c r="R125" s="9">
        <f t="shared" si="131"/>
        <v>9.3951000000000007E-2</v>
      </c>
      <c r="S125" s="13">
        <f t="shared" si="132"/>
        <v>8.6190413648208591E-2</v>
      </c>
      <c r="T125" s="2">
        <f t="shared" si="133"/>
        <v>0.01</v>
      </c>
      <c r="U125" s="14">
        <f t="shared" si="134"/>
        <v>8.6190413648208597E-4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6.3519041364820863E-3</v>
      </c>
      <c r="AU125" s="9">
        <f t="shared" si="138"/>
        <v>28.47</v>
      </c>
      <c r="AV125" s="1">
        <f t="shared" si="139"/>
        <v>0.33</v>
      </c>
      <c r="AW125" s="1">
        <f t="shared" si="140"/>
        <v>4331.083333333333</v>
      </c>
      <c r="AX125" s="1">
        <f t="shared" si="141"/>
        <v>1731716.0604692635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16.229540737113901</v>
      </c>
      <c r="E126" s="10">
        <f t="shared" si="145"/>
        <v>11.4051444741804</v>
      </c>
      <c r="F126" s="7" t="s">
        <v>85</v>
      </c>
      <c r="G126" s="1">
        <v>6</v>
      </c>
      <c r="H126" s="9">
        <f t="shared" si="124"/>
        <v>16.229540737113901</v>
      </c>
      <c r="I126" s="9">
        <f t="shared" si="125"/>
        <v>289.37954073711387</v>
      </c>
      <c r="J126" s="9">
        <f t="shared" si="126"/>
        <v>0.12865954991336134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0.59756667206815184</v>
      </c>
      <c r="P126" s="9">
        <f t="shared" si="129"/>
        <v>7.6882659071513607E-2</v>
      </c>
      <c r="Q126" s="12">
        <f t="shared" si="130"/>
        <v>2.5371277493599492E-2</v>
      </c>
      <c r="R126" s="9">
        <f t="shared" si="131"/>
        <v>9.3951000000000007E-2</v>
      </c>
      <c r="S126" s="13">
        <f t="shared" si="132"/>
        <v>0.27004797706889222</v>
      </c>
      <c r="T126" s="2">
        <f t="shared" si="133"/>
        <v>0.01</v>
      </c>
      <c r="U126" s="14">
        <f t="shared" si="134"/>
        <v>2.7004797706889224E-3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8.1904797706889229E-3</v>
      </c>
      <c r="AU126" s="9">
        <f t="shared" si="138"/>
        <v>28.47</v>
      </c>
      <c r="AV126" s="1">
        <f t="shared" si="139"/>
        <v>0.33</v>
      </c>
      <c r="AW126" s="1">
        <f t="shared" si="140"/>
        <v>4331.083333333333</v>
      </c>
      <c r="AX126" s="1">
        <f t="shared" si="141"/>
        <v>2232965.9039385314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22.805589555045799</v>
      </c>
      <c r="E127" s="10">
        <f t="shared" si="145"/>
        <v>16.229540737113901</v>
      </c>
      <c r="F127" s="7" t="s">
        <v>83</v>
      </c>
      <c r="G127" s="1">
        <v>7</v>
      </c>
      <c r="H127" s="9">
        <f t="shared" si="124"/>
        <v>22.805589555045799</v>
      </c>
      <c r="I127" s="9">
        <f t="shared" si="125"/>
        <v>295.95558955504578</v>
      </c>
      <c r="J127" s="9">
        <f t="shared" si="126"/>
        <v>0.27172737266424202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0.8053840129966382</v>
      </c>
      <c r="P127" s="9">
        <f t="shared" si="129"/>
        <v>0.21884488183736026</v>
      </c>
      <c r="Q127" s="12">
        <f t="shared" si="130"/>
        <v>7.221881100632889E-2</v>
      </c>
      <c r="R127" s="9">
        <f t="shared" si="131"/>
        <v>9.3951000000000007E-2</v>
      </c>
      <c r="S127" s="13">
        <f t="shared" si="132"/>
        <v>0.76868592145191517</v>
      </c>
      <c r="T127" s="2">
        <f t="shared" si="133"/>
        <v>0.01</v>
      </c>
      <c r="U127" s="14">
        <f t="shared" si="134"/>
        <v>7.6868592145191515E-3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1.763685921451915E-2</v>
      </c>
      <c r="AU127" s="9">
        <f t="shared" si="138"/>
        <v>28.47</v>
      </c>
      <c r="AV127" s="1">
        <f t="shared" si="139"/>
        <v>0.33</v>
      </c>
      <c r="AW127" s="1">
        <f t="shared" si="140"/>
        <v>4331.083333333333</v>
      </c>
      <c r="AX127" s="1">
        <f t="shared" si="141"/>
        <v>4808327.0310394531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23.9344766679949</v>
      </c>
      <c r="E128" s="10">
        <f t="shared" si="145"/>
        <v>22.805589555045799</v>
      </c>
      <c r="F128" s="7" t="s">
        <v>83</v>
      </c>
      <c r="G128" s="1">
        <v>8</v>
      </c>
      <c r="H128" s="9">
        <f t="shared" si="124"/>
        <v>23.9344766679949</v>
      </c>
      <c r="I128" s="9">
        <f t="shared" si="125"/>
        <v>297.08447666799486</v>
      </c>
      <c r="J128" s="9">
        <f t="shared" si="126"/>
        <v>0.30791186220448719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0.87123913115927798</v>
      </c>
      <c r="P128" s="9">
        <f t="shared" si="129"/>
        <v>0.26826486330067273</v>
      </c>
      <c r="Q128" s="12">
        <f t="shared" si="130"/>
        <v>8.8527404889222006E-2</v>
      </c>
      <c r="R128" s="9">
        <f t="shared" si="131"/>
        <v>9.3951000000000007E-2</v>
      </c>
      <c r="S128" s="13">
        <f t="shared" si="132"/>
        <v>0.94227208746284763</v>
      </c>
      <c r="T128" s="2">
        <f t="shared" si="133"/>
        <v>0.01</v>
      </c>
      <c r="U128" s="14">
        <f t="shared" si="134"/>
        <v>9.4227208746284763E-3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1.9372720874628477E-2</v>
      </c>
      <c r="AU128" s="9">
        <f t="shared" si="138"/>
        <v>28.47</v>
      </c>
      <c r="AV128" s="1">
        <f t="shared" si="139"/>
        <v>0.33</v>
      </c>
      <c r="AW128" s="1">
        <f t="shared" si="140"/>
        <v>4331.083333333333</v>
      </c>
      <c r="AX128" s="1">
        <f t="shared" si="141"/>
        <v>5281574.0213866653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23.596715084326402</v>
      </c>
      <c r="E129" s="10">
        <f t="shared" si="145"/>
        <v>23.9344766679949</v>
      </c>
      <c r="F129" s="7" t="s">
        <v>83</v>
      </c>
      <c r="G129" s="1">
        <v>9</v>
      </c>
      <c r="H129" s="9">
        <f t="shared" si="124"/>
        <v>23.596715084326402</v>
      </c>
      <c r="I129" s="9">
        <f t="shared" si="125"/>
        <v>296.74671508432635</v>
      </c>
      <c r="J129" s="9">
        <f t="shared" si="126"/>
        <v>0.29663700136377436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0.88767426785860515</v>
      </c>
      <c r="P129" s="9">
        <f t="shared" si="129"/>
        <v>0.26331703300536047</v>
      </c>
      <c r="Q129" s="12">
        <f t="shared" si="130"/>
        <v>8.6894620891768956E-2</v>
      </c>
      <c r="R129" s="9">
        <f t="shared" si="131"/>
        <v>9.3951000000000007E-2</v>
      </c>
      <c r="S129" s="13">
        <f t="shared" si="132"/>
        <v>0.92489298561770439</v>
      </c>
      <c r="T129" s="2">
        <f t="shared" si="133"/>
        <v>0.01</v>
      </c>
      <c r="U129" s="14">
        <f t="shared" si="134"/>
        <v>9.2489298561770437E-3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1.9198929856177042E-2</v>
      </c>
      <c r="AU129" s="9">
        <f t="shared" si="138"/>
        <v>28.47</v>
      </c>
      <c r="AV129" s="1">
        <f t="shared" si="139"/>
        <v>0.33</v>
      </c>
      <c r="AW129" s="1">
        <f t="shared" si="140"/>
        <v>4331.083333333333</v>
      </c>
      <c r="AX129" s="1">
        <f t="shared" si="141"/>
        <v>5234193.4735460393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20.035494051875801</v>
      </c>
      <c r="E130" s="10">
        <f t="shared" si="145"/>
        <v>23.596715084326402</v>
      </c>
      <c r="F130" s="7" t="s">
        <v>83</v>
      </c>
      <c r="G130" s="1">
        <v>10</v>
      </c>
      <c r="H130" s="9">
        <f t="shared" si="124"/>
        <v>20.035494051875801</v>
      </c>
      <c r="I130" s="9">
        <f t="shared" si="125"/>
        <v>293.18549405187576</v>
      </c>
      <c r="J130" s="9">
        <f t="shared" si="126"/>
        <v>0.1991296217979848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0.90905723485324463</v>
      </c>
      <c r="P130" s="9">
        <f t="shared" si="129"/>
        <v>0.18102022336904844</v>
      </c>
      <c r="Q130" s="12">
        <f t="shared" si="130"/>
        <v>5.9736673711785988E-2</v>
      </c>
      <c r="R130" s="9">
        <f t="shared" si="131"/>
        <v>9.3951000000000007E-2</v>
      </c>
      <c r="S130" s="13">
        <f t="shared" si="132"/>
        <v>0.63582797108903566</v>
      </c>
      <c r="T130" s="2">
        <f t="shared" si="133"/>
        <v>0.01</v>
      </c>
      <c r="U130" s="14">
        <f t="shared" si="134"/>
        <v>6.3582797108903567E-3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1.6308279710890355E-2</v>
      </c>
      <c r="AU130" s="9">
        <f t="shared" si="138"/>
        <v>28.47</v>
      </c>
      <c r="AV130" s="1">
        <f t="shared" si="139"/>
        <v>0.33</v>
      </c>
      <c r="AW130" s="1">
        <f t="shared" si="140"/>
        <v>4331.083333333333</v>
      </c>
      <c r="AX130" s="1">
        <f t="shared" si="141"/>
        <v>4446117.1464742729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14.499312774310599</v>
      </c>
      <c r="E131" s="10">
        <f t="shared" si="145"/>
        <v>20.035494051875801</v>
      </c>
      <c r="F131" s="7" t="s">
        <v>83</v>
      </c>
      <c r="G131" s="1">
        <v>11</v>
      </c>
      <c r="H131" s="9">
        <f t="shared" si="124"/>
        <v>14.499312774310599</v>
      </c>
      <c r="I131" s="9">
        <f t="shared" si="125"/>
        <v>287.6493127743106</v>
      </c>
      <c r="J131" s="9">
        <f t="shared" si="126"/>
        <v>0.10508612910809499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0.69163516090998645</v>
      </c>
      <c r="O131" s="9">
        <f t="shared" si="146"/>
        <v>0.32110185057420981</v>
      </c>
      <c r="P131" s="9">
        <f t="shared" si="129"/>
        <v>3.3743350526289635E-2</v>
      </c>
      <c r="Q131" s="12">
        <f t="shared" si="130"/>
        <v>1.113530567367558E-2</v>
      </c>
      <c r="R131" s="9">
        <f t="shared" si="131"/>
        <v>9.3951000000000007E-2</v>
      </c>
      <c r="S131" s="13">
        <f t="shared" si="132"/>
        <v>0.11852248165187788</v>
      </c>
      <c r="T131" s="2">
        <f t="shared" si="133"/>
        <v>0.01</v>
      </c>
      <c r="U131" s="14">
        <f t="shared" si="134"/>
        <v>1.1852248165187789E-3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6.6752248165187792E-3</v>
      </c>
      <c r="AU131" s="9">
        <f t="shared" si="138"/>
        <v>28.47</v>
      </c>
      <c r="AV131" s="1">
        <f t="shared" si="139"/>
        <v>0.33</v>
      </c>
      <c r="AW131" s="1">
        <f t="shared" si="140"/>
        <v>4331.083333333333</v>
      </c>
      <c r="AX131" s="1">
        <f t="shared" si="141"/>
        <v>1819862.7960419254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6.8481444332790797</v>
      </c>
      <c r="E132" s="10">
        <f t="shared" si="145"/>
        <v>14.499312774310599</v>
      </c>
      <c r="F132" s="7" t="s">
        <v>85</v>
      </c>
      <c r="G132" s="1">
        <v>12</v>
      </c>
      <c r="H132" s="9">
        <f t="shared" si="124"/>
        <v>6.8481444332790797</v>
      </c>
      <c r="I132" s="9">
        <f t="shared" si="125"/>
        <v>279.99814443327904</v>
      </c>
      <c r="J132" s="9">
        <f t="shared" si="126"/>
        <v>4.1671434491471641E-2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0.57205850004792014</v>
      </c>
      <c r="P132" s="9">
        <f t="shared" si="129"/>
        <v>2.383849831003643E-2</v>
      </c>
      <c r="Q132" s="12">
        <f t="shared" si="130"/>
        <v>7.8667044423120225E-3</v>
      </c>
      <c r="R132" s="9">
        <f t="shared" si="131"/>
        <v>9.3951000000000007E-2</v>
      </c>
      <c r="S132" s="13">
        <f t="shared" si="132"/>
        <v>8.3731992659067195E-2</v>
      </c>
      <c r="T132" s="2">
        <f t="shared" si="133"/>
        <v>0.01</v>
      </c>
      <c r="U132" s="14">
        <f t="shared" si="134"/>
        <v>8.3731992659067192E-4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6.3273199265906719E-3</v>
      </c>
      <c r="AU132" s="9">
        <f t="shared" si="138"/>
        <v>28.47</v>
      </c>
      <c r="AV132" s="1">
        <f t="shared" si="139"/>
        <v>0.33</v>
      </c>
      <c r="AW132" s="1">
        <f t="shared" si="140"/>
        <v>4331.083333333333</v>
      </c>
      <c r="AX132" s="1">
        <f t="shared" si="141"/>
        <v>1725013.6811215663</v>
      </c>
      <c r="AY132" s="1">
        <f>SUM(AX121:AX132)</f>
        <v>34077786.065852404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5.7137223522094303</v>
      </c>
      <c r="E133" s="10">
        <f t="shared" si="145"/>
        <v>6.8481444332790797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5.36586217802056</v>
      </c>
      <c r="E136" s="7"/>
      <c r="F136" s="7"/>
      <c r="G136" s="1">
        <v>1</v>
      </c>
      <c r="H136" s="9">
        <f t="shared" ref="H136:H147" si="147">E137</f>
        <v>5.36586217802056</v>
      </c>
      <c r="I136" s="9">
        <f t="shared" ref="I136:I147" si="148">H136+273.15</f>
        <v>278.51586217802054</v>
      </c>
      <c r="J136" s="9">
        <f t="shared" ref="J136:J147" si="149">EXP(($C$15*(I136-$C$13))/($C$16*I136*$C$13))</f>
        <v>3.4630801397870815E-2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2.6286437653550931E-2</v>
      </c>
      <c r="Q136" s="12">
        <f t="shared" ref="Q136:Q147" si="153">P136*$B$138</f>
        <v>6.834473789923242E-3</v>
      </c>
      <c r="R136" s="9">
        <f t="shared" ref="R136:R147" si="154">L136*$B$138</f>
        <v>0.19735245833333334</v>
      </c>
      <c r="S136" s="13">
        <f t="shared" ref="S136:S147" si="155">Q136/R136</f>
        <v>3.4630801397870815E-2</v>
      </c>
      <c r="T136" s="2">
        <f t="shared" ref="T136:T147" si="156">$B$137/100</f>
        <v>0.01</v>
      </c>
      <c r="U136" s="14">
        <f t="shared" ref="U136:U147" si="157">S136*T136</f>
        <v>3.4630801397870814E-4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5.8363080139787081E-3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1.2786159919848199</v>
      </c>
      <c r="E137" s="10">
        <f t="shared" ref="E137:E148" si="166">D136</f>
        <v>5.36586217802056</v>
      </c>
      <c r="F137" s="7" t="s">
        <v>83</v>
      </c>
      <c r="G137" s="1">
        <v>2</v>
      </c>
      <c r="H137" s="9">
        <f t="shared" si="147"/>
        <v>1.2786159919848199</v>
      </c>
      <c r="I137" s="9">
        <f t="shared" si="148"/>
        <v>274.42861599198477</v>
      </c>
      <c r="J137" s="9">
        <f t="shared" si="149"/>
        <v>2.057481783491346E-2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1.4918093956797824</v>
      </c>
      <c r="P137" s="9">
        <f t="shared" si="152"/>
        <v>3.0693706560523858E-2</v>
      </c>
      <c r="Q137" s="12">
        <f t="shared" si="153"/>
        <v>7.9803637057362029E-3</v>
      </c>
      <c r="R137" s="9">
        <f t="shared" si="154"/>
        <v>0.19735245833333334</v>
      </c>
      <c r="S137" s="13">
        <f t="shared" si="155"/>
        <v>4.0437113239588658E-2</v>
      </c>
      <c r="T137" s="2">
        <f t="shared" si="156"/>
        <v>0.01</v>
      </c>
      <c r="U137" s="14">
        <f t="shared" si="157"/>
        <v>4.0437113239588657E-4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5.8943711323958866E-3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-0.61923451070448199</v>
      </c>
      <c r="E138" s="10">
        <f t="shared" si="166"/>
        <v>1.2786159919848199</v>
      </c>
      <c r="F138" s="7" t="s">
        <v>83</v>
      </c>
      <c r="G138" s="1">
        <v>3</v>
      </c>
      <c r="H138" s="9">
        <f t="shared" si="147"/>
        <v>-0.61923451070448199</v>
      </c>
      <c r="I138" s="9">
        <f t="shared" si="148"/>
        <v>272.5307654892955</v>
      </c>
      <c r="J138" s="9">
        <f t="shared" si="149"/>
        <v>1.6070585301104164E-2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2.2201636057859253</v>
      </c>
      <c r="P138" s="9">
        <f t="shared" si="152"/>
        <v>3.5679328609189709E-2</v>
      </c>
      <c r="Q138" s="12">
        <f t="shared" si="153"/>
        <v>9.276625438389325E-3</v>
      </c>
      <c r="R138" s="9">
        <f t="shared" si="154"/>
        <v>0.19735245833333334</v>
      </c>
      <c r="S138" s="13">
        <f t="shared" si="155"/>
        <v>4.7005370577755196E-2</v>
      </c>
      <c r="T138" s="2">
        <f t="shared" si="156"/>
        <v>0.01</v>
      </c>
      <c r="U138" s="14">
        <f t="shared" si="157"/>
        <v>4.7005370577755197E-4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5.9600537057775517E-3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7.51081832005503</v>
      </c>
      <c r="E139" s="10">
        <f t="shared" si="166"/>
        <v>-0.61923451070448199</v>
      </c>
      <c r="F139" s="7" t="s">
        <v>83</v>
      </c>
      <c r="G139" s="1">
        <v>4</v>
      </c>
      <c r="H139" s="9">
        <f t="shared" si="147"/>
        <v>7.51081832005503</v>
      </c>
      <c r="I139" s="9">
        <f t="shared" si="148"/>
        <v>280.660818320055</v>
      </c>
      <c r="J139" s="9">
        <f t="shared" si="149"/>
        <v>4.5237327955131697E-2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2.9435321938434025</v>
      </c>
      <c r="P139" s="9">
        <f t="shared" si="152"/>
        <v>0.13315753119938228</v>
      </c>
      <c r="Q139" s="12">
        <f t="shared" si="153"/>
        <v>3.4620958111839392E-2</v>
      </c>
      <c r="R139" s="9">
        <f t="shared" si="154"/>
        <v>0.19735245833333334</v>
      </c>
      <c r="S139" s="13">
        <f t="shared" si="155"/>
        <v>0.17542704258268579</v>
      </c>
      <c r="T139" s="2">
        <f t="shared" si="156"/>
        <v>0.01</v>
      </c>
      <c r="U139" s="14">
        <f t="shared" si="157"/>
        <v>1.754270425826858E-3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7.2442704258268579E-3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11.4051444741804</v>
      </c>
      <c r="E140" s="10">
        <f t="shared" si="166"/>
        <v>7.51081832005503</v>
      </c>
      <c r="F140" s="7" t="s">
        <v>83</v>
      </c>
      <c r="G140" s="1">
        <v>5</v>
      </c>
      <c r="H140" s="9">
        <f t="shared" si="147"/>
        <v>11.4051444741804</v>
      </c>
      <c r="I140" s="9">
        <f t="shared" si="148"/>
        <v>284.55514447418039</v>
      </c>
      <c r="J140" s="9">
        <f t="shared" si="149"/>
        <v>7.2726855682053906E-2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3.5694225793106868</v>
      </c>
      <c r="P140" s="9">
        <f t="shared" si="152"/>
        <v>0.25959288079379295</v>
      </c>
      <c r="Q140" s="12">
        <f t="shared" si="153"/>
        <v>6.7494149006386173E-2</v>
      </c>
      <c r="R140" s="9">
        <f t="shared" si="154"/>
        <v>0.19735245833333334</v>
      </c>
      <c r="S140" s="13">
        <f t="shared" si="155"/>
        <v>0.34199801500514798</v>
      </c>
      <c r="T140" s="2">
        <f t="shared" si="156"/>
        <v>0.01</v>
      </c>
      <c r="U140" s="14">
        <f t="shared" si="157"/>
        <v>3.4199801500514799E-3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8.9099801500514796E-3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16.229540737113901</v>
      </c>
      <c r="E141" s="10">
        <f t="shared" si="166"/>
        <v>11.4051444741804</v>
      </c>
      <c r="F141" s="7" t="s">
        <v>85</v>
      </c>
      <c r="G141" s="1">
        <v>6</v>
      </c>
      <c r="H141" s="9">
        <f t="shared" si="147"/>
        <v>16.229540737113901</v>
      </c>
      <c r="I141" s="9">
        <f t="shared" si="148"/>
        <v>289.37954073711387</v>
      </c>
      <c r="J141" s="9">
        <f t="shared" si="149"/>
        <v>0.12865954991336134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4.0688776151835606</v>
      </c>
      <c r="P141" s="9">
        <f t="shared" si="152"/>
        <v>0.52349996262206799</v>
      </c>
      <c r="Q141" s="12">
        <f t="shared" si="153"/>
        <v>0.13610999028173767</v>
      </c>
      <c r="R141" s="9">
        <f t="shared" si="154"/>
        <v>0.19735245833333334</v>
      </c>
      <c r="S141" s="13">
        <f t="shared" si="155"/>
        <v>0.68967973052478737</v>
      </c>
      <c r="T141" s="2">
        <f t="shared" si="156"/>
        <v>0.01</v>
      </c>
      <c r="U141" s="14">
        <f t="shared" si="157"/>
        <v>6.8967973052478735E-3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1.2386797305247874E-2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22.805589555045799</v>
      </c>
      <c r="E142" s="10">
        <f t="shared" si="166"/>
        <v>16.229540737113901</v>
      </c>
      <c r="F142" s="7" t="s">
        <v>83</v>
      </c>
      <c r="G142" s="1">
        <v>7</v>
      </c>
      <c r="H142" s="9">
        <f t="shared" si="147"/>
        <v>22.805589555045799</v>
      </c>
      <c r="I142" s="9">
        <f t="shared" si="148"/>
        <v>295.95558955504578</v>
      </c>
      <c r="J142" s="9">
        <f t="shared" si="149"/>
        <v>0.27172737266424202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4.3044255692281599</v>
      </c>
      <c r="P142" s="9">
        <f t="shared" si="152"/>
        <v>1.1696302507551524</v>
      </c>
      <c r="Q142" s="12">
        <f t="shared" si="153"/>
        <v>0.30410386519633964</v>
      </c>
      <c r="R142" s="9">
        <f t="shared" si="154"/>
        <v>0.19735245833333334</v>
      </c>
      <c r="S142" s="13">
        <f t="shared" si="155"/>
        <v>1.5409175429814026</v>
      </c>
      <c r="T142" s="2">
        <f t="shared" si="156"/>
        <v>0.01</v>
      </c>
      <c r="U142" s="14">
        <f t="shared" si="157"/>
        <v>1.5409175429814027E-2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2.5359175429814029E-2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23.9344766679949</v>
      </c>
      <c r="E143" s="10">
        <f t="shared" si="166"/>
        <v>22.805589555045799</v>
      </c>
      <c r="F143" s="7" t="s">
        <v>83</v>
      </c>
      <c r="G143" s="1">
        <v>8</v>
      </c>
      <c r="H143" s="9">
        <f t="shared" si="147"/>
        <v>23.9344766679949</v>
      </c>
      <c r="I143" s="9">
        <f t="shared" si="148"/>
        <v>297.08447666799486</v>
      </c>
      <c r="J143" s="9">
        <f t="shared" si="149"/>
        <v>0.30791186220448719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3.8938432351396743</v>
      </c>
      <c r="P143" s="9">
        <f t="shared" si="152"/>
        <v>1.1989605216642021</v>
      </c>
      <c r="Q143" s="12">
        <f t="shared" si="153"/>
        <v>0.31172973563269257</v>
      </c>
      <c r="R143" s="9">
        <f t="shared" si="154"/>
        <v>0.19735245833333334</v>
      </c>
      <c r="S143" s="13">
        <f t="shared" si="155"/>
        <v>1.5795584117131851</v>
      </c>
      <c r="T143" s="2">
        <f t="shared" si="156"/>
        <v>0.01</v>
      </c>
      <c r="U143" s="14">
        <f t="shared" si="157"/>
        <v>1.5795584117131851E-2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2.5745584117131851E-2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23.596715084326402</v>
      </c>
      <c r="E144" s="10">
        <f t="shared" si="166"/>
        <v>23.9344766679949</v>
      </c>
      <c r="F144" s="7" t="s">
        <v>83</v>
      </c>
      <c r="G144" s="1">
        <v>9</v>
      </c>
      <c r="H144" s="9">
        <f t="shared" si="147"/>
        <v>23.596715084326402</v>
      </c>
      <c r="I144" s="9">
        <f t="shared" si="148"/>
        <v>296.74671508432635</v>
      </c>
      <c r="J144" s="9">
        <f t="shared" si="149"/>
        <v>0.29663700136377436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3.4539306301421391</v>
      </c>
      <c r="P144" s="9">
        <f t="shared" si="152"/>
        <v>1.0245636250438557</v>
      </c>
      <c r="Q144" s="12">
        <f t="shared" si="153"/>
        <v>0.26638654251140248</v>
      </c>
      <c r="R144" s="9">
        <f t="shared" si="154"/>
        <v>0.19735245833333334</v>
      </c>
      <c r="S144" s="13">
        <f t="shared" si="155"/>
        <v>1.3498009842951579</v>
      </c>
      <c r="T144" s="2">
        <f t="shared" si="156"/>
        <v>0.01</v>
      </c>
      <c r="U144" s="14">
        <f t="shared" si="157"/>
        <v>1.349800984295158E-2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2.3448009842951582E-2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20.035494051875801</v>
      </c>
      <c r="E145" s="10">
        <f t="shared" si="166"/>
        <v>23.596715084326402</v>
      </c>
      <c r="F145" s="7" t="s">
        <v>83</v>
      </c>
      <c r="G145" s="1">
        <v>10</v>
      </c>
      <c r="H145" s="9">
        <f t="shared" si="147"/>
        <v>20.035494051875801</v>
      </c>
      <c r="I145" s="9">
        <f t="shared" si="148"/>
        <v>293.18549405187576</v>
      </c>
      <c r="J145" s="9">
        <f t="shared" si="149"/>
        <v>0.1991296217979848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3.1884149217649504</v>
      </c>
      <c r="P145" s="9">
        <f t="shared" si="152"/>
        <v>0.6349078575061059</v>
      </c>
      <c r="Q145" s="12">
        <f t="shared" si="153"/>
        <v>0.16507604295158754</v>
      </c>
      <c r="R145" s="9">
        <f t="shared" si="154"/>
        <v>0.19735245833333334</v>
      </c>
      <c r="S145" s="13">
        <f t="shared" si="155"/>
        <v>0.83645293474262117</v>
      </c>
      <c r="T145" s="2">
        <f t="shared" si="156"/>
        <v>0.01</v>
      </c>
      <c r="U145" s="14">
        <f t="shared" si="157"/>
        <v>8.3645293474262118E-3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1.8314529347426212E-2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14.499312774310599</v>
      </c>
      <c r="E146" s="10">
        <f t="shared" si="166"/>
        <v>20.035494051875801</v>
      </c>
      <c r="F146" s="7" t="s">
        <v>83</v>
      </c>
      <c r="G146" s="1">
        <v>11</v>
      </c>
      <c r="H146" s="9">
        <f t="shared" si="147"/>
        <v>14.499312774310599</v>
      </c>
      <c r="I146" s="9">
        <f t="shared" si="148"/>
        <v>287.6493127743106</v>
      </c>
      <c r="J146" s="9">
        <f t="shared" si="149"/>
        <v>0.10508612910809499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3.3125549809255115</v>
      </c>
      <c r="P146" s="9">
        <f t="shared" si="152"/>
        <v>0.34810358040320144</v>
      </c>
      <c r="Q146" s="12">
        <f t="shared" si="153"/>
        <v>9.0506930904832375E-2</v>
      </c>
      <c r="R146" s="9">
        <f t="shared" si="154"/>
        <v>0.19735245833333334</v>
      </c>
      <c r="S146" s="13">
        <f t="shared" si="155"/>
        <v>0.45860554091484312</v>
      </c>
      <c r="T146" s="2">
        <f t="shared" si="156"/>
        <v>0.01</v>
      </c>
      <c r="U146" s="14">
        <f t="shared" si="157"/>
        <v>4.5860554091484316E-3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1.0076055409148431E-2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6.8481444332790797</v>
      </c>
      <c r="E147" s="10">
        <f t="shared" si="166"/>
        <v>14.499312774310599</v>
      </c>
      <c r="F147" s="7" t="s">
        <v>85</v>
      </c>
      <c r="G147" s="1">
        <v>12</v>
      </c>
      <c r="H147" s="9">
        <f t="shared" si="147"/>
        <v>6.8481444332790797</v>
      </c>
      <c r="I147" s="9">
        <f t="shared" si="148"/>
        <v>279.99814443327904</v>
      </c>
      <c r="J147" s="9">
        <f t="shared" si="149"/>
        <v>4.1671434491471641E-2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3.7234993171889763</v>
      </c>
      <c r="P147" s="9">
        <f t="shared" si="152"/>
        <v>0.1551635578752798</v>
      </c>
      <c r="Q147" s="12">
        <f t="shared" si="153"/>
        <v>4.0342525047572748E-2</v>
      </c>
      <c r="R147" s="9">
        <f t="shared" si="154"/>
        <v>0.19735245833333334</v>
      </c>
      <c r="S147" s="13">
        <f t="shared" si="155"/>
        <v>0.20441865983464566</v>
      </c>
      <c r="T147" s="2">
        <f t="shared" si="156"/>
        <v>0.01</v>
      </c>
      <c r="U147" s="14">
        <f t="shared" si="157"/>
        <v>2.0441865983464565E-3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7.5341865983464566E-3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5.7137223522094303</v>
      </c>
      <c r="E148" s="10">
        <f t="shared" si="166"/>
        <v>6.8481444332790797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162424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5343674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16954895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45269666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131531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1556450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180605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152346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3676144.9392234068</v>
      </c>
      <c r="J13" s="6" t="s">
        <v>37</v>
      </c>
      <c r="K13" s="6">
        <f>I13/(10000*1000)</f>
        <v>0.36761449392234069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6.6826129032258104</v>
      </c>
      <c r="E26" s="7"/>
      <c r="F26" s="7"/>
      <c r="G26" s="1">
        <v>1</v>
      </c>
      <c r="H26" s="9">
        <f t="shared" ref="H26:H37" si="0">E27</f>
        <v>6.6826129032258104</v>
      </c>
      <c r="I26" s="9">
        <f t="shared" ref="I26:I37" si="1">H26+273.15</f>
        <v>279.83261290322577</v>
      </c>
      <c r="J26" s="9">
        <f t="shared" ref="J26:J37" si="2">EXP(($C$15*(I26-$C$13))/($C$16*I26*$C$13))</f>
        <v>4.0822992191970067E-2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4.6362570174939929E-2</v>
      </c>
      <c r="Q26" s="12">
        <f t="shared" ref="Q26:Q37" si="6">P26*$B$28</f>
        <v>4.6362570174939928E-3</v>
      </c>
      <c r="R26" s="9">
        <f t="shared" ref="R26:R37" si="7">L26*$B$28</f>
        <v>0.11356975000000001</v>
      </c>
      <c r="S26" s="13">
        <f t="shared" ref="S26:S37" si="8">Q26/R26</f>
        <v>4.0822992191970067E-2</v>
      </c>
      <c r="T26" s="2">
        <f t="shared" ref="T26:T37" si="9">$B$27/100</f>
        <v>0.01</v>
      </c>
      <c r="U26" s="14">
        <f t="shared" ref="U26:U37" si="10">S26*T26</f>
        <v>4.0822992191970071E-4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1.3308229921919702E-2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13535.333333333334</v>
      </c>
      <c r="AU26" s="1">
        <f t="shared" ref="AU26:AU37" si="17">AT26*10000*AS26*0.67*AR26*AQ26</f>
        <v>13706504.830358777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5.9659032258064499</v>
      </c>
      <c r="E27" s="10">
        <f t="shared" ref="E27:E38" si="18">D26</f>
        <v>6.6826129032258104</v>
      </c>
      <c r="F27" s="7" t="s">
        <v>83</v>
      </c>
      <c r="G27" s="1">
        <v>2</v>
      </c>
      <c r="H27" s="9">
        <f t="shared" si="0"/>
        <v>5.9659032258064499</v>
      </c>
      <c r="I27" s="9">
        <f t="shared" si="1"/>
        <v>279.11590322580645</v>
      </c>
      <c r="J27" s="9">
        <f t="shared" si="2"/>
        <v>3.7333806219346545E-2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2.2250324298250601</v>
      </c>
      <c r="P27" s="9">
        <f t="shared" si="5"/>
        <v>8.306892956685058E-2</v>
      </c>
      <c r="Q27" s="12">
        <f t="shared" si="6"/>
        <v>8.306892956685059E-3</v>
      </c>
      <c r="R27" s="9">
        <f t="shared" si="7"/>
        <v>0.11356975000000001</v>
      </c>
      <c r="S27" s="13">
        <f t="shared" si="8"/>
        <v>7.3143534758904186E-2</v>
      </c>
      <c r="T27" s="2">
        <f t="shared" si="9"/>
        <v>0.01</v>
      </c>
      <c r="U27" s="14">
        <f t="shared" si="10"/>
        <v>7.3143534758904187E-4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1.3631435347589042E-2</v>
      </c>
      <c r="AR27" s="9">
        <f t="shared" si="14"/>
        <v>113.56975</v>
      </c>
      <c r="AS27" s="1">
        <f t="shared" si="15"/>
        <v>0.1</v>
      </c>
      <c r="AT27" s="1">
        <f t="shared" si="16"/>
        <v>13535.333333333334</v>
      </c>
      <c r="AU27" s="1">
        <f t="shared" si="17"/>
        <v>14039382.812939947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10.5399642857143</v>
      </c>
      <c r="E28" s="10">
        <f t="shared" si="18"/>
        <v>5.9659032258064499</v>
      </c>
      <c r="F28" s="7" t="s">
        <v>83</v>
      </c>
      <c r="G28" s="1">
        <v>3</v>
      </c>
      <c r="H28" s="9">
        <f t="shared" si="0"/>
        <v>10.5399642857143</v>
      </c>
      <c r="I28" s="9">
        <f t="shared" si="1"/>
        <v>283.68996428571427</v>
      </c>
      <c r="J28" s="9">
        <f t="shared" si="2"/>
        <v>6.5520039598246038E-2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3.2776610002582096</v>
      </c>
      <c r="P28" s="9">
        <f t="shared" si="5"/>
        <v>0.21475247852654461</v>
      </c>
      <c r="Q28" s="12">
        <f t="shared" si="6"/>
        <v>2.1475247852654464E-2</v>
      </c>
      <c r="R28" s="9">
        <f t="shared" si="7"/>
        <v>0.11356975000000001</v>
      </c>
      <c r="S28" s="13">
        <f t="shared" si="8"/>
        <v>0.18909302743604228</v>
      </c>
      <c r="T28" s="2">
        <f t="shared" si="9"/>
        <v>0.01</v>
      </c>
      <c r="U28" s="14">
        <f t="shared" si="10"/>
        <v>1.8909302743604229E-3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1.4790930274360422E-2</v>
      </c>
      <c r="AR28" s="9">
        <f t="shared" si="14"/>
        <v>113.56975</v>
      </c>
      <c r="AS28" s="1">
        <f t="shared" si="15"/>
        <v>0.1</v>
      </c>
      <c r="AT28" s="1">
        <f t="shared" si="16"/>
        <v>13535.333333333334</v>
      </c>
      <c r="AU28" s="1">
        <f t="shared" si="17"/>
        <v>15233577.901829418</v>
      </c>
    </row>
    <row r="29" spans="1:47" x14ac:dyDescent="0.15">
      <c r="C29" s="7">
        <v>3</v>
      </c>
      <c r="D29" s="8">
        <v>15.064516129032301</v>
      </c>
      <c r="E29" s="10">
        <f t="shared" si="18"/>
        <v>10.5399642857143</v>
      </c>
      <c r="F29" s="7" t="s">
        <v>83</v>
      </c>
      <c r="G29" s="1">
        <v>4</v>
      </c>
      <c r="H29" s="9">
        <f t="shared" si="0"/>
        <v>15.064516129032301</v>
      </c>
      <c r="I29" s="9">
        <f t="shared" si="1"/>
        <v>288.21451612903229</v>
      </c>
      <c r="J29" s="9">
        <f t="shared" si="2"/>
        <v>0.11229854564992296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4.1986060217316652</v>
      </c>
      <c r="P29" s="9">
        <f t="shared" si="5"/>
        <v>0.47149734999747483</v>
      </c>
      <c r="Q29" s="12">
        <f t="shared" si="6"/>
        <v>4.7149734999747485E-2</v>
      </c>
      <c r="R29" s="9">
        <f t="shared" si="7"/>
        <v>0.11356975000000001</v>
      </c>
      <c r="S29" s="13">
        <f t="shared" si="8"/>
        <v>0.41516103539672738</v>
      </c>
      <c r="T29" s="2">
        <f t="shared" si="9"/>
        <v>0.01</v>
      </c>
      <c r="U29" s="14">
        <f t="shared" si="10"/>
        <v>4.1516103539672739E-3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1.7051610353967274E-2</v>
      </c>
      <c r="AR29" s="9">
        <f t="shared" si="14"/>
        <v>113.56975</v>
      </c>
      <c r="AS29" s="1">
        <f t="shared" si="15"/>
        <v>0.1</v>
      </c>
      <c r="AT29" s="1">
        <f t="shared" si="16"/>
        <v>13535.333333333334</v>
      </c>
      <c r="AU29" s="1">
        <f t="shared" si="17"/>
        <v>17561913.27120794</v>
      </c>
    </row>
    <row r="30" spans="1:47" x14ac:dyDescent="0.15">
      <c r="C30" s="7">
        <v>4</v>
      </c>
      <c r="D30" s="8">
        <v>21.3911333333333</v>
      </c>
      <c r="E30" s="10">
        <f t="shared" si="18"/>
        <v>15.064516129032301</v>
      </c>
      <c r="F30" s="7" t="s">
        <v>83</v>
      </c>
      <c r="G30" s="1">
        <v>5</v>
      </c>
      <c r="H30" s="9">
        <f t="shared" si="0"/>
        <v>21.3911333333333</v>
      </c>
      <c r="I30" s="9">
        <f t="shared" si="1"/>
        <v>294.54113333333328</v>
      </c>
      <c r="J30" s="9">
        <f t="shared" si="2"/>
        <v>0.23201641002936188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3.5407532381474804</v>
      </c>
      <c r="O30" s="9">
        <f t="shared" si="19"/>
        <v>1.3220529335867099</v>
      </c>
      <c r="P30" s="9">
        <f t="shared" si="5"/>
        <v>0.30673797551957482</v>
      </c>
      <c r="Q30" s="12">
        <f t="shared" si="6"/>
        <v>3.0673797551957482E-2</v>
      </c>
      <c r="R30" s="9">
        <f t="shared" si="7"/>
        <v>0.11356975000000001</v>
      </c>
      <c r="S30" s="13">
        <f t="shared" si="8"/>
        <v>0.27008774389269574</v>
      </c>
      <c r="T30" s="2">
        <f t="shared" si="9"/>
        <v>0.01</v>
      </c>
      <c r="U30" s="14">
        <f t="shared" si="10"/>
        <v>2.7008774389269577E-3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2.8350877438926957E-2</v>
      </c>
      <c r="AR30" s="9">
        <f t="shared" si="14"/>
        <v>113.56975</v>
      </c>
      <c r="AS30" s="1">
        <f t="shared" si="15"/>
        <v>0.1</v>
      </c>
      <c r="AT30" s="1">
        <f t="shared" si="16"/>
        <v>13535.333333333334</v>
      </c>
      <c r="AU30" s="1">
        <f t="shared" si="17"/>
        <v>29199333.10751728</v>
      </c>
    </row>
    <row r="31" spans="1:47" x14ac:dyDescent="0.15">
      <c r="C31" s="7">
        <v>5</v>
      </c>
      <c r="D31" s="8">
        <v>25.072709677419301</v>
      </c>
      <c r="E31" s="10">
        <f t="shared" si="18"/>
        <v>21.3911333333333</v>
      </c>
      <c r="F31" s="7" t="s">
        <v>85</v>
      </c>
      <c r="G31" s="1">
        <v>6</v>
      </c>
      <c r="H31" s="9">
        <f t="shared" si="0"/>
        <v>25.072709677419301</v>
      </c>
      <c r="I31" s="9">
        <f t="shared" si="1"/>
        <v>298.22270967741929</v>
      </c>
      <c r="J31" s="9">
        <f t="shared" si="2"/>
        <v>0.34894162318026528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2.151012458067135</v>
      </c>
      <c r="P31" s="9">
        <f t="shared" si="5"/>
        <v>0.75057777859891839</v>
      </c>
      <c r="Q31" s="12">
        <f t="shared" si="6"/>
        <v>7.5057777859891844E-2</v>
      </c>
      <c r="R31" s="9">
        <f t="shared" si="7"/>
        <v>0.11356975000000001</v>
      </c>
      <c r="S31" s="13">
        <f t="shared" si="8"/>
        <v>0.66089586232154107</v>
      </c>
      <c r="T31" s="2">
        <f t="shared" si="9"/>
        <v>0.01</v>
      </c>
      <c r="U31" s="14">
        <f t="shared" si="10"/>
        <v>6.6089586232154105E-3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3.8708958623215411E-2</v>
      </c>
      <c r="AR31" s="9">
        <f t="shared" si="14"/>
        <v>113.56975</v>
      </c>
      <c r="AS31" s="1">
        <f t="shared" si="15"/>
        <v>0.1</v>
      </c>
      <c r="AT31" s="1">
        <f t="shared" si="16"/>
        <v>13535.333333333334</v>
      </c>
      <c r="AU31" s="1">
        <f t="shared" si="17"/>
        <v>39867400.207249098</v>
      </c>
    </row>
    <row r="32" spans="1:47" x14ac:dyDescent="0.15">
      <c r="C32" s="7">
        <v>6</v>
      </c>
      <c r="D32" s="8">
        <v>30.573233333333299</v>
      </c>
      <c r="E32" s="10">
        <f t="shared" si="18"/>
        <v>25.072709677419301</v>
      </c>
      <c r="F32" s="7" t="s">
        <v>83</v>
      </c>
      <c r="G32" s="1">
        <v>7</v>
      </c>
      <c r="H32" s="9">
        <f t="shared" si="0"/>
        <v>30.573233333333299</v>
      </c>
      <c r="I32" s="9">
        <f t="shared" si="1"/>
        <v>303.72323333333327</v>
      </c>
      <c r="J32" s="9">
        <f t="shared" si="2"/>
        <v>0.63029967156180522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2.5361321794682166</v>
      </c>
      <c r="P32" s="9">
        <f t="shared" si="5"/>
        <v>1.5985232797561422</v>
      </c>
      <c r="Q32" s="12">
        <f t="shared" si="6"/>
        <v>0.15985232797561422</v>
      </c>
      <c r="R32" s="9">
        <f t="shared" si="7"/>
        <v>0.11356975000000001</v>
      </c>
      <c r="S32" s="13">
        <f t="shared" si="8"/>
        <v>1.4075255776790405</v>
      </c>
      <c r="T32" s="2">
        <f t="shared" si="9"/>
        <v>0.01</v>
      </c>
      <c r="U32" s="14">
        <f t="shared" si="10"/>
        <v>1.4075255776790405E-2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4.6175255776790408E-2</v>
      </c>
      <c r="AR32" s="9">
        <f t="shared" si="14"/>
        <v>113.56975</v>
      </c>
      <c r="AS32" s="1">
        <f t="shared" si="15"/>
        <v>0.1</v>
      </c>
      <c r="AT32" s="1">
        <f t="shared" si="16"/>
        <v>13535.333333333334</v>
      </c>
      <c r="AU32" s="1">
        <f t="shared" si="17"/>
        <v>47557140.961713582</v>
      </c>
    </row>
    <row r="33" spans="1:48" x14ac:dyDescent="0.15">
      <c r="C33" s="7">
        <v>7</v>
      </c>
      <c r="D33" s="8">
        <v>31.348612903225799</v>
      </c>
      <c r="E33" s="10">
        <f t="shared" si="18"/>
        <v>30.573233333333299</v>
      </c>
      <c r="F33" s="7" t="s">
        <v>83</v>
      </c>
      <c r="G33" s="1">
        <v>8</v>
      </c>
      <c r="H33" s="9">
        <f t="shared" si="0"/>
        <v>31.348612903225799</v>
      </c>
      <c r="I33" s="9">
        <f t="shared" si="1"/>
        <v>304.49861290322576</v>
      </c>
      <c r="J33" s="9">
        <f t="shared" si="2"/>
        <v>0.6839115310504057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2.0733063997120746</v>
      </c>
      <c r="P33" s="9">
        <f t="shared" si="5"/>
        <v>1.4179581541636894</v>
      </c>
      <c r="Q33" s="12">
        <f t="shared" si="6"/>
        <v>0.14179581541636896</v>
      </c>
      <c r="R33" s="9">
        <f t="shared" si="7"/>
        <v>0.11356975000000001</v>
      </c>
      <c r="S33" s="13">
        <f t="shared" si="8"/>
        <v>1.2485350669202753</v>
      </c>
      <c r="T33" s="2">
        <f t="shared" si="9"/>
        <v>0.01</v>
      </c>
      <c r="U33" s="14">
        <f t="shared" si="10"/>
        <v>1.2485350669202753E-2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4.4585350669202758E-2</v>
      </c>
      <c r="AR33" s="9">
        <f t="shared" si="14"/>
        <v>113.56975</v>
      </c>
      <c r="AS33" s="1">
        <f t="shared" si="15"/>
        <v>0.1</v>
      </c>
      <c r="AT33" s="1">
        <f t="shared" si="16"/>
        <v>13535.333333333334</v>
      </c>
      <c r="AU33" s="1">
        <f t="shared" si="17"/>
        <v>45919654.822323322</v>
      </c>
    </row>
    <row r="34" spans="1:48" x14ac:dyDescent="0.15">
      <c r="C34" s="7">
        <v>8</v>
      </c>
      <c r="D34" s="8">
        <v>29.609967741935499</v>
      </c>
      <c r="E34" s="10">
        <f t="shared" si="18"/>
        <v>31.348612903225799</v>
      </c>
      <c r="F34" s="7" t="s">
        <v>83</v>
      </c>
      <c r="G34" s="1">
        <v>9</v>
      </c>
      <c r="H34" s="9">
        <f t="shared" si="0"/>
        <v>29.609967741935499</v>
      </c>
      <c r="I34" s="9">
        <f t="shared" si="1"/>
        <v>302.7599677419355</v>
      </c>
      <c r="J34" s="9">
        <f t="shared" si="2"/>
        <v>0.56918121157795254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1.7910457455483852</v>
      </c>
      <c r="P34" s="9">
        <f t="shared" si="5"/>
        <v>1.0194295874427672</v>
      </c>
      <c r="Q34" s="12">
        <f t="shared" si="6"/>
        <v>0.10194295874427672</v>
      </c>
      <c r="R34" s="9">
        <f t="shared" si="7"/>
        <v>0.11356975000000001</v>
      </c>
      <c r="S34" s="13">
        <f t="shared" si="8"/>
        <v>0.89762422426990207</v>
      </c>
      <c r="T34" s="2">
        <f t="shared" si="9"/>
        <v>0.01</v>
      </c>
      <c r="U34" s="14">
        <f t="shared" si="10"/>
        <v>8.9762422426990212E-3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4.1076242242699026E-2</v>
      </c>
      <c r="AR34" s="9">
        <f t="shared" si="14"/>
        <v>113.56975</v>
      </c>
      <c r="AS34" s="1">
        <f t="shared" si="15"/>
        <v>0.1</v>
      </c>
      <c r="AT34" s="1">
        <f t="shared" si="16"/>
        <v>13535.333333333334</v>
      </c>
      <c r="AU34" s="1">
        <f t="shared" si="17"/>
        <v>42305529.436729744</v>
      </c>
    </row>
    <row r="35" spans="1:48" x14ac:dyDescent="0.15">
      <c r="C35" s="7">
        <v>9</v>
      </c>
      <c r="D35" s="8">
        <v>26.8374666666667</v>
      </c>
      <c r="E35" s="10">
        <f t="shared" si="18"/>
        <v>29.609967741935499</v>
      </c>
      <c r="F35" s="7" t="s">
        <v>83</v>
      </c>
      <c r="G35" s="1">
        <v>10</v>
      </c>
      <c r="H35" s="9">
        <f t="shared" si="0"/>
        <v>26.8374666666667</v>
      </c>
      <c r="I35" s="9">
        <f t="shared" si="1"/>
        <v>299.98746666666671</v>
      </c>
      <c r="J35" s="9">
        <f t="shared" si="2"/>
        <v>0.42283137230001894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1.907313658105618</v>
      </c>
      <c r="P35" s="9">
        <f t="shared" si="5"/>
        <v>0.80647205146336765</v>
      </c>
      <c r="Q35" s="12">
        <f t="shared" si="6"/>
        <v>8.0647205146336776E-2</v>
      </c>
      <c r="R35" s="9">
        <f t="shared" si="7"/>
        <v>0.11356975000000001</v>
      </c>
      <c r="S35" s="13">
        <f t="shared" si="8"/>
        <v>0.71011167275032983</v>
      </c>
      <c r="T35" s="2">
        <f t="shared" si="9"/>
        <v>0.01</v>
      </c>
      <c r="U35" s="14">
        <f t="shared" si="10"/>
        <v>7.1011167275032983E-3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3.9201116727503302E-2</v>
      </c>
      <c r="AR35" s="9">
        <f t="shared" si="14"/>
        <v>113.56975</v>
      </c>
      <c r="AS35" s="1">
        <f t="shared" si="15"/>
        <v>0.1</v>
      </c>
      <c r="AT35" s="1">
        <f t="shared" si="16"/>
        <v>13535.333333333334</v>
      </c>
      <c r="AU35" s="1">
        <f t="shared" si="17"/>
        <v>40374287.109060988</v>
      </c>
    </row>
    <row r="36" spans="1:48" x14ac:dyDescent="0.15">
      <c r="C36" s="7">
        <v>10</v>
      </c>
      <c r="D36" s="8">
        <v>19.210290322580601</v>
      </c>
      <c r="E36" s="10">
        <f t="shared" si="18"/>
        <v>26.8374666666667</v>
      </c>
      <c r="F36" s="7" t="s">
        <v>83</v>
      </c>
      <c r="G36" s="1">
        <v>11</v>
      </c>
      <c r="H36" s="9">
        <f t="shared" si="0"/>
        <v>19.210290322580601</v>
      </c>
      <c r="I36" s="9">
        <f t="shared" si="1"/>
        <v>292.36029032258057</v>
      </c>
      <c r="J36" s="9">
        <f t="shared" si="2"/>
        <v>0.18131174397877281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1.0457995263101378</v>
      </c>
      <c r="O36" s="9">
        <f t="shared" si="19"/>
        <v>1.1907395803321128</v>
      </c>
      <c r="P36" s="9">
        <f t="shared" si="5"/>
        <v>0.21589506993456742</v>
      </c>
      <c r="Q36" s="12">
        <f t="shared" si="6"/>
        <v>2.1589506993456742E-2</v>
      </c>
      <c r="R36" s="9">
        <f t="shared" si="7"/>
        <v>0.11356975000000001</v>
      </c>
      <c r="S36" s="13">
        <f t="shared" si="8"/>
        <v>0.19009909763345204</v>
      </c>
      <c r="T36" s="2">
        <f t="shared" si="9"/>
        <v>0.01</v>
      </c>
      <c r="U36" s="14">
        <f t="shared" si="10"/>
        <v>1.9009909763345204E-3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2.7550990976334521E-2</v>
      </c>
      <c r="AR36" s="9">
        <f t="shared" si="14"/>
        <v>113.56975</v>
      </c>
      <c r="AS36" s="1">
        <f t="shared" si="15"/>
        <v>0.1</v>
      </c>
      <c r="AT36" s="1">
        <f t="shared" si="16"/>
        <v>13535.333333333334</v>
      </c>
      <c r="AU36" s="1">
        <f t="shared" si="17"/>
        <v>28375508.472116005</v>
      </c>
    </row>
    <row r="37" spans="1:48" x14ac:dyDescent="0.15">
      <c r="C37" s="7">
        <v>11</v>
      </c>
      <c r="D37" s="8">
        <v>12.544866666666699</v>
      </c>
      <c r="E37" s="10">
        <f t="shared" si="18"/>
        <v>19.210290322580601</v>
      </c>
      <c r="F37" s="7" t="s">
        <v>85</v>
      </c>
      <c r="G37" s="1">
        <v>12</v>
      </c>
      <c r="H37" s="9">
        <f t="shared" si="0"/>
        <v>12.544866666666699</v>
      </c>
      <c r="I37" s="9">
        <f t="shared" si="1"/>
        <v>285.69486666666666</v>
      </c>
      <c r="J37" s="9">
        <f t="shared" si="2"/>
        <v>8.33638599652715E-2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2.1105420103975456</v>
      </c>
      <c r="P37" s="9">
        <f t="shared" si="5"/>
        <v>0.17594292860560359</v>
      </c>
      <c r="Q37" s="12">
        <f t="shared" si="6"/>
        <v>1.759429286056036E-2</v>
      </c>
      <c r="R37" s="9">
        <f t="shared" si="7"/>
        <v>0.11356975000000001</v>
      </c>
      <c r="S37" s="13">
        <f t="shared" si="8"/>
        <v>0.154920591623741</v>
      </c>
      <c r="T37" s="2">
        <f t="shared" si="9"/>
        <v>0.01</v>
      </c>
      <c r="U37" s="14">
        <f t="shared" si="10"/>
        <v>1.5492059162374101E-3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1.444920591623741E-2</v>
      </c>
      <c r="AR37" s="9">
        <f t="shared" si="14"/>
        <v>113.56975</v>
      </c>
      <c r="AS37" s="1">
        <f t="shared" si="15"/>
        <v>0.1</v>
      </c>
      <c r="AT37" s="1">
        <f t="shared" si="16"/>
        <v>13535.333333333334</v>
      </c>
      <c r="AU37" s="1">
        <f t="shared" si="17"/>
        <v>14881626.771382712</v>
      </c>
      <c r="AV37" s="1">
        <f>SUM(AU26:AU37)</f>
        <v>349021859.70442879</v>
      </c>
    </row>
    <row r="38" spans="1:48" x14ac:dyDescent="0.15">
      <c r="C38" s="7">
        <v>12</v>
      </c>
      <c r="D38" s="8">
        <v>8.9788387096774205</v>
      </c>
      <c r="E38" s="10">
        <f t="shared" si="18"/>
        <v>12.544866666666699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7">
        <f>D26</f>
        <v>6.6826129032258104</v>
      </c>
      <c r="E42" s="7"/>
      <c r="F42" s="7"/>
      <c r="G42" s="1">
        <v>1</v>
      </c>
      <c r="H42" s="9">
        <f t="shared" ref="H42:H53" si="20">E43</f>
        <v>6.6826129032258104</v>
      </c>
      <c r="I42" s="9">
        <f t="shared" ref="I42:I53" si="21">H42+273.15</f>
        <v>279.83261290322577</v>
      </c>
      <c r="J42" s="9">
        <f t="shared" ref="J42:J53" si="22">EXP(($C$15*(I42-$C$13))/($C$16*I42*$C$13))</f>
        <v>4.0822992191970067E-2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4.6368778671669129E-2</v>
      </c>
      <c r="Q42" s="12">
        <f t="shared" ref="Q42:Q53" si="26">P42*$B$44</f>
        <v>1.1128506881200591E-2</v>
      </c>
      <c r="R42" s="9">
        <f t="shared" ref="R42:R53" si="27">L42*$B$44</f>
        <v>0.27260390000000001</v>
      </c>
      <c r="S42" s="13">
        <f t="shared" ref="S42:S53" si="28">Q42/R42</f>
        <v>4.0822992191970074E-2</v>
      </c>
      <c r="T42" s="2">
        <f t="shared" ref="T42:T53" si="29">$B$43/100</f>
        <v>0.01</v>
      </c>
      <c r="U42" s="14">
        <f t="shared" ref="U42:U53" si="30">S42*T42</f>
        <v>4.0822992191970076E-4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8.8282299219197002E-3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445306.16666666669</v>
      </c>
      <c r="AU42" s="1">
        <f t="shared" ref="AU42:AU53" si="38">AT42*10000*AS42*0.67*AR42*AQ42</f>
        <v>718024415.61720049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5.9659032258064499</v>
      </c>
      <c r="E43" s="10">
        <f t="shared" ref="E43:E54" si="40">D42</f>
        <v>6.6826129032258104</v>
      </c>
      <c r="F43" s="7" t="s">
        <v>83</v>
      </c>
      <c r="G43" s="1">
        <v>2</v>
      </c>
      <c r="H43" s="9">
        <f t="shared" si="20"/>
        <v>5.9659032258064499</v>
      </c>
      <c r="I43" s="9">
        <f t="shared" si="21"/>
        <v>279.11590322580645</v>
      </c>
      <c r="J43" s="9">
        <f t="shared" si="22"/>
        <v>3.7333806219346545E-2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1">L43+O42-P42-N43</f>
        <v>2.2253303879949979</v>
      </c>
      <c r="P43" s="9">
        <f t="shared" si="25"/>
        <v>8.3080053479428512E-2</v>
      </c>
      <c r="Q43" s="12">
        <f t="shared" si="26"/>
        <v>1.9939212835062843E-2</v>
      </c>
      <c r="R43" s="9">
        <f t="shared" si="27"/>
        <v>0.27260390000000001</v>
      </c>
      <c r="S43" s="13">
        <f t="shared" si="28"/>
        <v>7.3143534758904186E-2</v>
      </c>
      <c r="T43" s="2">
        <f t="shared" si="29"/>
        <v>0.01</v>
      </c>
      <c r="U43" s="14">
        <f t="shared" si="30"/>
        <v>7.3143534758904187E-4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9.1514353475890403E-3</v>
      </c>
      <c r="AR43" s="9">
        <f t="shared" si="35"/>
        <v>113.58495833333335</v>
      </c>
      <c r="AS43" s="1">
        <f t="shared" si="36"/>
        <v>0.24</v>
      </c>
      <c r="AT43" s="1">
        <f t="shared" si="37"/>
        <v>445306.16666666669</v>
      </c>
      <c r="AU43" s="1">
        <f t="shared" si="38"/>
        <v>744311608.966609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10.5399642857143</v>
      </c>
      <c r="E44" s="10">
        <f t="shared" si="40"/>
        <v>5.9659032258064499</v>
      </c>
      <c r="F44" s="7" t="s">
        <v>83</v>
      </c>
      <c r="G44" s="1">
        <v>3</v>
      </c>
      <c r="H44" s="9">
        <f t="shared" si="20"/>
        <v>10.5399642857143</v>
      </c>
      <c r="I44" s="9">
        <f t="shared" si="21"/>
        <v>283.68996428571427</v>
      </c>
      <c r="J44" s="9">
        <f t="shared" si="22"/>
        <v>6.5520039598246038E-2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1"/>
        <v>3.2780999178489028</v>
      </c>
      <c r="P44" s="9">
        <f t="shared" si="25"/>
        <v>0.2147812364244672</v>
      </c>
      <c r="Q44" s="12">
        <f t="shared" si="26"/>
        <v>5.1547496741872124E-2</v>
      </c>
      <c r="R44" s="9">
        <f t="shared" si="27"/>
        <v>0.27260390000000001</v>
      </c>
      <c r="S44" s="13">
        <f t="shared" si="28"/>
        <v>0.18909302743604225</v>
      </c>
      <c r="T44" s="2">
        <f t="shared" si="29"/>
        <v>0.01</v>
      </c>
      <c r="U44" s="14">
        <f t="shared" si="30"/>
        <v>1.8909302743604225E-3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1.0310930274360421E-2</v>
      </c>
      <c r="AR44" s="9">
        <f t="shared" si="35"/>
        <v>113.58495833333335</v>
      </c>
      <c r="AS44" s="1">
        <f t="shared" si="36"/>
        <v>0.24</v>
      </c>
      <c r="AT44" s="1">
        <f t="shared" si="37"/>
        <v>445306.16666666669</v>
      </c>
      <c r="AU44" s="1">
        <f t="shared" si="38"/>
        <v>838616546.0343436</v>
      </c>
    </row>
    <row r="45" spans="1:48" x14ac:dyDescent="0.15">
      <c r="C45" s="7">
        <v>3</v>
      </c>
      <c r="D45" s="7">
        <f t="shared" si="39"/>
        <v>15.064516129032301</v>
      </c>
      <c r="E45" s="10">
        <f t="shared" si="40"/>
        <v>10.5399642857143</v>
      </c>
      <c r="F45" s="7" t="s">
        <v>83</v>
      </c>
      <c r="G45" s="1">
        <v>4</v>
      </c>
      <c r="H45" s="9">
        <f t="shared" si="20"/>
        <v>15.064516129032301</v>
      </c>
      <c r="I45" s="9">
        <f t="shared" si="21"/>
        <v>288.21451612903229</v>
      </c>
      <c r="J45" s="9">
        <f t="shared" si="22"/>
        <v>0.11229854564992296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1"/>
        <v>4.1991682647577688</v>
      </c>
      <c r="P45" s="9">
        <f t="shared" si="25"/>
        <v>0.47156048907160808</v>
      </c>
      <c r="Q45" s="12">
        <f t="shared" si="26"/>
        <v>0.11317451737718594</v>
      </c>
      <c r="R45" s="9">
        <f t="shared" si="27"/>
        <v>0.27260390000000001</v>
      </c>
      <c r="S45" s="13">
        <f t="shared" si="28"/>
        <v>0.41516103539672738</v>
      </c>
      <c r="T45" s="2">
        <f t="shared" si="29"/>
        <v>0.01</v>
      </c>
      <c r="U45" s="14">
        <f t="shared" si="30"/>
        <v>4.1516103539672739E-3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1.2571610353967273E-2</v>
      </c>
      <c r="AR45" s="9">
        <f t="shared" si="35"/>
        <v>113.58495833333335</v>
      </c>
      <c r="AS45" s="1">
        <f t="shared" si="36"/>
        <v>0.24</v>
      </c>
      <c r="AT45" s="1">
        <f t="shared" si="37"/>
        <v>445306.16666666669</v>
      </c>
      <c r="AU45" s="1">
        <f t="shared" si="38"/>
        <v>1022483924.593078</v>
      </c>
    </row>
    <row r="46" spans="1:48" x14ac:dyDescent="0.15">
      <c r="C46" s="7">
        <v>4</v>
      </c>
      <c r="D46" s="7">
        <f t="shared" si="39"/>
        <v>21.3911333333333</v>
      </c>
      <c r="E46" s="10">
        <f t="shared" si="40"/>
        <v>15.064516129032301</v>
      </c>
      <c r="F46" s="7" t="s">
        <v>83</v>
      </c>
      <c r="G46" s="1">
        <v>5</v>
      </c>
      <c r="H46" s="9">
        <f t="shared" si="20"/>
        <v>21.3911333333333</v>
      </c>
      <c r="I46" s="9">
        <f t="shared" si="21"/>
        <v>294.54113333333328</v>
      </c>
      <c r="J46" s="9">
        <f t="shared" si="22"/>
        <v>0.23201641002936188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3.5412273869018525</v>
      </c>
      <c r="O46" s="9">
        <f t="shared" si="41"/>
        <v>1.3222299721176412</v>
      </c>
      <c r="P46" s="9">
        <f t="shared" si="25"/>
        <v>0.30677905136395833</v>
      </c>
      <c r="Q46" s="12">
        <f t="shared" si="26"/>
        <v>7.3626972327349993E-2</v>
      </c>
      <c r="R46" s="9">
        <f t="shared" si="27"/>
        <v>0.27260390000000001</v>
      </c>
      <c r="S46" s="13">
        <f t="shared" si="28"/>
        <v>0.27008774389269558</v>
      </c>
      <c r="T46" s="2">
        <f t="shared" si="29"/>
        <v>0.01</v>
      </c>
      <c r="U46" s="14">
        <f t="shared" si="30"/>
        <v>2.7008774389269559E-3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1.8300877438926954E-2</v>
      </c>
      <c r="AR46" s="9">
        <f t="shared" si="35"/>
        <v>113.58495833333335</v>
      </c>
      <c r="AS46" s="1">
        <f t="shared" si="36"/>
        <v>0.24</v>
      </c>
      <c r="AT46" s="1">
        <f t="shared" si="37"/>
        <v>445306.16666666669</v>
      </c>
      <c r="AU46" s="1">
        <f t="shared" si="38"/>
        <v>1488461100.876056</v>
      </c>
    </row>
    <row r="47" spans="1:48" x14ac:dyDescent="0.15">
      <c r="C47" s="7">
        <v>5</v>
      </c>
      <c r="D47" s="7">
        <f t="shared" si="39"/>
        <v>25.072709677419301</v>
      </c>
      <c r="E47" s="10">
        <f t="shared" si="40"/>
        <v>21.3911333333333</v>
      </c>
      <c r="F47" s="7" t="s">
        <v>85</v>
      </c>
      <c r="G47" s="1">
        <v>6</v>
      </c>
      <c r="H47" s="9">
        <f t="shared" si="20"/>
        <v>25.072709677419301</v>
      </c>
      <c r="I47" s="9">
        <f t="shared" si="21"/>
        <v>298.22270967741929</v>
      </c>
      <c r="J47" s="9">
        <f t="shared" si="22"/>
        <v>0.34894162318026528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1"/>
        <v>2.1513005040870166</v>
      </c>
      <c r="P47" s="9">
        <f t="shared" si="25"/>
        <v>0.75067828984464646</v>
      </c>
      <c r="Q47" s="12">
        <f t="shared" si="26"/>
        <v>0.18016278956271514</v>
      </c>
      <c r="R47" s="9">
        <f t="shared" si="27"/>
        <v>0.27260390000000001</v>
      </c>
      <c r="S47" s="13">
        <f t="shared" si="28"/>
        <v>0.66089586232154107</v>
      </c>
      <c r="T47" s="2">
        <f t="shared" si="29"/>
        <v>0.01</v>
      </c>
      <c r="U47" s="14">
        <f t="shared" si="30"/>
        <v>6.6089586232154105E-3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2.6508958623215409E-2</v>
      </c>
      <c r="AR47" s="9">
        <f t="shared" si="35"/>
        <v>113.58495833333335</v>
      </c>
      <c r="AS47" s="1">
        <f t="shared" si="36"/>
        <v>0.24</v>
      </c>
      <c r="AT47" s="1">
        <f t="shared" si="37"/>
        <v>445306.16666666669</v>
      </c>
      <c r="AU47" s="1">
        <f t="shared" si="38"/>
        <v>2156047100.3133807</v>
      </c>
    </row>
    <row r="48" spans="1:48" x14ac:dyDescent="0.15">
      <c r="C48" s="7">
        <v>6</v>
      </c>
      <c r="D48" s="7">
        <f t="shared" si="39"/>
        <v>30.573233333333299</v>
      </c>
      <c r="E48" s="10">
        <f t="shared" si="40"/>
        <v>25.072709677419301</v>
      </c>
      <c r="F48" s="7" t="s">
        <v>83</v>
      </c>
      <c r="G48" s="1">
        <v>7</v>
      </c>
      <c r="H48" s="9">
        <f t="shared" si="20"/>
        <v>30.573233333333299</v>
      </c>
      <c r="I48" s="9">
        <f t="shared" si="21"/>
        <v>303.72323333333327</v>
      </c>
      <c r="J48" s="9">
        <f t="shared" si="22"/>
        <v>0.63029967156180522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1"/>
        <v>2.5364717975757038</v>
      </c>
      <c r="P48" s="9">
        <f t="shared" si="25"/>
        <v>1.5987373409377479</v>
      </c>
      <c r="Q48" s="12">
        <f t="shared" si="26"/>
        <v>0.38369696182505947</v>
      </c>
      <c r="R48" s="9">
        <f t="shared" si="27"/>
        <v>0.27260390000000001</v>
      </c>
      <c r="S48" s="13">
        <f t="shared" si="28"/>
        <v>1.4075255776790407</v>
      </c>
      <c r="T48" s="2">
        <f t="shared" si="29"/>
        <v>0.01</v>
      </c>
      <c r="U48" s="14">
        <f t="shared" si="30"/>
        <v>1.4075255776790408E-2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3.3975255776790406E-2</v>
      </c>
      <c r="AR48" s="9">
        <f t="shared" si="35"/>
        <v>113.58495833333335</v>
      </c>
      <c r="AS48" s="1">
        <f t="shared" si="36"/>
        <v>0.24</v>
      </c>
      <c r="AT48" s="1">
        <f t="shared" si="37"/>
        <v>445306.16666666669</v>
      </c>
      <c r="AU48" s="1">
        <f t="shared" si="38"/>
        <v>2763301747.9533582</v>
      </c>
    </row>
    <row r="49" spans="1:48" x14ac:dyDescent="0.15">
      <c r="C49" s="7">
        <v>7</v>
      </c>
      <c r="D49" s="7">
        <f t="shared" si="39"/>
        <v>31.348612903225799</v>
      </c>
      <c r="E49" s="10">
        <f t="shared" si="40"/>
        <v>30.573233333333299</v>
      </c>
      <c r="F49" s="7" t="s">
        <v>83</v>
      </c>
      <c r="G49" s="1">
        <v>8</v>
      </c>
      <c r="H49" s="9">
        <f t="shared" si="20"/>
        <v>31.348612903225799</v>
      </c>
      <c r="I49" s="9">
        <f t="shared" si="21"/>
        <v>304.49861290322576</v>
      </c>
      <c r="J49" s="9">
        <f t="shared" si="22"/>
        <v>0.6839115310504057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1"/>
        <v>2.0735840399712897</v>
      </c>
      <c r="P49" s="9">
        <f t="shared" si="25"/>
        <v>1.4181480355384504</v>
      </c>
      <c r="Q49" s="12">
        <f t="shared" si="26"/>
        <v>0.34035552852922807</v>
      </c>
      <c r="R49" s="9">
        <f t="shared" si="27"/>
        <v>0.27260390000000001</v>
      </c>
      <c r="S49" s="13">
        <f t="shared" si="28"/>
        <v>1.2485350669202753</v>
      </c>
      <c r="T49" s="2">
        <f t="shared" si="29"/>
        <v>0.01</v>
      </c>
      <c r="U49" s="14">
        <f t="shared" si="30"/>
        <v>1.2485350669202753E-2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3.2385350669202749E-2</v>
      </c>
      <c r="AR49" s="9">
        <f t="shared" si="35"/>
        <v>113.58495833333335</v>
      </c>
      <c r="AS49" s="1">
        <f t="shared" si="36"/>
        <v>0.24</v>
      </c>
      <c r="AT49" s="1">
        <f t="shared" si="37"/>
        <v>445306.16666666669</v>
      </c>
      <c r="AU49" s="1">
        <f t="shared" si="38"/>
        <v>2633990357.5773597</v>
      </c>
    </row>
    <row r="50" spans="1:48" x14ac:dyDescent="0.15">
      <c r="C50" s="7">
        <v>8</v>
      </c>
      <c r="D50" s="7">
        <f t="shared" si="39"/>
        <v>29.609967741935499</v>
      </c>
      <c r="E50" s="10">
        <f t="shared" si="40"/>
        <v>31.348612903225799</v>
      </c>
      <c r="F50" s="7" t="s">
        <v>83</v>
      </c>
      <c r="G50" s="1">
        <v>9</v>
      </c>
      <c r="H50" s="9">
        <f t="shared" si="20"/>
        <v>29.609967741935499</v>
      </c>
      <c r="I50" s="9">
        <f t="shared" si="21"/>
        <v>302.7599677419355</v>
      </c>
      <c r="J50" s="9">
        <f t="shared" si="22"/>
        <v>0.56918121157795254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1"/>
        <v>1.7912855877661729</v>
      </c>
      <c r="P50" s="9">
        <f t="shared" si="25"/>
        <v>1.0195661011268751</v>
      </c>
      <c r="Q50" s="12">
        <f t="shared" si="26"/>
        <v>0.24469586427045001</v>
      </c>
      <c r="R50" s="9">
        <f t="shared" si="27"/>
        <v>0.27260390000000001</v>
      </c>
      <c r="S50" s="13">
        <f t="shared" si="28"/>
        <v>0.89762422426990218</v>
      </c>
      <c r="T50" s="2">
        <f t="shared" si="29"/>
        <v>0.01</v>
      </c>
      <c r="U50" s="14">
        <f t="shared" si="30"/>
        <v>8.9762422426990212E-3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2.8876242242699017E-2</v>
      </c>
      <c r="AR50" s="9">
        <f t="shared" si="35"/>
        <v>113.58495833333335</v>
      </c>
      <c r="AS50" s="1">
        <f t="shared" si="36"/>
        <v>0.24</v>
      </c>
      <c r="AT50" s="1">
        <f t="shared" si="37"/>
        <v>445306.16666666669</v>
      </c>
      <c r="AU50" s="1">
        <f t="shared" si="38"/>
        <v>2348584840.3261909</v>
      </c>
    </row>
    <row r="51" spans="1:48" x14ac:dyDescent="0.15">
      <c r="C51" s="7">
        <v>9</v>
      </c>
      <c r="D51" s="7">
        <f t="shared" si="39"/>
        <v>26.8374666666667</v>
      </c>
      <c r="E51" s="10">
        <f t="shared" si="40"/>
        <v>29.609967741935499</v>
      </c>
      <c r="F51" s="7" t="s">
        <v>83</v>
      </c>
      <c r="G51" s="1">
        <v>10</v>
      </c>
      <c r="H51" s="9">
        <f t="shared" si="20"/>
        <v>26.8374666666667</v>
      </c>
      <c r="I51" s="9">
        <f t="shared" si="21"/>
        <v>299.98746666666671</v>
      </c>
      <c r="J51" s="9">
        <f t="shared" si="22"/>
        <v>0.42283137230001894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1"/>
        <v>1.9075690699726313</v>
      </c>
      <c r="P51" s="9">
        <f t="shared" si="25"/>
        <v>0.80658004761359858</v>
      </c>
      <c r="Q51" s="12">
        <f t="shared" si="26"/>
        <v>0.19357921142726364</v>
      </c>
      <c r="R51" s="9">
        <f t="shared" si="27"/>
        <v>0.27260390000000001</v>
      </c>
      <c r="S51" s="13">
        <f t="shared" si="28"/>
        <v>0.71011167275032983</v>
      </c>
      <c r="T51" s="2">
        <f t="shared" si="29"/>
        <v>0.01</v>
      </c>
      <c r="U51" s="14">
        <f t="shared" si="30"/>
        <v>7.1011167275032983E-3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2.7001116727503296E-2</v>
      </c>
      <c r="AR51" s="9">
        <f t="shared" si="35"/>
        <v>113.58495833333335</v>
      </c>
      <c r="AS51" s="1">
        <f t="shared" si="36"/>
        <v>0.24</v>
      </c>
      <c r="AT51" s="1">
        <f t="shared" si="37"/>
        <v>445306.16666666669</v>
      </c>
      <c r="AU51" s="1">
        <f t="shared" si="38"/>
        <v>2196075683.4323096</v>
      </c>
    </row>
    <row r="52" spans="1:48" x14ac:dyDescent="0.15">
      <c r="C52" s="7">
        <v>10</v>
      </c>
      <c r="D52" s="7">
        <f t="shared" si="39"/>
        <v>19.210290322580601</v>
      </c>
      <c r="E52" s="10">
        <f t="shared" si="40"/>
        <v>26.8374666666667</v>
      </c>
      <c r="F52" s="7" t="s">
        <v>83</v>
      </c>
      <c r="G52" s="1">
        <v>11</v>
      </c>
      <c r="H52" s="9">
        <f t="shared" si="20"/>
        <v>19.210290322580601</v>
      </c>
      <c r="I52" s="9">
        <f t="shared" si="21"/>
        <v>292.36029032258057</v>
      </c>
      <c r="J52" s="9">
        <f t="shared" si="22"/>
        <v>0.18131174397877281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1.0459395712410811</v>
      </c>
      <c r="O52" s="9">
        <f t="shared" si="41"/>
        <v>1.1908990344512851</v>
      </c>
      <c r="P52" s="9">
        <f t="shared" si="25"/>
        <v>0.21592398083899914</v>
      </c>
      <c r="Q52" s="12">
        <f t="shared" si="26"/>
        <v>5.182175540135979E-2</v>
      </c>
      <c r="R52" s="9">
        <f t="shared" si="27"/>
        <v>0.27260390000000001</v>
      </c>
      <c r="S52" s="13">
        <f t="shared" si="28"/>
        <v>0.19009909763345201</v>
      </c>
      <c r="T52" s="2">
        <f t="shared" si="29"/>
        <v>0.01</v>
      </c>
      <c r="U52" s="14">
        <f t="shared" si="30"/>
        <v>1.9009909763345201E-3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1.7500990976334518E-2</v>
      </c>
      <c r="AR52" s="9">
        <f t="shared" si="35"/>
        <v>113.58495833333335</v>
      </c>
      <c r="AS52" s="1">
        <f t="shared" si="36"/>
        <v>0.24</v>
      </c>
      <c r="AT52" s="1">
        <f t="shared" si="37"/>
        <v>445306.16666666669</v>
      </c>
      <c r="AU52" s="1">
        <f t="shared" si="38"/>
        <v>1423404117.2063155</v>
      </c>
    </row>
    <row r="53" spans="1:48" x14ac:dyDescent="0.15">
      <c r="C53" s="7">
        <v>11</v>
      </c>
      <c r="D53" s="7">
        <f t="shared" si="39"/>
        <v>12.544866666666699</v>
      </c>
      <c r="E53" s="10">
        <f t="shared" si="40"/>
        <v>19.210290322580601</v>
      </c>
      <c r="F53" s="7" t="s">
        <v>85</v>
      </c>
      <c r="G53" s="1">
        <v>12</v>
      </c>
      <c r="H53" s="9">
        <f t="shared" si="20"/>
        <v>12.544866666666699</v>
      </c>
      <c r="I53" s="9">
        <f t="shared" si="21"/>
        <v>285.69486666666666</v>
      </c>
      <c r="J53" s="9">
        <f t="shared" si="22"/>
        <v>8.33638599652715E-2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1"/>
        <v>2.1108246369456194</v>
      </c>
      <c r="P53" s="9">
        <f t="shared" si="25"/>
        <v>0.17596648944557966</v>
      </c>
      <c r="Q53" s="12">
        <f t="shared" si="26"/>
        <v>4.223195746693912E-2</v>
      </c>
      <c r="R53" s="9">
        <f t="shared" si="27"/>
        <v>0.27260390000000001</v>
      </c>
      <c r="S53" s="13">
        <f t="shared" si="28"/>
        <v>0.15492059162374097</v>
      </c>
      <c r="T53" s="2">
        <f t="shared" si="29"/>
        <v>0.01</v>
      </c>
      <c r="U53" s="14">
        <f t="shared" si="30"/>
        <v>1.5492059162374098E-3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9.9692059162374089E-3</v>
      </c>
      <c r="AR53" s="9">
        <f t="shared" si="35"/>
        <v>113.58495833333335</v>
      </c>
      <c r="AS53" s="1">
        <f t="shared" si="36"/>
        <v>0.24</v>
      </c>
      <c r="AT53" s="1">
        <f t="shared" si="37"/>
        <v>445306.16666666669</v>
      </c>
      <c r="AU53" s="1">
        <f t="shared" si="38"/>
        <v>810823156.56515729</v>
      </c>
      <c r="AV53" s="1">
        <f>SUM(AU42:AU53)</f>
        <v>19144124599.461361</v>
      </c>
    </row>
    <row r="54" spans="1:48" x14ac:dyDescent="0.15">
      <c r="C54" s="7">
        <v>12</v>
      </c>
      <c r="D54" s="7">
        <f t="shared" si="39"/>
        <v>8.9788387096774205</v>
      </c>
      <c r="E54" s="10">
        <f t="shared" si="40"/>
        <v>12.544866666666699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6.6826129032258104</v>
      </c>
      <c r="E58" s="7"/>
      <c r="F58" s="7"/>
      <c r="G58" s="1">
        <v>1</v>
      </c>
      <c r="H58" s="9">
        <f t="shared" ref="H58:H69" si="42">E59</f>
        <v>6.6826129032258104</v>
      </c>
      <c r="I58" s="9">
        <f t="shared" ref="I58:I69" si="43">H58+273.15</f>
        <v>279.83261290322577</v>
      </c>
      <c r="J58" s="9">
        <f t="shared" ref="J58:J69" si="44">EXP(($C$15*(I58-$C$13))/($C$16*I58*$C$13))</f>
        <v>4.0822992191970067E-2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3.1948924168439777E-3</v>
      </c>
      <c r="Q58" s="12">
        <f t="shared" ref="Q58:Q69" si="48">P58*$B$60</f>
        <v>6.0702955920035576E-4</v>
      </c>
      <c r="R58" s="9">
        <f t="shared" ref="R58:R69" si="49">L58*$B$60</f>
        <v>1.4869795833333335E-2</v>
      </c>
      <c r="S58" s="13">
        <f t="shared" ref="S58:S69" si="50">Q58/R58</f>
        <v>4.0822992191970067E-2</v>
      </c>
      <c r="T58" s="2">
        <f t="shared" ref="T58:T69" si="51">$B$59/100</f>
        <v>0.01</v>
      </c>
      <c r="U58" s="14">
        <f t="shared" ref="U58:U69" si="52">S58*T58</f>
        <v>4.0822992191970071E-4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1.24082299219197E-2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3772472.1666666665</v>
      </c>
      <c r="AU58" s="1">
        <f t="shared" ref="AU58:AU69" si="59">AT58*10000*AS58*0.67*AR58*AQ58</f>
        <v>466353977.05840123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5.9659032258064499</v>
      </c>
      <c r="E59" s="10">
        <f t="shared" ref="E59:E70" si="61">D58</f>
        <v>6.6826129032258104</v>
      </c>
      <c r="F59" s="7" t="s">
        <v>83</v>
      </c>
      <c r="G59" s="1">
        <v>2</v>
      </c>
      <c r="H59" s="9">
        <f t="shared" si="42"/>
        <v>5.9659032258064499</v>
      </c>
      <c r="I59" s="9">
        <f t="shared" si="43"/>
        <v>279.11590322580645</v>
      </c>
      <c r="J59" s="9">
        <f t="shared" si="44"/>
        <v>3.7333806219346545E-2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0.15332927424982271</v>
      </c>
      <c r="P59" s="9">
        <f t="shared" si="47"/>
        <v>5.7243654125959231E-3</v>
      </c>
      <c r="Q59" s="12">
        <f t="shared" si="48"/>
        <v>1.0876294283932253E-3</v>
      </c>
      <c r="R59" s="9">
        <f t="shared" si="49"/>
        <v>1.4869795833333335E-2</v>
      </c>
      <c r="S59" s="13">
        <f t="shared" si="50"/>
        <v>7.3143534758904186E-2</v>
      </c>
      <c r="T59" s="2">
        <f t="shared" si="51"/>
        <v>0.01</v>
      </c>
      <c r="U59" s="14">
        <f t="shared" si="52"/>
        <v>7.3143534758904187E-4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1.2731435347589042E-2</v>
      </c>
      <c r="AR59" s="9">
        <f t="shared" si="56"/>
        <v>7.8262083333333337</v>
      </c>
      <c r="AS59" s="1">
        <f t="shared" si="57"/>
        <v>0.19</v>
      </c>
      <c r="AT59" s="1">
        <f t="shared" si="58"/>
        <v>3772472.1666666665</v>
      </c>
      <c r="AU59" s="1">
        <f t="shared" si="59"/>
        <v>478501409.5782873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10.5399642857143</v>
      </c>
      <c r="E60" s="10">
        <f t="shared" si="61"/>
        <v>5.9659032258064499</v>
      </c>
      <c r="F60" s="7" t="s">
        <v>83</v>
      </c>
      <c r="G60" s="1">
        <v>3</v>
      </c>
      <c r="H60" s="9">
        <f t="shared" si="42"/>
        <v>10.5399642857143</v>
      </c>
      <c r="I60" s="9">
        <f t="shared" si="43"/>
        <v>283.68996428571427</v>
      </c>
      <c r="J60" s="9">
        <f t="shared" si="44"/>
        <v>6.5520039598246038E-2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0.22586699217056014</v>
      </c>
      <c r="P60" s="9">
        <f t="shared" si="47"/>
        <v>1.4798814270951827E-2</v>
      </c>
      <c r="Q60" s="12">
        <f t="shared" si="48"/>
        <v>2.8117747114808473E-3</v>
      </c>
      <c r="R60" s="9">
        <f t="shared" si="49"/>
        <v>1.4869795833333335E-2</v>
      </c>
      <c r="S60" s="13">
        <f t="shared" si="50"/>
        <v>0.18909302743604228</v>
      </c>
      <c r="T60" s="2">
        <f t="shared" si="51"/>
        <v>0.01</v>
      </c>
      <c r="U60" s="14">
        <f t="shared" si="52"/>
        <v>1.8909302743604229E-3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1.3890930274360423E-2</v>
      </c>
      <c r="AR60" s="9">
        <f t="shared" si="56"/>
        <v>7.8262083333333337</v>
      </c>
      <c r="AS60" s="1">
        <f t="shared" si="57"/>
        <v>0.19</v>
      </c>
      <c r="AT60" s="1">
        <f t="shared" si="58"/>
        <v>3772472.1666666665</v>
      </c>
      <c r="AU60" s="1">
        <f t="shared" si="59"/>
        <v>522080153.19292969</v>
      </c>
    </row>
    <row r="61" spans="1:48" x14ac:dyDescent="0.15">
      <c r="C61" s="7">
        <v>3</v>
      </c>
      <c r="D61" s="7">
        <f t="shared" si="60"/>
        <v>15.064516129032301</v>
      </c>
      <c r="E61" s="10">
        <f t="shared" si="61"/>
        <v>10.5399642857143</v>
      </c>
      <c r="F61" s="7" t="s">
        <v>83</v>
      </c>
      <c r="G61" s="1">
        <v>4</v>
      </c>
      <c r="H61" s="9">
        <f t="shared" si="42"/>
        <v>15.064516129032301</v>
      </c>
      <c r="I61" s="9">
        <f t="shared" si="43"/>
        <v>288.21451612903229</v>
      </c>
      <c r="J61" s="9">
        <f t="shared" si="44"/>
        <v>0.11229854564992296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0.28933026123294164</v>
      </c>
      <c r="P61" s="9">
        <f t="shared" si="47"/>
        <v>3.2491367548971632E-2</v>
      </c>
      <c r="Q61" s="12">
        <f t="shared" si="48"/>
        <v>6.1733598343046104E-3</v>
      </c>
      <c r="R61" s="9">
        <f t="shared" si="49"/>
        <v>1.4869795833333335E-2</v>
      </c>
      <c r="S61" s="13">
        <f t="shared" si="50"/>
        <v>0.41516103539672744</v>
      </c>
      <c r="T61" s="2">
        <f t="shared" si="51"/>
        <v>0.01</v>
      </c>
      <c r="U61" s="14">
        <f t="shared" si="52"/>
        <v>4.1516103539672748E-3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1.6151610353967276E-2</v>
      </c>
      <c r="AR61" s="9">
        <f t="shared" si="56"/>
        <v>7.8262083333333337</v>
      </c>
      <c r="AS61" s="1">
        <f t="shared" si="57"/>
        <v>0.19</v>
      </c>
      <c r="AT61" s="1">
        <f t="shared" si="58"/>
        <v>3772472.1666666665</v>
      </c>
      <c r="AU61" s="1">
        <f t="shared" si="59"/>
        <v>607046111.48154354</v>
      </c>
    </row>
    <row r="62" spans="1:48" x14ac:dyDescent="0.15">
      <c r="C62" s="7">
        <v>4</v>
      </c>
      <c r="D62" s="7">
        <f t="shared" si="60"/>
        <v>21.3911333333333</v>
      </c>
      <c r="E62" s="10">
        <f t="shared" si="61"/>
        <v>15.064516129032301</v>
      </c>
      <c r="F62" s="7" t="s">
        <v>83</v>
      </c>
      <c r="G62" s="1">
        <v>5</v>
      </c>
      <c r="H62" s="9">
        <f t="shared" si="42"/>
        <v>21.3911333333333</v>
      </c>
      <c r="I62" s="9">
        <f t="shared" si="43"/>
        <v>294.54113333333328</v>
      </c>
      <c r="J62" s="9">
        <f t="shared" si="44"/>
        <v>0.23201641002936188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0.24399694899977148</v>
      </c>
      <c r="O62" s="9">
        <f t="shared" si="62"/>
        <v>9.1104028017531868E-2</v>
      </c>
      <c r="P62" s="9">
        <f t="shared" si="47"/>
        <v>2.1137629519842147E-2</v>
      </c>
      <c r="Q62" s="12">
        <f t="shared" si="48"/>
        <v>4.0161496087700076E-3</v>
      </c>
      <c r="R62" s="9">
        <f t="shared" si="49"/>
        <v>1.4869795833333335E-2</v>
      </c>
      <c r="S62" s="13">
        <f t="shared" si="50"/>
        <v>0.27008774389269574</v>
      </c>
      <c r="T62" s="2">
        <f t="shared" si="51"/>
        <v>0.01</v>
      </c>
      <c r="U62" s="14">
        <f t="shared" si="52"/>
        <v>2.7008774389269577E-3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2.2800877438926958E-2</v>
      </c>
      <c r="AR62" s="9">
        <f t="shared" si="56"/>
        <v>7.8262083333333337</v>
      </c>
      <c r="AS62" s="1">
        <f t="shared" si="57"/>
        <v>0.19</v>
      </c>
      <c r="AT62" s="1">
        <f t="shared" si="58"/>
        <v>3772472.1666666665</v>
      </c>
      <c r="AU62" s="1">
        <f t="shared" si="59"/>
        <v>856953807.35011923</v>
      </c>
    </row>
    <row r="63" spans="1:48" x14ac:dyDescent="0.15">
      <c r="C63" s="7">
        <v>5</v>
      </c>
      <c r="D63" s="7">
        <f t="shared" si="60"/>
        <v>25.072709677419301</v>
      </c>
      <c r="E63" s="10">
        <f t="shared" si="61"/>
        <v>21.3911333333333</v>
      </c>
      <c r="F63" s="7" t="s">
        <v>85</v>
      </c>
      <c r="G63" s="1">
        <v>6</v>
      </c>
      <c r="H63" s="9">
        <f t="shared" si="42"/>
        <v>25.072709677419301</v>
      </c>
      <c r="I63" s="9">
        <f t="shared" si="43"/>
        <v>298.22270967741929</v>
      </c>
      <c r="J63" s="9">
        <f t="shared" si="44"/>
        <v>0.34894162318026528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0.14822848183102305</v>
      </c>
      <c r="P63" s="9">
        <f t="shared" si="47"/>
        <v>5.1723087051663647E-2</v>
      </c>
      <c r="Q63" s="12">
        <f t="shared" si="48"/>
        <v>9.8273865398160933E-3</v>
      </c>
      <c r="R63" s="9">
        <f t="shared" si="49"/>
        <v>1.4869795833333335E-2</v>
      </c>
      <c r="S63" s="13">
        <f t="shared" si="50"/>
        <v>0.66089586232154107</v>
      </c>
      <c r="T63" s="2">
        <f t="shared" si="51"/>
        <v>0.01</v>
      </c>
      <c r="U63" s="14">
        <f t="shared" si="52"/>
        <v>6.6089586232154105E-3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3.2708958623215413E-2</v>
      </c>
      <c r="AR63" s="9">
        <f t="shared" si="56"/>
        <v>7.8262083333333337</v>
      </c>
      <c r="AS63" s="1">
        <f t="shared" si="57"/>
        <v>0.19</v>
      </c>
      <c r="AT63" s="1">
        <f t="shared" si="58"/>
        <v>3772472.1666666665</v>
      </c>
      <c r="AU63" s="1">
        <f t="shared" si="59"/>
        <v>1229341576.9503429</v>
      </c>
    </row>
    <row r="64" spans="1:48" x14ac:dyDescent="0.15">
      <c r="C64" s="7">
        <v>6</v>
      </c>
      <c r="D64" s="7">
        <f t="shared" si="60"/>
        <v>30.573233333333299</v>
      </c>
      <c r="E64" s="10">
        <f t="shared" si="61"/>
        <v>25.072709677419301</v>
      </c>
      <c r="F64" s="7" t="s">
        <v>83</v>
      </c>
      <c r="G64" s="1">
        <v>7</v>
      </c>
      <c r="H64" s="9">
        <f t="shared" si="42"/>
        <v>30.573233333333299</v>
      </c>
      <c r="I64" s="9">
        <f t="shared" si="43"/>
        <v>303.72323333333327</v>
      </c>
      <c r="J64" s="9">
        <f t="shared" si="44"/>
        <v>0.63029967156180522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0.17476747811269275</v>
      </c>
      <c r="P64" s="9">
        <f t="shared" si="47"/>
        <v>0.11015588405411522</v>
      </c>
      <c r="Q64" s="12">
        <f t="shared" si="48"/>
        <v>2.0929617970281894E-2</v>
      </c>
      <c r="R64" s="9">
        <f t="shared" si="49"/>
        <v>1.4869795833333335E-2</v>
      </c>
      <c r="S64" s="13">
        <f t="shared" si="50"/>
        <v>1.4075255776790407</v>
      </c>
      <c r="T64" s="2">
        <f t="shared" si="51"/>
        <v>0.01</v>
      </c>
      <c r="U64" s="14">
        <f t="shared" si="52"/>
        <v>1.4075255776790408E-2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4.017525577679041E-2</v>
      </c>
      <c r="AR64" s="9">
        <f t="shared" si="56"/>
        <v>7.8262083333333337</v>
      </c>
      <c r="AS64" s="1">
        <f t="shared" si="57"/>
        <v>0.19</v>
      </c>
      <c r="AT64" s="1">
        <f t="shared" si="58"/>
        <v>3772472.1666666665</v>
      </c>
      <c r="AU64" s="1">
        <f t="shared" si="59"/>
        <v>1509956732.6478143</v>
      </c>
    </row>
    <row r="65" spans="1:48" x14ac:dyDescent="0.15">
      <c r="C65" s="7">
        <v>7</v>
      </c>
      <c r="D65" s="7">
        <f t="shared" si="60"/>
        <v>31.348612903225799</v>
      </c>
      <c r="E65" s="10">
        <f t="shared" si="61"/>
        <v>30.573233333333299</v>
      </c>
      <c r="F65" s="7" t="s">
        <v>83</v>
      </c>
      <c r="G65" s="1">
        <v>8</v>
      </c>
      <c r="H65" s="9">
        <f t="shared" si="42"/>
        <v>31.348612903225799</v>
      </c>
      <c r="I65" s="9">
        <f t="shared" si="43"/>
        <v>304.49861290322576</v>
      </c>
      <c r="J65" s="9">
        <f t="shared" si="44"/>
        <v>0.6839115310504057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0.14287367739191084</v>
      </c>
      <c r="P65" s="9">
        <f t="shared" si="47"/>
        <v>9.7712955451903477E-2</v>
      </c>
      <c r="Q65" s="12">
        <f t="shared" si="48"/>
        <v>1.8565461535861662E-2</v>
      </c>
      <c r="R65" s="9">
        <f t="shared" si="49"/>
        <v>1.4869795833333335E-2</v>
      </c>
      <c r="S65" s="13">
        <f t="shared" si="50"/>
        <v>1.248535066920275</v>
      </c>
      <c r="T65" s="2">
        <f t="shared" si="51"/>
        <v>0.01</v>
      </c>
      <c r="U65" s="14">
        <f t="shared" si="52"/>
        <v>1.2485350669202751E-2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3.8585350669202753E-2</v>
      </c>
      <c r="AR65" s="9">
        <f t="shared" si="56"/>
        <v>7.8262083333333337</v>
      </c>
      <c r="AS65" s="1">
        <f t="shared" si="57"/>
        <v>0.19</v>
      </c>
      <c r="AT65" s="1">
        <f t="shared" si="58"/>
        <v>3772472.1666666665</v>
      </c>
      <c r="AU65" s="1">
        <f t="shared" si="59"/>
        <v>1450201346.5262897</v>
      </c>
    </row>
    <row r="66" spans="1:48" x14ac:dyDescent="0.15">
      <c r="C66" s="7">
        <v>8</v>
      </c>
      <c r="D66" s="7">
        <f t="shared" si="60"/>
        <v>29.609967741935499</v>
      </c>
      <c r="E66" s="10">
        <f t="shared" si="61"/>
        <v>31.348612903225799</v>
      </c>
      <c r="F66" s="7" t="s">
        <v>83</v>
      </c>
      <c r="G66" s="1">
        <v>9</v>
      </c>
      <c r="H66" s="9">
        <f t="shared" si="42"/>
        <v>29.609967741935499</v>
      </c>
      <c r="I66" s="9">
        <f t="shared" si="43"/>
        <v>302.7599677419355</v>
      </c>
      <c r="J66" s="9">
        <f t="shared" si="44"/>
        <v>0.56918121157795254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0.12342280527334071</v>
      </c>
      <c r="P66" s="9">
        <f t="shared" si="47"/>
        <v>7.0249941841829769E-2</v>
      </c>
      <c r="Q66" s="12">
        <f t="shared" si="48"/>
        <v>1.3347488949947656E-2</v>
      </c>
      <c r="R66" s="9">
        <f t="shared" si="49"/>
        <v>1.4869795833333335E-2</v>
      </c>
      <c r="S66" s="13">
        <f t="shared" si="50"/>
        <v>0.89762422426990207</v>
      </c>
      <c r="T66" s="2">
        <f t="shared" si="51"/>
        <v>0.01</v>
      </c>
      <c r="U66" s="14">
        <f t="shared" si="52"/>
        <v>8.9762422426990212E-3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3.5076242242699021E-2</v>
      </c>
      <c r="AR66" s="9">
        <f t="shared" si="56"/>
        <v>7.8262083333333337</v>
      </c>
      <c r="AS66" s="1">
        <f t="shared" si="57"/>
        <v>0.19</v>
      </c>
      <c r="AT66" s="1">
        <f t="shared" si="58"/>
        <v>3772472.1666666665</v>
      </c>
      <c r="AU66" s="1">
        <f t="shared" si="59"/>
        <v>1318314149.0027947</v>
      </c>
    </row>
    <row r="67" spans="1:48" x14ac:dyDescent="0.15">
      <c r="C67" s="7">
        <v>9</v>
      </c>
      <c r="D67" s="7">
        <f t="shared" si="60"/>
        <v>26.8374666666667</v>
      </c>
      <c r="E67" s="10">
        <f t="shared" si="61"/>
        <v>29.609967741935499</v>
      </c>
      <c r="F67" s="7" t="s">
        <v>83</v>
      </c>
      <c r="G67" s="1">
        <v>10</v>
      </c>
      <c r="H67" s="9">
        <f t="shared" si="42"/>
        <v>26.8374666666667</v>
      </c>
      <c r="I67" s="9">
        <f t="shared" si="43"/>
        <v>299.98746666666671</v>
      </c>
      <c r="J67" s="9">
        <f t="shared" si="44"/>
        <v>0.42283137230001894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0.1314349467648443</v>
      </c>
      <c r="P67" s="9">
        <f t="shared" si="47"/>
        <v>5.5574818908759045E-2</v>
      </c>
      <c r="Q67" s="12">
        <f t="shared" si="48"/>
        <v>1.0559215592664218E-2</v>
      </c>
      <c r="R67" s="9">
        <f t="shared" si="49"/>
        <v>1.4869795833333335E-2</v>
      </c>
      <c r="S67" s="13">
        <f t="shared" si="50"/>
        <v>0.71011167275032983</v>
      </c>
      <c r="T67" s="2">
        <f t="shared" si="51"/>
        <v>0.01</v>
      </c>
      <c r="U67" s="14">
        <f t="shared" si="52"/>
        <v>7.1011167275032983E-3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3.3201116727503296E-2</v>
      </c>
      <c r="AR67" s="9">
        <f t="shared" si="56"/>
        <v>7.8262083333333337</v>
      </c>
      <c r="AS67" s="1">
        <f t="shared" si="57"/>
        <v>0.19</v>
      </c>
      <c r="AT67" s="1">
        <f t="shared" si="58"/>
        <v>3772472.1666666665</v>
      </c>
      <c r="AU67" s="1">
        <f t="shared" si="59"/>
        <v>1247838968.6589477</v>
      </c>
    </row>
    <row r="68" spans="1:48" x14ac:dyDescent="0.15">
      <c r="C68" s="7">
        <v>10</v>
      </c>
      <c r="D68" s="7">
        <f t="shared" si="60"/>
        <v>19.210290322580601</v>
      </c>
      <c r="E68" s="10">
        <f t="shared" si="61"/>
        <v>26.8374666666667</v>
      </c>
      <c r="F68" s="7" t="s">
        <v>83</v>
      </c>
      <c r="G68" s="1">
        <v>11</v>
      </c>
      <c r="H68" s="9">
        <f t="shared" si="42"/>
        <v>19.210290322580601</v>
      </c>
      <c r="I68" s="9">
        <f t="shared" si="43"/>
        <v>292.36029032258057</v>
      </c>
      <c r="J68" s="9">
        <f t="shared" si="44"/>
        <v>0.18131174397877281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7.2067121463280995E-2</v>
      </c>
      <c r="O68" s="9">
        <f t="shared" si="62"/>
        <v>8.2055089726137606E-2</v>
      </c>
      <c r="P68" s="9">
        <f t="shared" si="47"/>
        <v>1.4877551420580693E-2</v>
      </c>
      <c r="Q68" s="12">
        <f t="shared" si="48"/>
        <v>2.8267347699103317E-3</v>
      </c>
      <c r="R68" s="9">
        <f t="shared" si="49"/>
        <v>1.4869795833333335E-2</v>
      </c>
      <c r="S68" s="13">
        <f t="shared" si="50"/>
        <v>0.19009909763345204</v>
      </c>
      <c r="T68" s="2">
        <f t="shared" si="51"/>
        <v>0.01</v>
      </c>
      <c r="U68" s="14">
        <f t="shared" si="52"/>
        <v>1.9009909763345204E-3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2.2000990976334522E-2</v>
      </c>
      <c r="AR68" s="9">
        <f t="shared" si="56"/>
        <v>7.8262083333333337</v>
      </c>
      <c r="AS68" s="1">
        <f t="shared" si="57"/>
        <v>0.19</v>
      </c>
      <c r="AT68" s="1">
        <f t="shared" si="58"/>
        <v>3772472.1666666665</v>
      </c>
      <c r="AU68" s="1">
        <f t="shared" si="59"/>
        <v>826890677.04285574</v>
      </c>
    </row>
    <row r="69" spans="1:48" x14ac:dyDescent="0.15">
      <c r="C69" s="7">
        <v>11</v>
      </c>
      <c r="D69" s="7">
        <f t="shared" si="60"/>
        <v>12.544866666666699</v>
      </c>
      <c r="E69" s="10">
        <f t="shared" si="61"/>
        <v>19.210290322580601</v>
      </c>
      <c r="F69" s="7" t="s">
        <v>85</v>
      </c>
      <c r="G69" s="1">
        <v>12</v>
      </c>
      <c r="H69" s="9">
        <f t="shared" si="42"/>
        <v>12.544866666666699</v>
      </c>
      <c r="I69" s="9">
        <f t="shared" si="43"/>
        <v>285.69486666666666</v>
      </c>
      <c r="J69" s="9">
        <f t="shared" si="44"/>
        <v>8.33638599652715E-2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0.14543962163889027</v>
      </c>
      <c r="P69" s="9">
        <f t="shared" si="47"/>
        <v>1.2124408251706518E-2</v>
      </c>
      <c r="Q69" s="12">
        <f t="shared" si="48"/>
        <v>2.3036375678242385E-3</v>
      </c>
      <c r="R69" s="9">
        <f t="shared" si="49"/>
        <v>1.4869795833333335E-2</v>
      </c>
      <c r="S69" s="13">
        <f t="shared" si="50"/>
        <v>0.15492059162374097</v>
      </c>
      <c r="T69" s="2">
        <f t="shared" si="51"/>
        <v>0.01</v>
      </c>
      <c r="U69" s="14">
        <f t="shared" si="52"/>
        <v>1.5492059162374098E-3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1.3549205916237411E-2</v>
      </c>
      <c r="AR69" s="9">
        <f t="shared" si="56"/>
        <v>7.8262083333333337</v>
      </c>
      <c r="AS69" s="1">
        <f t="shared" si="57"/>
        <v>0.19</v>
      </c>
      <c r="AT69" s="1">
        <f t="shared" si="58"/>
        <v>3772472.1666666665</v>
      </c>
      <c r="AU69" s="1">
        <f t="shared" si="59"/>
        <v>509236700.54325956</v>
      </c>
      <c r="AV69" s="1">
        <f>SUM(AU58:AU69)</f>
        <v>11022715610.033585</v>
      </c>
    </row>
    <row r="70" spans="1:48" x14ac:dyDescent="0.15">
      <c r="C70" s="7">
        <v>12</v>
      </c>
      <c r="D70" s="7">
        <f t="shared" si="60"/>
        <v>8.9788387096774205</v>
      </c>
      <c r="E70" s="10">
        <f t="shared" si="61"/>
        <v>12.544866666666699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6.6826129032258104</v>
      </c>
      <c r="E73" s="7"/>
      <c r="F73" s="7"/>
      <c r="G73" s="1">
        <v>1</v>
      </c>
      <c r="H73" s="9">
        <f t="shared" ref="H73:H84" si="63">E74</f>
        <v>6.6826129032258104</v>
      </c>
      <c r="I73" s="9">
        <f t="shared" ref="I73:I84" si="64">H73+273.15</f>
        <v>279.83261290322577</v>
      </c>
      <c r="J73" s="9">
        <f t="shared" ref="J73:J84" si="65">EXP(($C$15*(I73-$C$13))/($C$16*I73*$C$13))</f>
        <v>4.0822992191970067E-2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3.0992815672143677E-3</v>
      </c>
      <c r="Q73" s="12">
        <f t="shared" ref="Q73:Q84" si="69">P73*$B$75</f>
        <v>5.5787068209858619E-4</v>
      </c>
      <c r="R73" s="9">
        <f t="shared" ref="R73:R84" si="70">L73*$B$75</f>
        <v>1.36656E-2</v>
      </c>
      <c r="S73" s="13">
        <f t="shared" ref="S73:S84" si="71">Q73/R73</f>
        <v>4.0822992191970067E-2</v>
      </c>
      <c r="T73" s="2">
        <f t="shared" ref="T73:T84" si="72">$B$74/100</f>
        <v>0.01</v>
      </c>
      <c r="U73" s="14">
        <f t="shared" ref="U73:U84" si="73">S73*T73</f>
        <v>4.0822992191970071E-4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1.30082299219197E-2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1412907.9166666667</v>
      </c>
      <c r="AU73" s="1">
        <f t="shared" ref="AU73:AU84" si="80">AT73*10000*AS73*0.67*AR73*AQ73</f>
        <v>168281188.37582126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5.9659032258064499</v>
      </c>
      <c r="E74" s="10">
        <f t="shared" ref="E74:E85" si="82">D73</f>
        <v>6.6826129032258104</v>
      </c>
      <c r="F74" s="7" t="s">
        <v>83</v>
      </c>
      <c r="G74" s="1">
        <v>2</v>
      </c>
      <c r="H74" s="9">
        <f t="shared" si="63"/>
        <v>5.9659032258064499</v>
      </c>
      <c r="I74" s="9">
        <f t="shared" si="64"/>
        <v>279.11590322580645</v>
      </c>
      <c r="J74" s="9">
        <f t="shared" si="65"/>
        <v>3.7333806219346545E-2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0.14874071843278563</v>
      </c>
      <c r="P74" s="9">
        <f t="shared" si="68"/>
        <v>5.5530571588960059E-3</v>
      </c>
      <c r="Q74" s="12">
        <f t="shared" si="69"/>
        <v>9.9955028860128099E-4</v>
      </c>
      <c r="R74" s="9">
        <f t="shared" si="70"/>
        <v>1.36656E-2</v>
      </c>
      <c r="S74" s="13">
        <f t="shared" si="71"/>
        <v>7.3143534758904186E-2</v>
      </c>
      <c r="T74" s="2">
        <f t="shared" si="72"/>
        <v>0.01</v>
      </c>
      <c r="U74" s="14">
        <f t="shared" si="73"/>
        <v>7.3143534758904187E-4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1.3331435347589042E-2</v>
      </c>
      <c r="AR74" s="9">
        <f t="shared" si="77"/>
        <v>7.5919999999999996</v>
      </c>
      <c r="AS74" s="1">
        <f t="shared" si="78"/>
        <v>0.18</v>
      </c>
      <c r="AT74" s="1">
        <f t="shared" si="79"/>
        <v>1412907.9166666667</v>
      </c>
      <c r="AU74" s="1">
        <f t="shared" si="80"/>
        <v>172462340.88062906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10.5399642857143</v>
      </c>
      <c r="E75" s="10">
        <f t="shared" si="82"/>
        <v>5.9659032258064499</v>
      </c>
      <c r="F75" s="7" t="s">
        <v>83</v>
      </c>
      <c r="G75" s="1">
        <v>3</v>
      </c>
      <c r="H75" s="9">
        <f t="shared" si="63"/>
        <v>10.5399642857143</v>
      </c>
      <c r="I75" s="9">
        <f t="shared" si="64"/>
        <v>283.68996428571427</v>
      </c>
      <c r="J75" s="9">
        <f t="shared" si="65"/>
        <v>6.5520039598246038E-2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0.21910766127388961</v>
      </c>
      <c r="P75" s="9">
        <f t="shared" si="68"/>
        <v>1.4355942642944328E-2</v>
      </c>
      <c r="Q75" s="12">
        <f t="shared" si="69"/>
        <v>2.584069675729979E-3</v>
      </c>
      <c r="R75" s="9">
        <f t="shared" si="70"/>
        <v>1.36656E-2</v>
      </c>
      <c r="S75" s="13">
        <f t="shared" si="71"/>
        <v>0.18909302743604225</v>
      </c>
      <c r="T75" s="2">
        <f t="shared" si="72"/>
        <v>0.01</v>
      </c>
      <c r="U75" s="14">
        <f t="shared" si="73"/>
        <v>1.8909302743604225E-3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1.4490930274360422E-2</v>
      </c>
      <c r="AR75" s="9">
        <f t="shared" si="77"/>
        <v>7.5919999999999996</v>
      </c>
      <c r="AS75" s="1">
        <f t="shared" si="78"/>
        <v>0.18</v>
      </c>
      <c r="AT75" s="1">
        <f t="shared" si="79"/>
        <v>1412907.9166666667</v>
      </c>
      <c r="AU75" s="1">
        <f t="shared" si="80"/>
        <v>187462166.78807494</v>
      </c>
    </row>
    <row r="76" spans="1:48" x14ac:dyDescent="0.15">
      <c r="C76" s="7">
        <v>3</v>
      </c>
      <c r="D76" s="7">
        <f t="shared" si="81"/>
        <v>15.064516129032301</v>
      </c>
      <c r="E76" s="10">
        <f t="shared" si="82"/>
        <v>10.5399642857143</v>
      </c>
      <c r="F76" s="7" t="s">
        <v>83</v>
      </c>
      <c r="G76" s="1">
        <v>4</v>
      </c>
      <c r="H76" s="9">
        <f t="shared" si="63"/>
        <v>15.064516129032301</v>
      </c>
      <c r="I76" s="9">
        <f t="shared" si="64"/>
        <v>288.21451612903229</v>
      </c>
      <c r="J76" s="9">
        <f t="shared" si="65"/>
        <v>0.11229854564992296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0.28067171863094531</v>
      </c>
      <c r="P76" s="9">
        <f t="shared" si="68"/>
        <v>3.1519025807319544E-2</v>
      </c>
      <c r="Q76" s="12">
        <f t="shared" si="69"/>
        <v>5.673424645317518E-3</v>
      </c>
      <c r="R76" s="9">
        <f t="shared" si="70"/>
        <v>1.36656E-2</v>
      </c>
      <c r="S76" s="13">
        <f t="shared" si="71"/>
        <v>0.41516103539672738</v>
      </c>
      <c r="T76" s="2">
        <f t="shared" si="72"/>
        <v>0.01</v>
      </c>
      <c r="U76" s="14">
        <f t="shared" si="73"/>
        <v>4.1516103539672739E-3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1.6751610353967272E-2</v>
      </c>
      <c r="AR76" s="9">
        <f t="shared" si="77"/>
        <v>7.5919999999999996</v>
      </c>
      <c r="AS76" s="1">
        <f t="shared" si="78"/>
        <v>0.18</v>
      </c>
      <c r="AT76" s="1">
        <f t="shared" si="79"/>
        <v>1412907.9166666667</v>
      </c>
      <c r="AU76" s="1">
        <f t="shared" si="80"/>
        <v>216707493.21736398</v>
      </c>
    </row>
    <row r="77" spans="1:48" x14ac:dyDescent="0.15">
      <c r="C77" s="7">
        <v>4</v>
      </c>
      <c r="D77" s="7">
        <f t="shared" si="81"/>
        <v>21.3911333333333</v>
      </c>
      <c r="E77" s="10">
        <f t="shared" si="82"/>
        <v>15.064516129032301</v>
      </c>
      <c r="F77" s="7" t="s">
        <v>83</v>
      </c>
      <c r="G77" s="1">
        <v>5</v>
      </c>
      <c r="H77" s="9">
        <f t="shared" si="63"/>
        <v>21.3911333333333</v>
      </c>
      <c r="I77" s="9">
        <f t="shared" si="64"/>
        <v>294.54113333333328</v>
      </c>
      <c r="J77" s="9">
        <f t="shared" si="65"/>
        <v>0.23201641002936188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0.23669505818244446</v>
      </c>
      <c r="O77" s="9">
        <f t="shared" si="83"/>
        <v>8.8377634641181313E-2</v>
      </c>
      <c r="P77" s="9">
        <f t="shared" si="68"/>
        <v>2.050506151633346E-2</v>
      </c>
      <c r="Q77" s="12">
        <f t="shared" si="69"/>
        <v>3.6909110729400228E-3</v>
      </c>
      <c r="R77" s="9">
        <f t="shared" si="70"/>
        <v>1.36656E-2</v>
      </c>
      <c r="S77" s="13">
        <f t="shared" si="71"/>
        <v>0.27008774389269574</v>
      </c>
      <c r="T77" s="2">
        <f t="shared" si="72"/>
        <v>0.01</v>
      </c>
      <c r="U77" s="14">
        <f t="shared" si="73"/>
        <v>2.7008774389269577E-3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2.4300877438926959E-2</v>
      </c>
      <c r="AR77" s="9">
        <f t="shared" si="77"/>
        <v>7.5919999999999996</v>
      </c>
      <c r="AS77" s="1">
        <f t="shared" si="78"/>
        <v>0.18</v>
      </c>
      <c r="AT77" s="1">
        <f t="shared" si="79"/>
        <v>1412907.9166666667</v>
      </c>
      <c r="AU77" s="1">
        <f t="shared" si="80"/>
        <v>314368715.69335848</v>
      </c>
    </row>
    <row r="78" spans="1:48" x14ac:dyDescent="0.15">
      <c r="C78" s="7">
        <v>5</v>
      </c>
      <c r="D78" s="7">
        <f t="shared" si="81"/>
        <v>25.072709677419301</v>
      </c>
      <c r="E78" s="10">
        <f t="shared" si="82"/>
        <v>21.3911333333333</v>
      </c>
      <c r="F78" s="7" t="s">
        <v>85</v>
      </c>
      <c r="G78" s="1">
        <v>6</v>
      </c>
      <c r="H78" s="9">
        <f t="shared" si="63"/>
        <v>25.072709677419301</v>
      </c>
      <c r="I78" s="9">
        <f t="shared" si="64"/>
        <v>298.22270967741929</v>
      </c>
      <c r="J78" s="9">
        <f t="shared" si="65"/>
        <v>0.34894162318026528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0.14379257312484783</v>
      </c>
      <c r="P78" s="9">
        <f t="shared" si="68"/>
        <v>5.0175213867451392E-2</v>
      </c>
      <c r="Q78" s="12">
        <f t="shared" si="69"/>
        <v>9.03153849614125E-3</v>
      </c>
      <c r="R78" s="9">
        <f t="shared" si="70"/>
        <v>1.36656E-2</v>
      </c>
      <c r="S78" s="13">
        <f t="shared" si="71"/>
        <v>0.66089586232154096</v>
      </c>
      <c r="T78" s="2">
        <f t="shared" si="72"/>
        <v>0.01</v>
      </c>
      <c r="U78" s="14">
        <f t="shared" si="73"/>
        <v>6.6089586232154097E-3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3.4508958623215409E-2</v>
      </c>
      <c r="AR78" s="9">
        <f t="shared" si="77"/>
        <v>7.5919999999999996</v>
      </c>
      <c r="AS78" s="1">
        <f t="shared" si="78"/>
        <v>0.18</v>
      </c>
      <c r="AT78" s="1">
        <f t="shared" si="79"/>
        <v>1412907.9166666667</v>
      </c>
      <c r="AU78" s="1">
        <f t="shared" si="80"/>
        <v>446425732.13909882</v>
      </c>
    </row>
    <row r="79" spans="1:48" x14ac:dyDescent="0.15">
      <c r="C79" s="7">
        <v>6</v>
      </c>
      <c r="D79" s="7">
        <f t="shared" si="81"/>
        <v>30.573233333333299</v>
      </c>
      <c r="E79" s="10">
        <f t="shared" si="82"/>
        <v>25.072709677419301</v>
      </c>
      <c r="F79" s="7" t="s">
        <v>83</v>
      </c>
      <c r="G79" s="1">
        <v>7</v>
      </c>
      <c r="H79" s="9">
        <f t="shared" si="63"/>
        <v>30.573233333333299</v>
      </c>
      <c r="I79" s="9">
        <f t="shared" si="64"/>
        <v>303.72323333333327</v>
      </c>
      <c r="J79" s="9">
        <f t="shared" si="65"/>
        <v>0.63029967156180522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0.16953735925739644</v>
      </c>
      <c r="P79" s="9">
        <f t="shared" si="68"/>
        <v>0.10685934185739275</v>
      </c>
      <c r="Q79" s="12">
        <f t="shared" si="69"/>
        <v>1.9234681534330694E-2</v>
      </c>
      <c r="R79" s="9">
        <f t="shared" si="70"/>
        <v>1.36656E-2</v>
      </c>
      <c r="S79" s="13">
        <f t="shared" si="71"/>
        <v>1.4075255776790403</v>
      </c>
      <c r="T79" s="2">
        <f t="shared" si="72"/>
        <v>0.01</v>
      </c>
      <c r="U79" s="14">
        <f t="shared" si="73"/>
        <v>1.4075255776790403E-2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4.1975255776790406E-2</v>
      </c>
      <c r="AR79" s="9">
        <f t="shared" si="77"/>
        <v>7.5919999999999996</v>
      </c>
      <c r="AS79" s="1">
        <f t="shared" si="78"/>
        <v>0.18</v>
      </c>
      <c r="AT79" s="1">
        <f t="shared" si="79"/>
        <v>1412907.9166666667</v>
      </c>
      <c r="AU79" s="1">
        <f t="shared" si="80"/>
        <v>543013612.68181849</v>
      </c>
    </row>
    <row r="80" spans="1:48" x14ac:dyDescent="0.15">
      <c r="C80" s="7">
        <v>7</v>
      </c>
      <c r="D80" s="7">
        <f t="shared" si="81"/>
        <v>31.348612903225799</v>
      </c>
      <c r="E80" s="10">
        <f t="shared" si="82"/>
        <v>30.573233333333299</v>
      </c>
      <c r="F80" s="7" t="s">
        <v>83</v>
      </c>
      <c r="G80" s="1">
        <v>8</v>
      </c>
      <c r="H80" s="9">
        <f t="shared" si="63"/>
        <v>31.348612903225799</v>
      </c>
      <c r="I80" s="9">
        <f t="shared" si="64"/>
        <v>304.49861290322576</v>
      </c>
      <c r="J80" s="9">
        <f t="shared" si="65"/>
        <v>0.6839115310504057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0.13859801740000366</v>
      </c>
      <c r="P80" s="9">
        <f t="shared" si="68"/>
        <v>9.4788782280587278E-2</v>
      </c>
      <c r="Q80" s="12">
        <f t="shared" si="69"/>
        <v>1.7061980810505709E-2</v>
      </c>
      <c r="R80" s="9">
        <f t="shared" si="70"/>
        <v>1.36656E-2</v>
      </c>
      <c r="S80" s="13">
        <f t="shared" si="71"/>
        <v>1.2485350669202748</v>
      </c>
      <c r="T80" s="2">
        <f t="shared" si="72"/>
        <v>0.01</v>
      </c>
      <c r="U80" s="14">
        <f t="shared" si="73"/>
        <v>1.2485350669202748E-2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4.0385350669202749E-2</v>
      </c>
      <c r="AR80" s="9">
        <f t="shared" si="77"/>
        <v>7.5919999999999996</v>
      </c>
      <c r="AS80" s="1">
        <f t="shared" si="78"/>
        <v>0.18</v>
      </c>
      <c r="AT80" s="1">
        <f t="shared" si="79"/>
        <v>1412907.9166666667</v>
      </c>
      <c r="AU80" s="1">
        <f t="shared" si="80"/>
        <v>522445778.12511241</v>
      </c>
    </row>
    <row r="81" spans="1:48" x14ac:dyDescent="0.15">
      <c r="C81" s="7">
        <v>8</v>
      </c>
      <c r="D81" s="7">
        <f t="shared" si="81"/>
        <v>29.609967741935499</v>
      </c>
      <c r="E81" s="10">
        <f t="shared" si="82"/>
        <v>31.348612903225799</v>
      </c>
      <c r="F81" s="7" t="s">
        <v>83</v>
      </c>
      <c r="G81" s="1">
        <v>9</v>
      </c>
      <c r="H81" s="9">
        <f t="shared" si="63"/>
        <v>29.609967741935499</v>
      </c>
      <c r="I81" s="9">
        <f t="shared" si="64"/>
        <v>302.7599677419355</v>
      </c>
      <c r="J81" s="9">
        <f t="shared" si="65"/>
        <v>0.56918121157795254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0.11972923511941637</v>
      </c>
      <c r="P81" s="9">
        <f t="shared" si="68"/>
        <v>6.8147631106570961E-2</v>
      </c>
      <c r="Q81" s="12">
        <f t="shared" si="69"/>
        <v>1.2266573599182772E-2</v>
      </c>
      <c r="R81" s="9">
        <f t="shared" si="70"/>
        <v>1.36656E-2</v>
      </c>
      <c r="S81" s="13">
        <f t="shared" si="71"/>
        <v>0.89762422426990196</v>
      </c>
      <c r="T81" s="2">
        <f t="shared" si="72"/>
        <v>0.01</v>
      </c>
      <c r="U81" s="14">
        <f t="shared" si="73"/>
        <v>8.9762422426990195E-3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3.6876242242699017E-2</v>
      </c>
      <c r="AR81" s="9">
        <f t="shared" si="77"/>
        <v>7.5919999999999996</v>
      </c>
      <c r="AS81" s="1">
        <f t="shared" si="78"/>
        <v>0.18</v>
      </c>
      <c r="AT81" s="1">
        <f t="shared" si="79"/>
        <v>1412907.9166666667</v>
      </c>
      <c r="AU81" s="1">
        <f t="shared" si="80"/>
        <v>477050137.08123773</v>
      </c>
    </row>
    <row r="82" spans="1:48" x14ac:dyDescent="0.15">
      <c r="C82" s="7">
        <v>9</v>
      </c>
      <c r="D82" s="7">
        <f t="shared" si="81"/>
        <v>26.8374666666667</v>
      </c>
      <c r="E82" s="10">
        <f t="shared" si="82"/>
        <v>29.609967741935499</v>
      </c>
      <c r="F82" s="7" t="s">
        <v>83</v>
      </c>
      <c r="G82" s="1">
        <v>10</v>
      </c>
      <c r="H82" s="9">
        <f t="shared" si="63"/>
        <v>26.8374666666667</v>
      </c>
      <c r="I82" s="9">
        <f t="shared" si="64"/>
        <v>299.98746666666671</v>
      </c>
      <c r="J82" s="9">
        <f t="shared" si="65"/>
        <v>0.42283137230001894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0.12750160401284541</v>
      </c>
      <c r="P82" s="9">
        <f t="shared" si="68"/>
        <v>5.3911678195205023E-2</v>
      </c>
      <c r="Q82" s="12">
        <f t="shared" si="69"/>
        <v>9.7041020751369046E-3</v>
      </c>
      <c r="R82" s="9">
        <f t="shared" si="70"/>
        <v>1.36656E-2</v>
      </c>
      <c r="S82" s="13">
        <f t="shared" si="71"/>
        <v>0.7101116727503296</v>
      </c>
      <c r="T82" s="2">
        <f t="shared" si="72"/>
        <v>0.01</v>
      </c>
      <c r="U82" s="14">
        <f t="shared" si="73"/>
        <v>7.1011167275032965E-3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3.5001116727503299E-2</v>
      </c>
      <c r="AR82" s="9">
        <f t="shared" si="77"/>
        <v>7.5919999999999996</v>
      </c>
      <c r="AS82" s="1">
        <f t="shared" si="78"/>
        <v>0.18</v>
      </c>
      <c r="AT82" s="1">
        <f t="shared" si="79"/>
        <v>1412907.9166666667</v>
      </c>
      <c r="AU82" s="1">
        <f t="shared" si="80"/>
        <v>452792543.85410386</v>
      </c>
    </row>
    <row r="83" spans="1:48" x14ac:dyDescent="0.15">
      <c r="C83" s="7">
        <v>10</v>
      </c>
      <c r="D83" s="7">
        <f t="shared" si="81"/>
        <v>19.210290322580601</v>
      </c>
      <c r="E83" s="10">
        <f t="shared" si="82"/>
        <v>26.8374666666667</v>
      </c>
      <c r="F83" s="7" t="s">
        <v>83</v>
      </c>
      <c r="G83" s="1">
        <v>11</v>
      </c>
      <c r="H83" s="9">
        <f t="shared" si="63"/>
        <v>19.210290322580601</v>
      </c>
      <c r="I83" s="9">
        <f t="shared" si="64"/>
        <v>292.36029032258057</v>
      </c>
      <c r="J83" s="9">
        <f t="shared" si="65"/>
        <v>0.18131174397877281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6.9910429526758369E-2</v>
      </c>
      <c r="O83" s="9">
        <f t="shared" si="83"/>
        <v>7.9599496290882019E-2</v>
      </c>
      <c r="P83" s="9">
        <f t="shared" si="68"/>
        <v>1.4432323492331676E-2</v>
      </c>
      <c r="Q83" s="12">
        <f t="shared" si="69"/>
        <v>2.5978182286197017E-3</v>
      </c>
      <c r="R83" s="9">
        <f t="shared" si="70"/>
        <v>1.36656E-2</v>
      </c>
      <c r="S83" s="13">
        <f t="shared" si="71"/>
        <v>0.19009909763345201</v>
      </c>
      <c r="T83" s="2">
        <f t="shared" si="72"/>
        <v>0.01</v>
      </c>
      <c r="U83" s="14">
        <f t="shared" si="73"/>
        <v>1.9009909763345201E-3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2.350099097633452E-2</v>
      </c>
      <c r="AR83" s="9">
        <f t="shared" si="77"/>
        <v>7.5919999999999996</v>
      </c>
      <c r="AS83" s="1">
        <f t="shared" si="78"/>
        <v>0.18</v>
      </c>
      <c r="AT83" s="1">
        <f t="shared" si="79"/>
        <v>1412907.9166666667</v>
      </c>
      <c r="AU83" s="1">
        <f t="shared" si="80"/>
        <v>304020970.81963295</v>
      </c>
    </row>
    <row r="84" spans="1:48" x14ac:dyDescent="0.15">
      <c r="C84" s="7">
        <v>11</v>
      </c>
      <c r="D84" s="7">
        <f t="shared" si="81"/>
        <v>12.544866666666699</v>
      </c>
      <c r="E84" s="10">
        <f t="shared" si="82"/>
        <v>19.210290322580601</v>
      </c>
      <c r="F84" s="7" t="s">
        <v>85</v>
      </c>
      <c r="G84" s="1">
        <v>12</v>
      </c>
      <c r="H84" s="9">
        <f t="shared" si="63"/>
        <v>12.544866666666699</v>
      </c>
      <c r="I84" s="9">
        <f t="shared" si="64"/>
        <v>285.69486666666666</v>
      </c>
      <c r="J84" s="9">
        <f t="shared" si="65"/>
        <v>8.33638599652715E-2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0.14108717279855035</v>
      </c>
      <c r="P84" s="9">
        <f t="shared" si="68"/>
        <v>1.1761571316074413E-2</v>
      </c>
      <c r="Q84" s="12">
        <f t="shared" si="69"/>
        <v>2.1170828368933942E-3</v>
      </c>
      <c r="R84" s="9">
        <f t="shared" si="70"/>
        <v>1.36656E-2</v>
      </c>
      <c r="S84" s="13">
        <f t="shared" si="71"/>
        <v>0.15492059162374094</v>
      </c>
      <c r="T84" s="2">
        <f t="shared" si="72"/>
        <v>0.01</v>
      </c>
      <c r="U84" s="14">
        <f t="shared" si="73"/>
        <v>1.5492059162374094E-3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1.414920591623741E-2</v>
      </c>
      <c r="AR84" s="9">
        <f t="shared" si="77"/>
        <v>7.5919999999999996</v>
      </c>
      <c r="AS84" s="1">
        <f t="shared" si="78"/>
        <v>0.18</v>
      </c>
      <c r="AT84" s="1">
        <f t="shared" si="79"/>
        <v>1412907.9166666667</v>
      </c>
      <c r="AU84" s="1">
        <f t="shared" si="80"/>
        <v>183041443.79754689</v>
      </c>
      <c r="AV84" s="1">
        <f>SUM(AU73:AU84)</f>
        <v>3988072123.4537992</v>
      </c>
    </row>
    <row r="85" spans="1:48" x14ac:dyDescent="0.15">
      <c r="C85" s="7">
        <v>12</v>
      </c>
      <c r="D85" s="7">
        <f t="shared" si="81"/>
        <v>8.9788387096774205</v>
      </c>
      <c r="E85" s="10">
        <f t="shared" si="82"/>
        <v>12.544866666666699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7">
        <f>D73</f>
        <v>6.6826129032258104</v>
      </c>
      <c r="E89" s="7"/>
      <c r="F89" s="7"/>
      <c r="G89" s="1">
        <v>1</v>
      </c>
      <c r="H89" s="9">
        <f t="shared" ref="H89:H100" si="84">E90</f>
        <v>6.6826129032258104</v>
      </c>
      <c r="I89" s="9">
        <f t="shared" ref="I89:I100" si="85">H89+273.15</f>
        <v>279.83261290322577</v>
      </c>
      <c r="J89" s="9">
        <f t="shared" ref="J89:J100" si="86">EXP(($C$15*(I89-$C$13))/($C$16*I89*$C$13))</f>
        <v>4.0822992191970067E-2</v>
      </c>
      <c r="K89" s="9">
        <f t="shared" ref="K89:K100" si="87">$B$89/12</f>
        <v>7.7167083333333331</v>
      </c>
      <c r="L89" s="9">
        <f t="shared" ref="L89:L100" si="88">K89*$B$90/100</f>
        <v>2.2378454166666666</v>
      </c>
      <c r="M89" s="1" t="s">
        <v>83</v>
      </c>
      <c r="O89" s="9">
        <f>L89</f>
        <v>2.2378454166666666</v>
      </c>
      <c r="P89" s="9">
        <f t="shared" ref="P89:P100" si="89">O89*J89</f>
        <v>9.135554597141933E-2</v>
      </c>
      <c r="Q89" s="12">
        <f t="shared" ref="Q89:Q100" si="90">P89*$B$91</f>
        <v>4.1109995687138697E-2</v>
      </c>
      <c r="R89" s="9">
        <f t="shared" ref="R89:R100" si="91">L89*$B$91</f>
        <v>1.0070304375000001</v>
      </c>
      <c r="S89" s="13">
        <f t="shared" ref="S89:S100" si="92">Q89/R89</f>
        <v>4.082299219197006E-2</v>
      </c>
      <c r="T89" s="2">
        <f t="shared" ref="T89:T100" si="93">$B$90/100</f>
        <v>0.28999999999999998</v>
      </c>
      <c r="U89" s="14">
        <f t="shared" ref="U89:U100" si="94">S89*T89</f>
        <v>1.1838667735671316E-2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3.3906358322304903E-2</v>
      </c>
      <c r="AK89" s="9">
        <f t="shared" ref="AK89:AK100" si="96">$B$89/12</f>
        <v>7.7167083333333331</v>
      </c>
      <c r="AL89" s="1">
        <f t="shared" ref="AL89:AL100" si="97">$B$91</f>
        <v>0.45</v>
      </c>
      <c r="AM89" s="17">
        <f t="shared" ref="AM89:AM100" si="98">$E$6/12</f>
        <v>0</v>
      </c>
      <c r="AN89" s="1">
        <f t="shared" ref="AN89:AN100" si="99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7">
        <f t="shared" ref="D90:D101" si="100">D74</f>
        <v>5.9659032258064499</v>
      </c>
      <c r="E90" s="10">
        <f t="shared" ref="E90:E101" si="101">D89</f>
        <v>6.6826129032258104</v>
      </c>
      <c r="F90" s="7" t="s">
        <v>83</v>
      </c>
      <c r="G90" s="1">
        <v>2</v>
      </c>
      <c r="H90" s="9">
        <f t="shared" si="84"/>
        <v>5.9659032258064499</v>
      </c>
      <c r="I90" s="9">
        <f t="shared" si="85"/>
        <v>279.11590322580645</v>
      </c>
      <c r="J90" s="9">
        <f t="shared" si="86"/>
        <v>3.7333806219346545E-2</v>
      </c>
      <c r="K90" s="9">
        <f t="shared" si="87"/>
        <v>7.7167083333333331</v>
      </c>
      <c r="L90" s="9">
        <f t="shared" si="88"/>
        <v>2.2378454166666666</v>
      </c>
      <c r="M90" s="1" t="s">
        <v>83</v>
      </c>
      <c r="O90" s="9">
        <f t="shared" ref="O90:O100" si="102">L90+O89-P89-N90</f>
        <v>4.3843352873619139</v>
      </c>
      <c r="P90" s="9">
        <f t="shared" si="89"/>
        <v>0.16368392401901274</v>
      </c>
      <c r="Q90" s="12">
        <f t="shared" si="90"/>
        <v>7.3657765808555736E-2</v>
      </c>
      <c r="R90" s="9">
        <f t="shared" si="91"/>
        <v>1.0070304375000001</v>
      </c>
      <c r="S90" s="13">
        <f t="shared" si="92"/>
        <v>7.3143534758904172E-2</v>
      </c>
      <c r="T90" s="2">
        <f t="shared" si="93"/>
        <v>0.28999999999999998</v>
      </c>
      <c r="U90" s="14">
        <f t="shared" si="94"/>
        <v>2.121162508008221E-2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3.6732304961644785E-2</v>
      </c>
      <c r="AK90" s="9">
        <f t="shared" si="96"/>
        <v>7.7167083333333331</v>
      </c>
      <c r="AL90" s="1">
        <f t="shared" si="97"/>
        <v>0.45</v>
      </c>
      <c r="AM90" s="17">
        <f t="shared" si="98"/>
        <v>0</v>
      </c>
      <c r="AN90" s="1">
        <f t="shared" si="99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10.5399642857143</v>
      </c>
      <c r="E91" s="10">
        <f t="shared" si="101"/>
        <v>5.9659032258064499</v>
      </c>
      <c r="F91" s="7" t="s">
        <v>83</v>
      </c>
      <c r="G91" s="1">
        <v>3</v>
      </c>
      <c r="H91" s="9">
        <f t="shared" si="84"/>
        <v>10.5399642857143</v>
      </c>
      <c r="I91" s="9">
        <f t="shared" si="85"/>
        <v>283.68996428571427</v>
      </c>
      <c r="J91" s="9">
        <f t="shared" si="86"/>
        <v>6.5520039598246038E-2</v>
      </c>
      <c r="K91" s="9">
        <f t="shared" si="87"/>
        <v>7.7167083333333331</v>
      </c>
      <c r="L91" s="9">
        <f t="shared" si="88"/>
        <v>2.2378454166666666</v>
      </c>
      <c r="M91" s="1" t="s">
        <v>83</v>
      </c>
      <c r="O91" s="9">
        <f t="shared" si="102"/>
        <v>6.4584967800095674</v>
      </c>
      <c r="P91" s="9">
        <f t="shared" si="89"/>
        <v>0.42316096477137138</v>
      </c>
      <c r="Q91" s="12">
        <f t="shared" si="90"/>
        <v>0.19042243414711713</v>
      </c>
      <c r="R91" s="9">
        <f t="shared" si="91"/>
        <v>1.0070304375000001</v>
      </c>
      <c r="S91" s="13">
        <f t="shared" si="92"/>
        <v>0.18909302743604223</v>
      </c>
      <c r="T91" s="2">
        <f t="shared" si="93"/>
        <v>0.28999999999999998</v>
      </c>
      <c r="U91" s="14">
        <f t="shared" si="94"/>
        <v>5.4836977956452239E-2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4.6870348853870356E-2</v>
      </c>
      <c r="AK91" s="9">
        <f t="shared" si="96"/>
        <v>7.7167083333333331</v>
      </c>
      <c r="AL91" s="1">
        <f t="shared" si="97"/>
        <v>0.45</v>
      </c>
      <c r="AM91" s="17">
        <f t="shared" si="98"/>
        <v>0</v>
      </c>
      <c r="AN91" s="1">
        <f t="shared" si="99"/>
        <v>0</v>
      </c>
    </row>
    <row r="92" spans="1:48" x14ac:dyDescent="0.15">
      <c r="C92" s="7">
        <v>3</v>
      </c>
      <c r="D92" s="7">
        <f t="shared" si="100"/>
        <v>15.064516129032301</v>
      </c>
      <c r="E92" s="10">
        <f t="shared" si="101"/>
        <v>10.5399642857143</v>
      </c>
      <c r="F92" s="7" t="s">
        <v>83</v>
      </c>
      <c r="G92" s="1">
        <v>4</v>
      </c>
      <c r="H92" s="9">
        <f t="shared" si="84"/>
        <v>15.064516129032301</v>
      </c>
      <c r="I92" s="9">
        <f t="shared" si="85"/>
        <v>288.21451612903229</v>
      </c>
      <c r="J92" s="9">
        <f t="shared" si="86"/>
        <v>0.11229854564992296</v>
      </c>
      <c r="K92" s="9">
        <f t="shared" si="87"/>
        <v>7.7167083333333331</v>
      </c>
      <c r="L92" s="9">
        <f t="shared" si="88"/>
        <v>2.2378454166666666</v>
      </c>
      <c r="M92" s="1" t="s">
        <v>83</v>
      </c>
      <c r="O92" s="9">
        <f t="shared" si="102"/>
        <v>8.2731812319048625</v>
      </c>
      <c r="P92" s="9">
        <f t="shared" si="89"/>
        <v>0.92906622024115415</v>
      </c>
      <c r="Q92" s="12">
        <f t="shared" si="90"/>
        <v>0.41807979910851939</v>
      </c>
      <c r="R92" s="9">
        <f t="shared" si="91"/>
        <v>1.0070304375000001</v>
      </c>
      <c r="S92" s="13">
        <f t="shared" si="92"/>
        <v>0.41516103539672738</v>
      </c>
      <c r="T92" s="2">
        <f t="shared" si="93"/>
        <v>0.28999999999999998</v>
      </c>
      <c r="U92" s="14">
        <f t="shared" si="94"/>
        <v>0.12039670026505093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6.663660512991286E-2</v>
      </c>
      <c r="AK92" s="9">
        <f t="shared" si="96"/>
        <v>7.7167083333333331</v>
      </c>
      <c r="AL92" s="1">
        <f t="shared" si="97"/>
        <v>0.45</v>
      </c>
      <c r="AM92" s="17">
        <f t="shared" si="98"/>
        <v>0</v>
      </c>
      <c r="AN92" s="1">
        <f t="shared" si="99"/>
        <v>0</v>
      </c>
    </row>
    <row r="93" spans="1:48" x14ac:dyDescent="0.15">
      <c r="C93" s="7">
        <v>4</v>
      </c>
      <c r="D93" s="7">
        <f t="shared" si="100"/>
        <v>21.3911333333333</v>
      </c>
      <c r="E93" s="10">
        <f t="shared" si="101"/>
        <v>15.064516129032301</v>
      </c>
      <c r="F93" s="7" t="s">
        <v>83</v>
      </c>
      <c r="G93" s="1">
        <v>5</v>
      </c>
      <c r="H93" s="9">
        <f t="shared" si="84"/>
        <v>21.3911333333333</v>
      </c>
      <c r="I93" s="9">
        <f t="shared" si="85"/>
        <v>294.54113333333328</v>
      </c>
      <c r="J93" s="9">
        <f t="shared" si="86"/>
        <v>0.23201641002936188</v>
      </c>
      <c r="K93" s="9">
        <f t="shared" si="87"/>
        <v>7.7167083333333331</v>
      </c>
      <c r="L93" s="9">
        <f t="shared" si="88"/>
        <v>2.2378454166666666</v>
      </c>
      <c r="M93" s="1" t="s">
        <v>85</v>
      </c>
      <c r="N93" s="9">
        <f>(O92-P92)*$C$21/100</f>
        <v>6.9769092610805226</v>
      </c>
      <c r="O93" s="9">
        <f t="shared" si="102"/>
        <v>2.6050511672498535</v>
      </c>
      <c r="P93" s="9">
        <f t="shared" si="89"/>
        <v>0.60441461976810984</v>
      </c>
      <c r="Q93" s="12">
        <f t="shared" si="90"/>
        <v>0.27198657889564942</v>
      </c>
      <c r="R93" s="9">
        <f t="shared" si="91"/>
        <v>1.0070304375000001</v>
      </c>
      <c r="S93" s="13">
        <f t="shared" si="92"/>
        <v>0.2700877438926958</v>
      </c>
      <c r="T93" s="2">
        <f t="shared" si="93"/>
        <v>0.28999999999999998</v>
      </c>
      <c r="U93" s="14">
        <f t="shared" si="94"/>
        <v>7.8325445728881782E-2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4.6526121887257854E-2</v>
      </c>
      <c r="AK93" s="9">
        <f t="shared" si="96"/>
        <v>7.7167083333333331</v>
      </c>
      <c r="AL93" s="1">
        <f t="shared" si="97"/>
        <v>0.45</v>
      </c>
      <c r="AM93" s="17">
        <f t="shared" si="98"/>
        <v>0</v>
      </c>
      <c r="AN93" s="1">
        <f t="shared" si="99"/>
        <v>0</v>
      </c>
    </row>
    <row r="94" spans="1:48" x14ac:dyDescent="0.15">
      <c r="C94" s="7">
        <v>5</v>
      </c>
      <c r="D94" s="7">
        <f t="shared" si="100"/>
        <v>25.072709677419301</v>
      </c>
      <c r="E94" s="10">
        <f t="shared" si="101"/>
        <v>21.3911333333333</v>
      </c>
      <c r="F94" s="7" t="s">
        <v>85</v>
      </c>
      <c r="G94" s="1">
        <v>6</v>
      </c>
      <c r="H94" s="9">
        <f t="shared" si="84"/>
        <v>25.072709677419301</v>
      </c>
      <c r="I94" s="9">
        <f t="shared" si="85"/>
        <v>298.22270967741929</v>
      </c>
      <c r="J94" s="9">
        <f t="shared" si="86"/>
        <v>0.34894162318026528</v>
      </c>
      <c r="K94" s="9">
        <f t="shared" si="87"/>
        <v>7.7167083333333331</v>
      </c>
      <c r="L94" s="9">
        <f t="shared" si="88"/>
        <v>2.2378454166666666</v>
      </c>
      <c r="M94" s="1" t="s">
        <v>83</v>
      </c>
      <c r="O94" s="9">
        <f t="shared" si="102"/>
        <v>4.2384819641484102</v>
      </c>
      <c r="P94" s="9">
        <f t="shared" si="89"/>
        <v>1.4789827763902252</v>
      </c>
      <c r="Q94" s="12">
        <f t="shared" si="90"/>
        <v>0.66554224937560136</v>
      </c>
      <c r="R94" s="9">
        <f t="shared" si="91"/>
        <v>1.0070304375000001</v>
      </c>
      <c r="S94" s="13">
        <f t="shared" si="92"/>
        <v>0.66089586232154107</v>
      </c>
      <c r="T94" s="2">
        <f t="shared" si="93"/>
        <v>0.28999999999999998</v>
      </c>
      <c r="U94" s="14">
        <f t="shared" si="94"/>
        <v>0.1916598000732469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8.3914429722083947E-2</v>
      </c>
      <c r="AK94" s="9">
        <f t="shared" si="96"/>
        <v>7.7167083333333331</v>
      </c>
      <c r="AL94" s="1">
        <f t="shared" si="97"/>
        <v>0.45</v>
      </c>
      <c r="AM94" s="17">
        <f t="shared" si="98"/>
        <v>0</v>
      </c>
      <c r="AN94" s="1">
        <f t="shared" si="99"/>
        <v>0</v>
      </c>
    </row>
    <row r="95" spans="1:48" x14ac:dyDescent="0.15">
      <c r="C95" s="7">
        <v>6</v>
      </c>
      <c r="D95" s="7">
        <f t="shared" si="100"/>
        <v>30.573233333333299</v>
      </c>
      <c r="E95" s="10">
        <f t="shared" si="101"/>
        <v>25.072709677419301</v>
      </c>
      <c r="F95" s="7" t="s">
        <v>83</v>
      </c>
      <c r="G95" s="1">
        <v>7</v>
      </c>
      <c r="H95" s="9">
        <f t="shared" si="84"/>
        <v>30.573233333333299</v>
      </c>
      <c r="I95" s="9">
        <f t="shared" si="85"/>
        <v>303.72323333333327</v>
      </c>
      <c r="J95" s="9">
        <f t="shared" si="86"/>
        <v>0.63029967156180522</v>
      </c>
      <c r="K95" s="9">
        <f t="shared" si="87"/>
        <v>7.7167083333333331</v>
      </c>
      <c r="L95" s="9">
        <f t="shared" si="88"/>
        <v>2.2378454166666666</v>
      </c>
      <c r="M95" s="1" t="s">
        <v>83</v>
      </c>
      <c r="O95" s="9">
        <f t="shared" si="102"/>
        <v>4.9973446044248515</v>
      </c>
      <c r="P95" s="9">
        <f t="shared" si="89"/>
        <v>3.1498246628501434</v>
      </c>
      <c r="Q95" s="12">
        <f t="shared" si="90"/>
        <v>1.4174210982825646</v>
      </c>
      <c r="R95" s="9">
        <f t="shared" si="91"/>
        <v>1.0070304375000001</v>
      </c>
      <c r="S95" s="13">
        <f t="shared" si="92"/>
        <v>1.4075255776790405</v>
      </c>
      <c r="T95" s="2">
        <f t="shared" si="93"/>
        <v>0.28999999999999998</v>
      </c>
      <c r="U95" s="14">
        <f t="shared" si="94"/>
        <v>0.40818241752692175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0.16952199888436692</v>
      </c>
      <c r="AK95" s="9">
        <f t="shared" si="96"/>
        <v>7.7167083333333331</v>
      </c>
      <c r="AL95" s="1">
        <f t="shared" si="97"/>
        <v>0.45</v>
      </c>
      <c r="AM95" s="17">
        <f t="shared" si="98"/>
        <v>0</v>
      </c>
      <c r="AN95" s="1">
        <f t="shared" si="99"/>
        <v>0</v>
      </c>
    </row>
    <row r="96" spans="1:48" x14ac:dyDescent="0.15">
      <c r="C96" s="7">
        <v>7</v>
      </c>
      <c r="D96" s="7">
        <f t="shared" si="100"/>
        <v>31.348612903225799</v>
      </c>
      <c r="E96" s="10">
        <f t="shared" si="101"/>
        <v>30.573233333333299</v>
      </c>
      <c r="F96" s="7" t="s">
        <v>83</v>
      </c>
      <c r="G96" s="1">
        <v>8</v>
      </c>
      <c r="H96" s="9">
        <f t="shared" si="84"/>
        <v>31.348612903225799</v>
      </c>
      <c r="I96" s="9">
        <f t="shared" si="85"/>
        <v>304.49861290322576</v>
      </c>
      <c r="J96" s="9">
        <f t="shared" si="86"/>
        <v>0.6839115310504057</v>
      </c>
      <c r="K96" s="9">
        <f t="shared" si="87"/>
        <v>7.7167083333333331</v>
      </c>
      <c r="L96" s="9">
        <f t="shared" si="88"/>
        <v>2.2378454166666666</v>
      </c>
      <c r="M96" s="1" t="s">
        <v>83</v>
      </c>
      <c r="O96" s="9">
        <f t="shared" si="102"/>
        <v>4.0853653582413747</v>
      </c>
      <c r="P96" s="9">
        <f t="shared" si="89"/>
        <v>2.7940284770551478</v>
      </c>
      <c r="Q96" s="12">
        <f t="shared" si="90"/>
        <v>1.2573128146748165</v>
      </c>
      <c r="R96" s="9">
        <f t="shared" si="91"/>
        <v>1.0070304375000001</v>
      </c>
      <c r="S96" s="13">
        <f t="shared" si="92"/>
        <v>1.248535066920275</v>
      </c>
      <c r="T96" s="2">
        <f t="shared" si="93"/>
        <v>0.28999999999999998</v>
      </c>
      <c r="U96" s="14">
        <f t="shared" si="94"/>
        <v>0.36207516940687973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0.15562066357617424</v>
      </c>
      <c r="AK96" s="9">
        <f t="shared" si="96"/>
        <v>7.7167083333333331</v>
      </c>
      <c r="AL96" s="1">
        <f t="shared" si="97"/>
        <v>0.45</v>
      </c>
      <c r="AM96" s="17">
        <f t="shared" si="98"/>
        <v>0</v>
      </c>
      <c r="AN96" s="1">
        <f t="shared" si="99"/>
        <v>0</v>
      </c>
    </row>
    <row r="97" spans="1:50" x14ac:dyDescent="0.15">
      <c r="C97" s="7">
        <v>8</v>
      </c>
      <c r="D97" s="7">
        <f t="shared" si="100"/>
        <v>29.609967741935499</v>
      </c>
      <c r="E97" s="10">
        <f t="shared" si="101"/>
        <v>31.348612903225799</v>
      </c>
      <c r="F97" s="7" t="s">
        <v>83</v>
      </c>
      <c r="G97" s="1">
        <v>9</v>
      </c>
      <c r="H97" s="9">
        <f t="shared" si="84"/>
        <v>29.609967741935499</v>
      </c>
      <c r="I97" s="9">
        <f t="shared" si="85"/>
        <v>302.7599677419355</v>
      </c>
      <c r="J97" s="9">
        <f t="shared" si="86"/>
        <v>0.56918121157795254</v>
      </c>
      <c r="K97" s="9">
        <f t="shared" si="87"/>
        <v>7.7167083333333331</v>
      </c>
      <c r="L97" s="9">
        <f t="shared" si="88"/>
        <v>2.2378454166666666</v>
      </c>
      <c r="M97" s="1" t="s">
        <v>83</v>
      </c>
      <c r="O97" s="9">
        <f t="shared" si="102"/>
        <v>3.5291822978528935</v>
      </c>
      <c r="P97" s="9">
        <f t="shared" si="89"/>
        <v>2.0087442561713726</v>
      </c>
      <c r="Q97" s="12">
        <f t="shared" si="90"/>
        <v>0.90393491527711767</v>
      </c>
      <c r="R97" s="9">
        <f t="shared" si="91"/>
        <v>1.0070304375000001</v>
      </c>
      <c r="S97" s="13">
        <f t="shared" si="92"/>
        <v>0.89762422426990207</v>
      </c>
      <c r="T97" s="2">
        <f t="shared" si="93"/>
        <v>0.28999999999999998</v>
      </c>
      <c r="U97" s="14">
        <f t="shared" si="94"/>
        <v>0.26031102503827158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0.12493877404903889</v>
      </c>
      <c r="AK97" s="9">
        <f t="shared" si="96"/>
        <v>7.7167083333333331</v>
      </c>
      <c r="AL97" s="1">
        <f t="shared" si="97"/>
        <v>0.45</v>
      </c>
      <c r="AM97" s="17">
        <f t="shared" si="98"/>
        <v>0</v>
      </c>
      <c r="AN97" s="1">
        <f t="shared" si="99"/>
        <v>0</v>
      </c>
    </row>
    <row r="98" spans="1:50" x14ac:dyDescent="0.15">
      <c r="C98" s="7">
        <v>9</v>
      </c>
      <c r="D98" s="7">
        <f t="shared" si="100"/>
        <v>26.8374666666667</v>
      </c>
      <c r="E98" s="10">
        <f t="shared" si="101"/>
        <v>29.609967741935499</v>
      </c>
      <c r="F98" s="7" t="s">
        <v>83</v>
      </c>
      <c r="G98" s="1">
        <v>10</v>
      </c>
      <c r="H98" s="9">
        <f t="shared" si="84"/>
        <v>26.8374666666667</v>
      </c>
      <c r="I98" s="9">
        <f t="shared" si="85"/>
        <v>299.98746666666671</v>
      </c>
      <c r="J98" s="9">
        <f t="shared" si="86"/>
        <v>0.42283137230001894</v>
      </c>
      <c r="K98" s="9">
        <f t="shared" si="87"/>
        <v>7.7167083333333331</v>
      </c>
      <c r="L98" s="9">
        <f t="shared" si="88"/>
        <v>2.2378454166666666</v>
      </c>
      <c r="M98" s="1" t="s">
        <v>83</v>
      </c>
      <c r="O98" s="9">
        <f t="shared" si="102"/>
        <v>3.7582834583481879</v>
      </c>
      <c r="P98" s="9">
        <f t="shared" si="89"/>
        <v>1.5891201521858254</v>
      </c>
      <c r="Q98" s="12">
        <f t="shared" si="90"/>
        <v>0.7151040684836214</v>
      </c>
      <c r="R98" s="9">
        <f t="shared" si="91"/>
        <v>1.0070304375000001</v>
      </c>
      <c r="S98" s="13">
        <f t="shared" si="92"/>
        <v>0.71011167275032971</v>
      </c>
      <c r="T98" s="2">
        <f t="shared" si="93"/>
        <v>0.28999999999999998</v>
      </c>
      <c r="U98" s="14">
        <f t="shared" si="94"/>
        <v>0.20593238509759559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0.10533761410692508</v>
      </c>
      <c r="AK98" s="9">
        <f t="shared" si="96"/>
        <v>7.7167083333333331</v>
      </c>
      <c r="AL98" s="1">
        <f t="shared" si="97"/>
        <v>0.45</v>
      </c>
      <c r="AM98" s="17">
        <f t="shared" si="98"/>
        <v>0</v>
      </c>
      <c r="AN98" s="1">
        <f t="shared" si="99"/>
        <v>0</v>
      </c>
    </row>
    <row r="99" spans="1:50" x14ac:dyDescent="0.15">
      <c r="C99" s="7">
        <v>10</v>
      </c>
      <c r="D99" s="7">
        <f t="shared" si="100"/>
        <v>19.210290322580601</v>
      </c>
      <c r="E99" s="10">
        <f t="shared" si="101"/>
        <v>26.8374666666667</v>
      </c>
      <c r="F99" s="7" t="s">
        <v>83</v>
      </c>
      <c r="G99" s="1">
        <v>11</v>
      </c>
      <c r="H99" s="9">
        <f t="shared" si="84"/>
        <v>19.210290322580601</v>
      </c>
      <c r="I99" s="9">
        <f t="shared" si="85"/>
        <v>292.36029032258057</v>
      </c>
      <c r="J99" s="9">
        <f t="shared" si="86"/>
        <v>0.18131174397877281</v>
      </c>
      <c r="K99" s="9">
        <f t="shared" si="87"/>
        <v>7.7167083333333331</v>
      </c>
      <c r="L99" s="9">
        <f t="shared" si="88"/>
        <v>2.2378454166666666</v>
      </c>
      <c r="M99" s="1" t="s">
        <v>85</v>
      </c>
      <c r="N99" s="9">
        <f>(O98-P98)*$C$21/100</f>
        <v>2.0607051408542443</v>
      </c>
      <c r="O99" s="9">
        <f t="shared" si="102"/>
        <v>2.3463035819747846</v>
      </c>
      <c r="P99" s="9">
        <f t="shared" si="89"/>
        <v>0.42541239435148975</v>
      </c>
      <c r="Q99" s="12">
        <f t="shared" si="90"/>
        <v>0.19143557745817039</v>
      </c>
      <c r="R99" s="9">
        <f t="shared" si="91"/>
        <v>1.0070304375000001</v>
      </c>
      <c r="S99" s="13">
        <f t="shared" si="92"/>
        <v>0.19009909763345198</v>
      </c>
      <c r="T99" s="2">
        <f t="shared" si="93"/>
        <v>0.28999999999999998</v>
      </c>
      <c r="U99" s="14">
        <f t="shared" si="94"/>
        <v>5.5128738313701069E-2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4.6958314601580869E-2</v>
      </c>
      <c r="AK99" s="9">
        <f t="shared" si="96"/>
        <v>7.7167083333333331</v>
      </c>
      <c r="AL99" s="1">
        <f t="shared" si="97"/>
        <v>0.45</v>
      </c>
      <c r="AM99" s="17">
        <f t="shared" si="98"/>
        <v>0</v>
      </c>
      <c r="AN99" s="1">
        <f t="shared" si="99"/>
        <v>0</v>
      </c>
    </row>
    <row r="100" spans="1:50" x14ac:dyDescent="0.15">
      <c r="C100" s="7">
        <v>11</v>
      </c>
      <c r="D100" s="7">
        <f t="shared" si="100"/>
        <v>12.544866666666699</v>
      </c>
      <c r="E100" s="10">
        <f t="shared" si="101"/>
        <v>19.210290322580601</v>
      </c>
      <c r="F100" s="7" t="s">
        <v>85</v>
      </c>
      <c r="G100" s="1">
        <v>12</v>
      </c>
      <c r="H100" s="9">
        <f t="shared" si="84"/>
        <v>12.544866666666699</v>
      </c>
      <c r="I100" s="9">
        <f t="shared" si="85"/>
        <v>285.69486666666666</v>
      </c>
      <c r="J100" s="9">
        <f t="shared" si="86"/>
        <v>8.33638599652715E-2</v>
      </c>
      <c r="K100" s="9">
        <f t="shared" si="87"/>
        <v>7.7167083333333331</v>
      </c>
      <c r="L100" s="9">
        <f t="shared" si="88"/>
        <v>2.2378454166666666</v>
      </c>
      <c r="M100" s="1" t="s">
        <v>83</v>
      </c>
      <c r="O100" s="9">
        <f t="shared" si="102"/>
        <v>4.1587366042899614</v>
      </c>
      <c r="P100" s="9">
        <f t="shared" si="89"/>
        <v>0.34668833591247705</v>
      </c>
      <c r="Q100" s="12">
        <f t="shared" si="90"/>
        <v>0.15600975116061469</v>
      </c>
      <c r="R100" s="9">
        <f t="shared" si="91"/>
        <v>1.0070304375000001</v>
      </c>
      <c r="S100" s="13">
        <f t="shared" si="92"/>
        <v>0.15492059162374094</v>
      </c>
      <c r="T100" s="2">
        <f t="shared" si="93"/>
        <v>0.28999999999999998</v>
      </c>
      <c r="U100" s="14">
        <f t="shared" si="94"/>
        <v>4.492697157088487E-2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4.3882481928621792E-2</v>
      </c>
      <c r="AK100" s="9">
        <f t="shared" si="96"/>
        <v>7.7167083333333331</v>
      </c>
      <c r="AL100" s="1">
        <f t="shared" si="97"/>
        <v>0.45</v>
      </c>
      <c r="AM100" s="17">
        <f t="shared" si="98"/>
        <v>0</v>
      </c>
      <c r="AN100" s="1">
        <f t="shared" si="99"/>
        <v>0</v>
      </c>
      <c r="AO100" s="1">
        <f>SUM(AN89:AN100)</f>
        <v>0</v>
      </c>
    </row>
    <row r="101" spans="1:50" x14ac:dyDescent="0.15">
      <c r="C101" s="7">
        <v>12</v>
      </c>
      <c r="D101" s="7">
        <f t="shared" si="100"/>
        <v>8.9788387096774205</v>
      </c>
      <c r="E101" s="10">
        <f t="shared" si="101"/>
        <v>12.544866666666699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6.6826129032258104</v>
      </c>
      <c r="E105" s="7"/>
      <c r="F105" s="7"/>
      <c r="G105" s="1">
        <v>1</v>
      </c>
      <c r="H105" s="9">
        <f t="shared" ref="H105:H116" si="103">E106</f>
        <v>6.6826129032258104</v>
      </c>
      <c r="I105" s="9">
        <f t="shared" ref="I105:I116" si="104">H105+273.15</f>
        <v>279.83261290322577</v>
      </c>
      <c r="J105" s="9">
        <f t="shared" ref="J105:J116" si="105">EXP(($C$15*(I105-$C$13))/($C$16*I105*$C$13))</f>
        <v>4.0822992191970067E-2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2.1277759990298638E-2</v>
      </c>
      <c r="Q105" s="12">
        <f t="shared" ref="Q105:Q116" si="109">P105*$B$107</f>
        <v>6.3833279970895917E-3</v>
      </c>
      <c r="R105" s="9">
        <f t="shared" ref="R105:R116" si="110">L105*$B$107</f>
        <v>0.156366</v>
      </c>
      <c r="S105" s="13">
        <f t="shared" ref="S105:S116" si="111">Q105/R105</f>
        <v>4.0822992191970067E-2</v>
      </c>
      <c r="T105" s="2">
        <f t="shared" ref="T105:T116" si="112">$B$106/100</f>
        <v>0.01</v>
      </c>
      <c r="U105" s="14">
        <f t="shared" ref="U105:U116" si="113">S105*T105</f>
        <v>4.0822992191970071E-4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5.8982299219197008E-3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10960.916666666666</v>
      </c>
      <c r="AX105" s="1">
        <f t="shared" ref="AX105:AX116" si="120">AW105*10000*AV105*0.67*AU105*AT105</f>
        <v>6773072.1702127159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5.9659032258064499</v>
      </c>
      <c r="E106" s="10">
        <f t="shared" ref="E106:E117" si="122">D105</f>
        <v>6.6826129032258104</v>
      </c>
      <c r="F106" s="7" t="s">
        <v>83</v>
      </c>
      <c r="G106" s="1">
        <v>2</v>
      </c>
      <c r="H106" s="9">
        <f t="shared" si="103"/>
        <v>5.9659032258064499</v>
      </c>
      <c r="I106" s="9">
        <f t="shared" si="104"/>
        <v>279.11590322580645</v>
      </c>
      <c r="J106" s="9">
        <f t="shared" si="105"/>
        <v>3.7333806219346545E-2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1.0211622400097013</v>
      </c>
      <c r="P106" s="9">
        <f t="shared" si="108"/>
        <v>3.8123873187036035E-2</v>
      </c>
      <c r="Q106" s="12">
        <f t="shared" si="109"/>
        <v>1.143716195611081E-2</v>
      </c>
      <c r="R106" s="9">
        <f t="shared" si="110"/>
        <v>0.156366</v>
      </c>
      <c r="S106" s="13">
        <f t="shared" si="111"/>
        <v>7.3143534758904172E-2</v>
      </c>
      <c r="T106" s="2">
        <f t="shared" si="112"/>
        <v>0.01</v>
      </c>
      <c r="U106" s="14">
        <f t="shared" si="113"/>
        <v>7.3143534758904176E-4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6.2214353475890417E-3</v>
      </c>
      <c r="AU106" s="9">
        <f t="shared" si="117"/>
        <v>52.122000000000007</v>
      </c>
      <c r="AV106" s="1">
        <f t="shared" si="118"/>
        <v>0.3</v>
      </c>
      <c r="AW106" s="1">
        <f t="shared" si="119"/>
        <v>10960.916666666666</v>
      </c>
      <c r="AX106" s="1">
        <f t="shared" si="120"/>
        <v>7144216.3444551267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10.5399642857143</v>
      </c>
      <c r="E107" s="10">
        <f t="shared" si="122"/>
        <v>5.9659032258064499</v>
      </c>
      <c r="F107" s="7" t="s">
        <v>83</v>
      </c>
      <c r="G107" s="1">
        <v>3</v>
      </c>
      <c r="H107" s="9">
        <f t="shared" si="103"/>
        <v>10.5399642857143</v>
      </c>
      <c r="I107" s="9">
        <f t="shared" si="104"/>
        <v>283.68996428571427</v>
      </c>
      <c r="J107" s="9">
        <f t="shared" si="105"/>
        <v>6.5520039598246038E-2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1.5042583668226652</v>
      </c>
      <c r="P107" s="9">
        <f t="shared" si="108"/>
        <v>9.8559067760213934E-2</v>
      </c>
      <c r="Q107" s="12">
        <f t="shared" si="109"/>
        <v>2.9567720328064179E-2</v>
      </c>
      <c r="R107" s="9">
        <f t="shared" si="110"/>
        <v>0.156366</v>
      </c>
      <c r="S107" s="13">
        <f t="shared" si="111"/>
        <v>0.18909302743604223</v>
      </c>
      <c r="T107" s="2">
        <f t="shared" si="112"/>
        <v>0.01</v>
      </c>
      <c r="U107" s="14">
        <f t="shared" si="113"/>
        <v>1.8909302743604223E-3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7.3809302743604224E-3</v>
      </c>
      <c r="AU107" s="9">
        <f t="shared" si="117"/>
        <v>52.122000000000007</v>
      </c>
      <c r="AV107" s="1">
        <f t="shared" si="118"/>
        <v>0.3</v>
      </c>
      <c r="AW107" s="1">
        <f t="shared" si="119"/>
        <v>10960.916666666666</v>
      </c>
      <c r="AX107" s="1">
        <f t="shared" si="120"/>
        <v>8475690.8586704079</v>
      </c>
    </row>
    <row r="108" spans="1:50" x14ac:dyDescent="0.15">
      <c r="C108" s="7">
        <v>3</v>
      </c>
      <c r="D108" s="7">
        <f t="shared" si="121"/>
        <v>15.064516129032301</v>
      </c>
      <c r="E108" s="10">
        <f t="shared" si="122"/>
        <v>10.5399642857143</v>
      </c>
      <c r="F108" s="7" t="s">
        <v>83</v>
      </c>
      <c r="G108" s="1">
        <v>4</v>
      </c>
      <c r="H108" s="9">
        <f t="shared" si="103"/>
        <v>15.064516129032301</v>
      </c>
      <c r="I108" s="9">
        <f t="shared" si="104"/>
        <v>288.21451612903229</v>
      </c>
      <c r="J108" s="9">
        <f t="shared" si="105"/>
        <v>0.11229854564992296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1.9269192990624513</v>
      </c>
      <c r="P108" s="9">
        <f t="shared" si="108"/>
        <v>0.21639023486948225</v>
      </c>
      <c r="Q108" s="12">
        <f t="shared" si="109"/>
        <v>6.4917070460844675E-2</v>
      </c>
      <c r="R108" s="9">
        <f t="shared" si="110"/>
        <v>0.156366</v>
      </c>
      <c r="S108" s="13">
        <f t="shared" si="111"/>
        <v>0.41516103539672738</v>
      </c>
      <c r="T108" s="2">
        <f t="shared" si="112"/>
        <v>0.01</v>
      </c>
      <c r="U108" s="14">
        <f t="shared" si="113"/>
        <v>4.1516103539672739E-3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9.641610353967274E-3</v>
      </c>
      <c r="AU108" s="9">
        <f t="shared" si="117"/>
        <v>52.122000000000007</v>
      </c>
      <c r="AV108" s="1">
        <f t="shared" si="118"/>
        <v>0.3</v>
      </c>
      <c r="AW108" s="1">
        <f t="shared" si="119"/>
        <v>10960.916666666666</v>
      </c>
      <c r="AX108" s="1">
        <f t="shared" si="120"/>
        <v>11071681.441546144</v>
      </c>
    </row>
    <row r="109" spans="1:50" x14ac:dyDescent="0.15">
      <c r="C109" s="7">
        <v>4</v>
      </c>
      <c r="D109" s="7">
        <f t="shared" si="121"/>
        <v>21.3911333333333</v>
      </c>
      <c r="E109" s="10">
        <f t="shared" si="122"/>
        <v>15.064516129032301</v>
      </c>
      <c r="F109" s="7" t="s">
        <v>83</v>
      </c>
      <c r="G109" s="1">
        <v>5</v>
      </c>
      <c r="H109" s="9">
        <f t="shared" si="103"/>
        <v>21.3911333333333</v>
      </c>
      <c r="I109" s="9">
        <f t="shared" si="104"/>
        <v>294.54113333333328</v>
      </c>
      <c r="J109" s="9">
        <f t="shared" si="105"/>
        <v>0.23201641002936188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1.6250026109833207</v>
      </c>
      <c r="O109" s="9">
        <f t="shared" si="123"/>
        <v>0.60674645320964871</v>
      </c>
      <c r="P109" s="9">
        <f t="shared" si="108"/>
        <v>0.14077513387175089</v>
      </c>
      <c r="Q109" s="12">
        <f t="shared" si="109"/>
        <v>4.2232540161525264E-2</v>
      </c>
      <c r="R109" s="9">
        <f t="shared" si="110"/>
        <v>0.156366</v>
      </c>
      <c r="S109" s="13">
        <f t="shared" si="111"/>
        <v>0.27008774389269574</v>
      </c>
      <c r="T109" s="2">
        <f t="shared" si="112"/>
        <v>0.01</v>
      </c>
      <c r="U109" s="14">
        <f t="shared" si="113"/>
        <v>2.7008774389269577E-3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4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1.2650877438926959E-2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10960.916666666666</v>
      </c>
      <c r="AX109" s="1">
        <f t="shared" si="120"/>
        <v>14527291.584876034</v>
      </c>
    </row>
    <row r="110" spans="1:50" x14ac:dyDescent="0.15">
      <c r="C110" s="7">
        <v>5</v>
      </c>
      <c r="D110" s="7">
        <f t="shared" si="121"/>
        <v>25.072709677419301</v>
      </c>
      <c r="E110" s="10">
        <f t="shared" si="122"/>
        <v>21.3911333333333</v>
      </c>
      <c r="F110" s="7" t="s">
        <v>85</v>
      </c>
      <c r="G110" s="1">
        <v>6</v>
      </c>
      <c r="H110" s="9">
        <f t="shared" si="103"/>
        <v>25.072709677419301</v>
      </c>
      <c r="I110" s="9">
        <f t="shared" si="104"/>
        <v>298.22270967741929</v>
      </c>
      <c r="J110" s="9">
        <f t="shared" si="105"/>
        <v>0.34894162318026528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0.98719131933789783</v>
      </c>
      <c r="P110" s="9">
        <f t="shared" si="108"/>
        <v>0.34447214135923365</v>
      </c>
      <c r="Q110" s="12">
        <f t="shared" si="109"/>
        <v>0.10334164240777009</v>
      </c>
      <c r="R110" s="9">
        <f t="shared" si="110"/>
        <v>0.156366</v>
      </c>
      <c r="S110" s="13">
        <f t="shared" si="111"/>
        <v>0.66089586232154107</v>
      </c>
      <c r="T110" s="2">
        <f t="shared" si="112"/>
        <v>0.01</v>
      </c>
      <c r="U110" s="14">
        <f t="shared" si="113"/>
        <v>6.6089586232154105E-3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2.1508958623215411E-2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10960.916666666666</v>
      </c>
      <c r="AX110" s="1">
        <f t="shared" si="120"/>
        <v>24699228.580384333</v>
      </c>
    </row>
    <row r="111" spans="1:50" x14ac:dyDescent="0.15">
      <c r="C111" s="7">
        <v>6</v>
      </c>
      <c r="D111" s="7">
        <f t="shared" si="121"/>
        <v>30.573233333333299</v>
      </c>
      <c r="E111" s="10">
        <f t="shared" si="122"/>
        <v>25.072709677419301</v>
      </c>
      <c r="F111" s="7" t="s">
        <v>83</v>
      </c>
      <c r="G111" s="1">
        <v>7</v>
      </c>
      <c r="H111" s="9">
        <f t="shared" si="103"/>
        <v>30.573233333333299</v>
      </c>
      <c r="I111" s="9">
        <f t="shared" si="104"/>
        <v>303.72323333333327</v>
      </c>
      <c r="J111" s="9">
        <f t="shared" si="105"/>
        <v>0.63029967156180522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1.1639391779786643</v>
      </c>
      <c r="P111" s="9">
        <f t="shared" si="108"/>
        <v>0.7336304815978697</v>
      </c>
      <c r="Q111" s="12">
        <f t="shared" si="109"/>
        <v>0.2200891444793609</v>
      </c>
      <c r="R111" s="9">
        <f t="shared" si="110"/>
        <v>0.156366</v>
      </c>
      <c r="S111" s="13">
        <f t="shared" si="111"/>
        <v>1.4075255776790407</v>
      </c>
      <c r="T111" s="2">
        <f t="shared" si="112"/>
        <v>0.01</v>
      </c>
      <c r="U111" s="14">
        <f t="shared" si="113"/>
        <v>1.4075255776790408E-2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2.8975255776790408E-2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10960.916666666666</v>
      </c>
      <c r="AX111" s="1">
        <f t="shared" si="120"/>
        <v>33272948.176747277</v>
      </c>
    </row>
    <row r="112" spans="1:50" x14ac:dyDescent="0.15">
      <c r="C112" s="7">
        <v>7</v>
      </c>
      <c r="D112" s="7">
        <f t="shared" si="121"/>
        <v>31.348612903225799</v>
      </c>
      <c r="E112" s="10">
        <f t="shared" si="122"/>
        <v>30.573233333333299</v>
      </c>
      <c r="F112" s="7" t="s">
        <v>83</v>
      </c>
      <c r="G112" s="1">
        <v>8</v>
      </c>
      <c r="H112" s="9">
        <f t="shared" si="103"/>
        <v>31.348612903225799</v>
      </c>
      <c r="I112" s="9">
        <f t="shared" si="104"/>
        <v>304.49861290322576</v>
      </c>
      <c r="J112" s="9">
        <f t="shared" si="105"/>
        <v>0.6839115310504057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0.95152869638079463</v>
      </c>
      <c r="P112" s="9">
        <f t="shared" si="108"/>
        <v>0.65076144758018584</v>
      </c>
      <c r="Q112" s="12">
        <f t="shared" si="109"/>
        <v>0.19522843427405576</v>
      </c>
      <c r="R112" s="9">
        <f t="shared" si="110"/>
        <v>0.156366</v>
      </c>
      <c r="S112" s="13">
        <f t="shared" si="111"/>
        <v>1.2485350669202753</v>
      </c>
      <c r="T112" s="2">
        <f t="shared" si="112"/>
        <v>0.01</v>
      </c>
      <c r="U112" s="14">
        <f t="shared" si="113"/>
        <v>1.2485350669202753E-2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2.7385350669202752E-2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10960.916666666666</v>
      </c>
      <c r="AX112" s="1">
        <f t="shared" si="120"/>
        <v>31447223.818756133</v>
      </c>
    </row>
    <row r="113" spans="1:53" x14ac:dyDescent="0.15">
      <c r="C113" s="7">
        <v>8</v>
      </c>
      <c r="D113" s="7">
        <f t="shared" si="121"/>
        <v>29.609967741935499</v>
      </c>
      <c r="E113" s="10">
        <f t="shared" si="122"/>
        <v>31.348612903225799</v>
      </c>
      <c r="F113" s="7" t="s">
        <v>83</v>
      </c>
      <c r="G113" s="1">
        <v>9</v>
      </c>
      <c r="H113" s="9">
        <f t="shared" si="103"/>
        <v>29.609967741935499</v>
      </c>
      <c r="I113" s="9">
        <f t="shared" si="104"/>
        <v>302.7599677419355</v>
      </c>
      <c r="J113" s="9">
        <f t="shared" si="105"/>
        <v>0.56918121157795254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0.82198724880060869</v>
      </c>
      <c r="P113" s="9">
        <f t="shared" si="108"/>
        <v>0.46785969817395839</v>
      </c>
      <c r="Q113" s="12">
        <f t="shared" si="109"/>
        <v>0.14035790945218751</v>
      </c>
      <c r="R113" s="9">
        <f t="shared" si="110"/>
        <v>0.156366</v>
      </c>
      <c r="S113" s="13">
        <f t="shared" si="111"/>
        <v>0.89762422426990207</v>
      </c>
      <c r="T113" s="2">
        <f t="shared" si="112"/>
        <v>0.01</v>
      </c>
      <c r="U113" s="14">
        <f t="shared" si="113"/>
        <v>8.9762422426990212E-3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2.387624224269902E-2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10960.916666666666</v>
      </c>
      <c r="AX113" s="1">
        <f t="shared" si="120"/>
        <v>27417634.44356342</v>
      </c>
    </row>
    <row r="114" spans="1:53" x14ac:dyDescent="0.15">
      <c r="C114" s="7">
        <v>9</v>
      </c>
      <c r="D114" s="7">
        <f t="shared" si="121"/>
        <v>26.8374666666667</v>
      </c>
      <c r="E114" s="10">
        <f t="shared" si="122"/>
        <v>29.609967741935499</v>
      </c>
      <c r="F114" s="7" t="s">
        <v>83</v>
      </c>
      <c r="G114" s="1">
        <v>10</v>
      </c>
      <c r="H114" s="9">
        <f t="shared" si="103"/>
        <v>26.8374666666667</v>
      </c>
      <c r="I114" s="9">
        <f t="shared" si="104"/>
        <v>299.98746666666671</v>
      </c>
      <c r="J114" s="9">
        <f t="shared" si="105"/>
        <v>0.42283137230001894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0.87534755062665015</v>
      </c>
      <c r="P114" s="9">
        <f t="shared" si="108"/>
        <v>0.37012440607092678</v>
      </c>
      <c r="Q114" s="12">
        <f t="shared" si="109"/>
        <v>0.11103732182127803</v>
      </c>
      <c r="R114" s="9">
        <f t="shared" si="110"/>
        <v>0.156366</v>
      </c>
      <c r="S114" s="13">
        <f t="shared" si="111"/>
        <v>0.71011167275032949</v>
      </c>
      <c r="T114" s="2">
        <f t="shared" si="112"/>
        <v>0.01</v>
      </c>
      <c r="U114" s="14">
        <f t="shared" si="113"/>
        <v>7.1011167275032948E-3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2.2001116727503295E-2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10960.916666666666</v>
      </c>
      <c r="AX114" s="1">
        <f t="shared" si="120"/>
        <v>25264384.975374777</v>
      </c>
    </row>
    <row r="115" spans="1:53" x14ac:dyDescent="0.15">
      <c r="C115" s="7">
        <v>10</v>
      </c>
      <c r="D115" s="7">
        <f t="shared" si="121"/>
        <v>19.210290322580601</v>
      </c>
      <c r="E115" s="10">
        <f t="shared" si="122"/>
        <v>26.8374666666667</v>
      </c>
      <c r="F115" s="7" t="s">
        <v>83</v>
      </c>
      <c r="G115" s="1">
        <v>11</v>
      </c>
      <c r="H115" s="9">
        <f t="shared" si="103"/>
        <v>19.210290322580601</v>
      </c>
      <c r="I115" s="9">
        <f t="shared" si="104"/>
        <v>292.36029032258057</v>
      </c>
      <c r="J115" s="9">
        <f t="shared" si="105"/>
        <v>0.18131174397877281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0.47996198732793721</v>
      </c>
      <c r="O115" s="9">
        <f t="shared" si="123"/>
        <v>0.54648115722778612</v>
      </c>
      <c r="P115" s="9">
        <f t="shared" si="108"/>
        <v>9.9083451668507849E-2</v>
      </c>
      <c r="Q115" s="12">
        <f t="shared" si="109"/>
        <v>2.9725035500552353E-2</v>
      </c>
      <c r="R115" s="9">
        <f t="shared" si="110"/>
        <v>0.156366</v>
      </c>
      <c r="S115" s="13">
        <f t="shared" si="111"/>
        <v>0.19009909763345198</v>
      </c>
      <c r="T115" s="2">
        <f t="shared" si="112"/>
        <v>0.01</v>
      </c>
      <c r="U115" s="14">
        <f t="shared" si="113"/>
        <v>1.9009909763345199E-3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1.1850990976334519E-2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10960.916666666666</v>
      </c>
      <c r="AX115" s="1">
        <f t="shared" si="120"/>
        <v>13608763.685687009</v>
      </c>
    </row>
    <row r="116" spans="1:53" x14ac:dyDescent="0.15">
      <c r="C116" s="7">
        <v>11</v>
      </c>
      <c r="D116" s="7">
        <f t="shared" si="121"/>
        <v>12.544866666666699</v>
      </c>
      <c r="E116" s="10">
        <f t="shared" si="122"/>
        <v>19.210290322580601</v>
      </c>
      <c r="F116" s="7" t="s">
        <v>85</v>
      </c>
      <c r="G116" s="1">
        <v>12</v>
      </c>
      <c r="H116" s="9">
        <f t="shared" si="103"/>
        <v>12.544866666666699</v>
      </c>
      <c r="I116" s="9">
        <f t="shared" si="104"/>
        <v>285.69486666666666</v>
      </c>
      <c r="J116" s="9">
        <f t="shared" si="105"/>
        <v>8.33638599652715E-2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0.96861770555927829</v>
      </c>
      <c r="P116" s="9">
        <f t="shared" si="108"/>
        <v>8.074771076612626E-2</v>
      </c>
      <c r="Q116" s="12">
        <f t="shared" si="109"/>
        <v>2.4224313229837879E-2</v>
      </c>
      <c r="R116" s="9">
        <f t="shared" si="110"/>
        <v>0.156366</v>
      </c>
      <c r="S116" s="13">
        <f t="shared" si="111"/>
        <v>0.15492059162374094</v>
      </c>
      <c r="T116" s="2">
        <f t="shared" si="112"/>
        <v>0.01</v>
      </c>
      <c r="U116" s="14">
        <f t="shared" si="113"/>
        <v>1.5492059162374094E-3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7.0392059162374095E-3</v>
      </c>
      <c r="AU116" s="9">
        <f t="shared" si="117"/>
        <v>52.122000000000007</v>
      </c>
      <c r="AV116" s="1">
        <f t="shared" si="118"/>
        <v>0.3</v>
      </c>
      <c r="AW116" s="1">
        <f t="shared" si="119"/>
        <v>10960.916666666666</v>
      </c>
      <c r="AX116" s="1">
        <f t="shared" si="120"/>
        <v>8083280.9712081924</v>
      </c>
      <c r="AY116" s="1">
        <f>SUM(AX105:AX116)</f>
        <v>211785417.05148157</v>
      </c>
    </row>
    <row r="117" spans="1:53" x14ac:dyDescent="0.15">
      <c r="C117" s="7">
        <v>12</v>
      </c>
      <c r="D117" s="7">
        <f t="shared" si="121"/>
        <v>8.9788387096774205</v>
      </c>
      <c r="E117" s="10">
        <f t="shared" si="122"/>
        <v>12.544866666666699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6.6826129032258104</v>
      </c>
      <c r="E121" s="7"/>
      <c r="F121" s="7"/>
      <c r="G121" s="1">
        <v>1</v>
      </c>
      <c r="H121" s="9">
        <f t="shared" ref="H121:H132" si="124">E122</f>
        <v>6.6826129032258104</v>
      </c>
      <c r="I121" s="9">
        <f t="shared" ref="I121:I132" si="125">H121+273.15</f>
        <v>279.83261290322577</v>
      </c>
      <c r="J121" s="9">
        <f t="shared" ref="J121:J132" si="126">EXP(($C$15*(I121-$C$13))/($C$16*I121*$C$13))</f>
        <v>4.0822992191970067E-2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1.1622305877053879E-2</v>
      </c>
      <c r="Q121" s="12">
        <f t="shared" ref="Q121:Q132" si="130">P121*$B$123</f>
        <v>3.8353609394277803E-3</v>
      </c>
      <c r="R121" s="9">
        <f t="shared" ref="R121:R132" si="131">L121*$B$123</f>
        <v>9.3951000000000007E-2</v>
      </c>
      <c r="S121" s="13">
        <f t="shared" ref="S121:S132" si="132">Q121/R121</f>
        <v>4.0822992191970067E-2</v>
      </c>
      <c r="T121" s="2">
        <f t="shared" ref="T121:T132" si="133">$B$122/100</f>
        <v>0.01</v>
      </c>
      <c r="U121" s="14">
        <f t="shared" ref="U121:U132" si="134">S121*T121</f>
        <v>4.0822992191970071E-4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5.8982299219197008E-3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129704.16666666667</v>
      </c>
      <c r="AX121" s="1">
        <f t="shared" ref="AX121:AX132" si="141">AW121*10000*AV121*0.67*AU121*AT121</f>
        <v>48156158.529769994</v>
      </c>
      <c r="AZ121" s="1">
        <f t="shared" ref="AZ121:AZ132" si="142">$E$9/12</f>
        <v>15050.416666666666</v>
      </c>
      <c r="BA121" s="1">
        <f t="shared" ref="BA121:BA132" si="143">AZ121*10000*AV121*0.67*AU121*AT121</f>
        <v>5587871.7666928647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5.9659032258064499</v>
      </c>
      <c r="E122" s="10">
        <f t="shared" ref="E122:E133" si="145">D121</f>
        <v>6.6826129032258104</v>
      </c>
      <c r="F122" s="7" t="s">
        <v>83</v>
      </c>
      <c r="G122" s="1">
        <v>2</v>
      </c>
      <c r="H122" s="9">
        <f t="shared" si="124"/>
        <v>5.9659032258064499</v>
      </c>
      <c r="I122" s="9">
        <f t="shared" si="125"/>
        <v>279.11590322580645</v>
      </c>
      <c r="J122" s="9">
        <f t="shared" si="126"/>
        <v>3.7333806219346545E-2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0.55777769412294609</v>
      </c>
      <c r="P122" s="9">
        <f t="shared" si="129"/>
        <v>2.0823964345860018E-2</v>
      </c>
      <c r="Q122" s="12">
        <f t="shared" si="130"/>
        <v>6.8719082341338064E-3</v>
      </c>
      <c r="R122" s="9">
        <f t="shared" si="131"/>
        <v>9.3951000000000007E-2</v>
      </c>
      <c r="S122" s="13">
        <f t="shared" si="132"/>
        <v>7.3143534758904172E-2</v>
      </c>
      <c r="T122" s="2">
        <f t="shared" si="133"/>
        <v>0.01</v>
      </c>
      <c r="U122" s="14">
        <f t="shared" si="134"/>
        <v>7.3143534758904176E-4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6.2214353475890417E-3</v>
      </c>
      <c r="AU122" s="9">
        <f t="shared" si="138"/>
        <v>28.47</v>
      </c>
      <c r="AV122" s="1">
        <f t="shared" si="139"/>
        <v>0.33</v>
      </c>
      <c r="AW122" s="1">
        <f t="shared" si="140"/>
        <v>129704.16666666667</v>
      </c>
      <c r="AX122" s="1">
        <f t="shared" si="141"/>
        <v>50794972.533675231</v>
      </c>
      <c r="AZ122" s="1">
        <f t="shared" si="142"/>
        <v>15050.416666666666</v>
      </c>
      <c r="BA122" s="1">
        <f t="shared" si="143"/>
        <v>5894070.4901824119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10.5399642857143</v>
      </c>
      <c r="E123" s="10">
        <f t="shared" si="145"/>
        <v>5.9659032258064499</v>
      </c>
      <c r="F123" s="7" t="s">
        <v>83</v>
      </c>
      <c r="G123" s="1">
        <v>3</v>
      </c>
      <c r="H123" s="9">
        <f t="shared" si="124"/>
        <v>10.5399642857143</v>
      </c>
      <c r="I123" s="9">
        <f t="shared" si="125"/>
        <v>283.68996428571427</v>
      </c>
      <c r="J123" s="9">
        <f t="shared" si="126"/>
        <v>6.5520039598246038E-2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0.82165372977708617</v>
      </c>
      <c r="P123" s="9">
        <f t="shared" si="129"/>
        <v>5.3834784911041239E-2</v>
      </c>
      <c r="Q123" s="12">
        <f t="shared" si="130"/>
        <v>1.7765479020643609E-2</v>
      </c>
      <c r="R123" s="9">
        <f t="shared" si="131"/>
        <v>9.3951000000000007E-2</v>
      </c>
      <c r="S123" s="13">
        <f t="shared" si="132"/>
        <v>0.18909302743604228</v>
      </c>
      <c r="T123" s="2">
        <f t="shared" si="133"/>
        <v>0.01</v>
      </c>
      <c r="U123" s="14">
        <f t="shared" si="134"/>
        <v>1.8909302743604229E-3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7.3809302743604232E-3</v>
      </c>
      <c r="AU123" s="9">
        <f t="shared" si="138"/>
        <v>28.47</v>
      </c>
      <c r="AV123" s="1">
        <f t="shared" si="139"/>
        <v>0.33</v>
      </c>
      <c r="AW123" s="1">
        <f t="shared" si="140"/>
        <v>129704.16666666667</v>
      </c>
      <c r="AX123" s="1">
        <f t="shared" si="141"/>
        <v>60261680.723628841</v>
      </c>
      <c r="AZ123" s="1">
        <f t="shared" si="142"/>
        <v>15050.416666666666</v>
      </c>
      <c r="BA123" s="1">
        <f t="shared" si="143"/>
        <v>6992554.1116585732</v>
      </c>
    </row>
    <row r="124" spans="1:53" x14ac:dyDescent="0.15">
      <c r="C124" s="7">
        <v>3</v>
      </c>
      <c r="D124" s="7">
        <f t="shared" si="144"/>
        <v>15.064516129032301</v>
      </c>
      <c r="E124" s="10">
        <f t="shared" si="145"/>
        <v>10.5399642857143</v>
      </c>
      <c r="F124" s="7" t="s">
        <v>83</v>
      </c>
      <c r="G124" s="1">
        <v>4</v>
      </c>
      <c r="H124" s="9">
        <f t="shared" si="124"/>
        <v>15.064516129032301</v>
      </c>
      <c r="I124" s="9">
        <f t="shared" si="125"/>
        <v>288.21451612903229</v>
      </c>
      <c r="J124" s="9">
        <f t="shared" si="126"/>
        <v>0.11229854564992296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1.052518944866045</v>
      </c>
      <c r="P124" s="9">
        <f t="shared" si="129"/>
        <v>0.11819634677744831</v>
      </c>
      <c r="Q124" s="12">
        <f t="shared" si="130"/>
        <v>3.9004794436557945E-2</v>
      </c>
      <c r="R124" s="9">
        <f t="shared" si="131"/>
        <v>9.3951000000000007E-2</v>
      </c>
      <c r="S124" s="13">
        <f t="shared" si="132"/>
        <v>0.41516103539672744</v>
      </c>
      <c r="T124" s="2">
        <f t="shared" si="133"/>
        <v>0.01</v>
      </c>
      <c r="U124" s="14">
        <f t="shared" si="134"/>
        <v>4.1516103539672748E-3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9.641610353967274E-3</v>
      </c>
      <c r="AU124" s="9">
        <f t="shared" si="138"/>
        <v>28.47</v>
      </c>
      <c r="AV124" s="1">
        <f t="shared" si="139"/>
        <v>0.33</v>
      </c>
      <c r="AW124" s="1">
        <f t="shared" si="140"/>
        <v>129704.16666666667</v>
      </c>
      <c r="AX124" s="1">
        <f t="shared" si="141"/>
        <v>78719026.357792929</v>
      </c>
      <c r="AZ124" s="1">
        <f t="shared" si="142"/>
        <v>15050.416666666666</v>
      </c>
      <c r="BA124" s="1">
        <f t="shared" si="143"/>
        <v>9134279.7747111637</v>
      </c>
    </row>
    <row r="125" spans="1:53" x14ac:dyDescent="0.15">
      <c r="C125" s="7">
        <v>4</v>
      </c>
      <c r="D125" s="7">
        <f t="shared" si="144"/>
        <v>21.3911333333333</v>
      </c>
      <c r="E125" s="10">
        <f t="shared" si="145"/>
        <v>15.064516129032301</v>
      </c>
      <c r="F125" s="7" t="s">
        <v>83</v>
      </c>
      <c r="G125" s="1">
        <v>5</v>
      </c>
      <c r="H125" s="9">
        <f t="shared" si="124"/>
        <v>21.3911333333333</v>
      </c>
      <c r="I125" s="9">
        <f t="shared" si="125"/>
        <v>294.54113333333328</v>
      </c>
      <c r="J125" s="9">
        <f t="shared" si="126"/>
        <v>0.23201641002936188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0.88760646818416689</v>
      </c>
      <c r="O125" s="9">
        <f t="shared" si="146"/>
        <v>0.33141612990442981</v>
      </c>
      <c r="P125" s="9">
        <f t="shared" si="129"/>
        <v>7.6893980686250446E-2</v>
      </c>
      <c r="Q125" s="12">
        <f t="shared" si="130"/>
        <v>2.5375013626462647E-2</v>
      </c>
      <c r="R125" s="9">
        <f t="shared" si="131"/>
        <v>9.3951000000000007E-2</v>
      </c>
      <c r="S125" s="13">
        <f t="shared" si="132"/>
        <v>0.27008774389269563</v>
      </c>
      <c r="T125" s="2">
        <f t="shared" si="133"/>
        <v>0.01</v>
      </c>
      <c r="U125" s="14">
        <f t="shared" si="134"/>
        <v>2.7008774389269564E-3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5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1.2650877438926955E-2</v>
      </c>
      <c r="AU125" s="9">
        <f t="shared" si="138"/>
        <v>28.47</v>
      </c>
      <c r="AV125" s="1">
        <f t="shared" si="139"/>
        <v>0.33</v>
      </c>
      <c r="AW125" s="1">
        <f t="shared" si="140"/>
        <v>129704.16666666667</v>
      </c>
      <c r="AX125" s="1">
        <f t="shared" si="141"/>
        <v>103288218.2543631</v>
      </c>
      <c r="AZ125" s="1">
        <f t="shared" si="142"/>
        <v>15050.416666666666</v>
      </c>
      <c r="BA125" s="1">
        <f t="shared" si="143"/>
        <v>11985202.645654693</v>
      </c>
    </row>
    <row r="126" spans="1:53" x14ac:dyDescent="0.15">
      <c r="C126" s="7">
        <v>5</v>
      </c>
      <c r="D126" s="7">
        <f t="shared" si="144"/>
        <v>25.072709677419301</v>
      </c>
      <c r="E126" s="10">
        <f t="shared" si="145"/>
        <v>21.3911333333333</v>
      </c>
      <c r="F126" s="7" t="s">
        <v>85</v>
      </c>
      <c r="G126" s="1">
        <v>6</v>
      </c>
      <c r="H126" s="9">
        <f t="shared" si="124"/>
        <v>25.072709677419301</v>
      </c>
      <c r="I126" s="9">
        <f t="shared" si="125"/>
        <v>298.22270967741929</v>
      </c>
      <c r="J126" s="9">
        <f t="shared" si="126"/>
        <v>0.34894162318026528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0.53922214921817935</v>
      </c>
      <c r="P126" s="9">
        <f t="shared" si="129"/>
        <v>0.18815705200294272</v>
      </c>
      <c r="Q126" s="12">
        <f t="shared" si="130"/>
        <v>6.20918271609711E-2</v>
      </c>
      <c r="R126" s="9">
        <f t="shared" si="131"/>
        <v>9.3951000000000007E-2</v>
      </c>
      <c r="S126" s="13">
        <f t="shared" si="132"/>
        <v>0.66089586232154096</v>
      </c>
      <c r="T126" s="2">
        <f t="shared" si="133"/>
        <v>0.01</v>
      </c>
      <c r="U126" s="14">
        <f t="shared" si="134"/>
        <v>6.6089586232154097E-3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2.1508958623215411E-2</v>
      </c>
      <c r="AU126" s="9">
        <f t="shared" si="138"/>
        <v>28.47</v>
      </c>
      <c r="AV126" s="1">
        <f t="shared" si="139"/>
        <v>0.33</v>
      </c>
      <c r="AW126" s="1">
        <f t="shared" si="140"/>
        <v>129704.16666666667</v>
      </c>
      <c r="AX126" s="1">
        <f t="shared" si="141"/>
        <v>175610112.6916914</v>
      </c>
      <c r="AZ126" s="1">
        <f t="shared" si="142"/>
        <v>15050.416666666666</v>
      </c>
      <c r="BA126" s="1">
        <f t="shared" si="143"/>
        <v>20377181.665124431</v>
      </c>
    </row>
    <row r="127" spans="1:53" x14ac:dyDescent="0.15">
      <c r="C127" s="7">
        <v>6</v>
      </c>
      <c r="D127" s="7">
        <f t="shared" si="144"/>
        <v>30.573233333333299</v>
      </c>
      <c r="E127" s="10">
        <f t="shared" si="145"/>
        <v>25.072709677419301</v>
      </c>
      <c r="F127" s="7" t="s">
        <v>83</v>
      </c>
      <c r="G127" s="1">
        <v>7</v>
      </c>
      <c r="H127" s="9">
        <f t="shared" si="124"/>
        <v>30.573233333333299</v>
      </c>
      <c r="I127" s="9">
        <f t="shared" si="125"/>
        <v>303.72323333333327</v>
      </c>
      <c r="J127" s="9">
        <f t="shared" si="126"/>
        <v>0.63029967156180522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0.63576509721523666</v>
      </c>
      <c r="P127" s="9">
        <f t="shared" si="129"/>
        <v>0.40072253196522284</v>
      </c>
      <c r="Q127" s="12">
        <f t="shared" si="130"/>
        <v>0.13223843554852355</v>
      </c>
      <c r="R127" s="9">
        <f t="shared" si="131"/>
        <v>9.3951000000000007E-2</v>
      </c>
      <c r="S127" s="13">
        <f t="shared" si="132"/>
        <v>1.4075255776790405</v>
      </c>
      <c r="T127" s="2">
        <f t="shared" si="133"/>
        <v>0.01</v>
      </c>
      <c r="U127" s="14">
        <f t="shared" si="134"/>
        <v>1.4075255776790405E-2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2.8975255776790408E-2</v>
      </c>
      <c r="AU127" s="9">
        <f t="shared" si="138"/>
        <v>28.47</v>
      </c>
      <c r="AV127" s="1">
        <f t="shared" si="139"/>
        <v>0.33</v>
      </c>
      <c r="AW127" s="1">
        <f t="shared" si="140"/>
        <v>129704.16666666667</v>
      </c>
      <c r="AX127" s="1">
        <f t="shared" si="141"/>
        <v>236568772.17387474</v>
      </c>
      <c r="AZ127" s="1">
        <f t="shared" si="142"/>
        <v>15050.416666666666</v>
      </c>
      <c r="BA127" s="1">
        <f t="shared" si="143"/>
        <v>27450610.747831699</v>
      </c>
    </row>
    <row r="128" spans="1:53" x14ac:dyDescent="0.15">
      <c r="C128" s="7">
        <v>7</v>
      </c>
      <c r="D128" s="7">
        <f t="shared" si="144"/>
        <v>31.348612903225799</v>
      </c>
      <c r="E128" s="10">
        <f t="shared" si="145"/>
        <v>30.573233333333299</v>
      </c>
      <c r="F128" s="7" t="s">
        <v>83</v>
      </c>
      <c r="G128" s="1">
        <v>8</v>
      </c>
      <c r="H128" s="9">
        <f t="shared" si="124"/>
        <v>31.348612903225799</v>
      </c>
      <c r="I128" s="9">
        <f t="shared" si="125"/>
        <v>304.49861290322576</v>
      </c>
      <c r="J128" s="9">
        <f t="shared" si="126"/>
        <v>0.6839115310504057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0.51974256525001383</v>
      </c>
      <c r="P128" s="9">
        <f t="shared" si="129"/>
        <v>0.35545793355220234</v>
      </c>
      <c r="Q128" s="12">
        <f t="shared" si="130"/>
        <v>0.11730111807222678</v>
      </c>
      <c r="R128" s="9">
        <f t="shared" si="131"/>
        <v>9.3951000000000007E-2</v>
      </c>
      <c r="S128" s="13">
        <f t="shared" si="132"/>
        <v>1.248535066920275</v>
      </c>
      <c r="T128" s="2">
        <f t="shared" si="133"/>
        <v>0.01</v>
      </c>
      <c r="U128" s="14">
        <f t="shared" si="134"/>
        <v>1.2485350669202751E-2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2.7385350669202752E-2</v>
      </c>
      <c r="AU128" s="9">
        <f t="shared" si="138"/>
        <v>28.47</v>
      </c>
      <c r="AV128" s="1">
        <f t="shared" si="139"/>
        <v>0.33</v>
      </c>
      <c r="AW128" s="1">
        <f t="shared" si="140"/>
        <v>129704.16666666667</v>
      </c>
      <c r="AX128" s="1">
        <f t="shared" si="141"/>
        <v>223587975.66003472</v>
      </c>
      <c r="AZ128" s="1">
        <f t="shared" si="142"/>
        <v>15050.416666666666</v>
      </c>
      <c r="BA128" s="1">
        <f t="shared" si="143"/>
        <v>25944364.640098024</v>
      </c>
    </row>
    <row r="129" spans="1:54" x14ac:dyDescent="0.15">
      <c r="C129" s="7">
        <v>8</v>
      </c>
      <c r="D129" s="7">
        <f t="shared" si="144"/>
        <v>29.609967741935499</v>
      </c>
      <c r="E129" s="10">
        <f t="shared" si="145"/>
        <v>31.348612903225799</v>
      </c>
      <c r="F129" s="7" t="s">
        <v>83</v>
      </c>
      <c r="G129" s="1">
        <v>9</v>
      </c>
      <c r="H129" s="9">
        <f t="shared" si="124"/>
        <v>29.609967741935499</v>
      </c>
      <c r="I129" s="9">
        <f t="shared" si="125"/>
        <v>302.7599677419355</v>
      </c>
      <c r="J129" s="9">
        <f t="shared" si="126"/>
        <v>0.56918121157795254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0.44898463169781144</v>
      </c>
      <c r="P129" s="9">
        <f t="shared" si="129"/>
        <v>0.2555536166496411</v>
      </c>
      <c r="Q129" s="12">
        <f t="shared" si="130"/>
        <v>8.4332693494381564E-2</v>
      </c>
      <c r="R129" s="9">
        <f t="shared" si="131"/>
        <v>9.3951000000000007E-2</v>
      </c>
      <c r="S129" s="13">
        <f t="shared" si="132"/>
        <v>0.89762422426990196</v>
      </c>
      <c r="T129" s="2">
        <f t="shared" si="133"/>
        <v>0.01</v>
      </c>
      <c r="U129" s="14">
        <f t="shared" si="134"/>
        <v>8.9762422426990195E-3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2.387624224269902E-2</v>
      </c>
      <c r="AU129" s="9">
        <f t="shared" si="138"/>
        <v>28.47</v>
      </c>
      <c r="AV129" s="1">
        <f t="shared" si="139"/>
        <v>0.33</v>
      </c>
      <c r="AW129" s="1">
        <f t="shared" si="140"/>
        <v>129704.16666666667</v>
      </c>
      <c r="AX129" s="1">
        <f t="shared" si="141"/>
        <v>194937824.01761353</v>
      </c>
      <c r="AZ129" s="1">
        <f t="shared" si="142"/>
        <v>15050.416666666666</v>
      </c>
      <c r="BA129" s="1">
        <f t="shared" si="143"/>
        <v>22619901.510939054</v>
      </c>
    </row>
    <row r="130" spans="1:54" x14ac:dyDescent="0.15">
      <c r="C130" s="7">
        <v>9</v>
      </c>
      <c r="D130" s="7">
        <f t="shared" si="144"/>
        <v>26.8374666666667</v>
      </c>
      <c r="E130" s="10">
        <f t="shared" si="145"/>
        <v>29.609967741935499</v>
      </c>
      <c r="F130" s="7" t="s">
        <v>83</v>
      </c>
      <c r="G130" s="1">
        <v>10</v>
      </c>
      <c r="H130" s="9">
        <f t="shared" si="124"/>
        <v>26.8374666666667</v>
      </c>
      <c r="I130" s="9">
        <f t="shared" si="125"/>
        <v>299.98746666666671</v>
      </c>
      <c r="J130" s="9">
        <f t="shared" si="126"/>
        <v>0.42283137230001894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0.47813101504817029</v>
      </c>
      <c r="P130" s="9">
        <f t="shared" si="129"/>
        <v>0.20216879323201886</v>
      </c>
      <c r="Q130" s="12">
        <f t="shared" si="130"/>
        <v>6.6715701766566229E-2</v>
      </c>
      <c r="R130" s="9">
        <f t="shared" si="131"/>
        <v>9.3951000000000007E-2</v>
      </c>
      <c r="S130" s="13">
        <f t="shared" si="132"/>
        <v>0.71011167275032971</v>
      </c>
      <c r="T130" s="2">
        <f t="shared" si="133"/>
        <v>0.01</v>
      </c>
      <c r="U130" s="14">
        <f t="shared" si="134"/>
        <v>7.1011167275032974E-3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2.2001116727503295E-2</v>
      </c>
      <c r="AU130" s="9">
        <f t="shared" si="138"/>
        <v>28.47</v>
      </c>
      <c r="AV130" s="1">
        <f t="shared" si="139"/>
        <v>0.33</v>
      </c>
      <c r="AW130" s="1">
        <f t="shared" si="140"/>
        <v>129704.16666666667</v>
      </c>
      <c r="AX130" s="1">
        <f t="shared" si="141"/>
        <v>179628342.56837353</v>
      </c>
      <c r="AZ130" s="1">
        <f t="shared" si="142"/>
        <v>15050.416666666666</v>
      </c>
      <c r="BA130" s="1">
        <f t="shared" si="143"/>
        <v>20843442.969296221</v>
      </c>
    </row>
    <row r="131" spans="1:54" x14ac:dyDescent="0.15">
      <c r="C131" s="7">
        <v>10</v>
      </c>
      <c r="D131" s="7">
        <f t="shared" si="144"/>
        <v>19.210290322580601</v>
      </c>
      <c r="E131" s="10">
        <f t="shared" si="145"/>
        <v>26.8374666666667</v>
      </c>
      <c r="F131" s="7" t="s">
        <v>83</v>
      </c>
      <c r="G131" s="1">
        <v>11</v>
      </c>
      <c r="H131" s="9">
        <f t="shared" si="124"/>
        <v>19.210290322580601</v>
      </c>
      <c r="I131" s="9">
        <f t="shared" si="125"/>
        <v>292.36029032258057</v>
      </c>
      <c r="J131" s="9">
        <f t="shared" si="126"/>
        <v>0.18131174397877281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0.26216411072534385</v>
      </c>
      <c r="O131" s="9">
        <f t="shared" si="146"/>
        <v>0.29849811109080759</v>
      </c>
      <c r="P131" s="9">
        <f t="shared" si="129"/>
        <v>5.4121213096243792E-2</v>
      </c>
      <c r="Q131" s="12">
        <f t="shared" si="130"/>
        <v>1.7860000321760452E-2</v>
      </c>
      <c r="R131" s="9">
        <f t="shared" si="131"/>
        <v>9.3951000000000007E-2</v>
      </c>
      <c r="S131" s="13">
        <f t="shared" si="132"/>
        <v>0.19009909763345204</v>
      </c>
      <c r="T131" s="2">
        <f t="shared" si="133"/>
        <v>0.01</v>
      </c>
      <c r="U131" s="14">
        <f t="shared" si="134"/>
        <v>1.9009909763345204E-3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1.1850990976334519E-2</v>
      </c>
      <c r="AU131" s="9">
        <f t="shared" si="138"/>
        <v>28.47</v>
      </c>
      <c r="AV131" s="1">
        <f t="shared" si="139"/>
        <v>0.33</v>
      </c>
      <c r="AW131" s="1">
        <f t="shared" si="140"/>
        <v>129704.16666666667</v>
      </c>
      <c r="AX131" s="1">
        <f t="shared" si="141"/>
        <v>96757537.048588514</v>
      </c>
      <c r="AZ131" s="1">
        <f t="shared" si="142"/>
        <v>15050.416666666666</v>
      </c>
      <c r="BA131" s="1">
        <f t="shared" si="143"/>
        <v>11227405.299662905</v>
      </c>
    </row>
    <row r="132" spans="1:54" x14ac:dyDescent="0.15">
      <c r="C132" s="7">
        <v>11</v>
      </c>
      <c r="D132" s="7">
        <f t="shared" si="144"/>
        <v>12.544866666666699</v>
      </c>
      <c r="E132" s="10">
        <f t="shared" si="145"/>
        <v>19.210290322580601</v>
      </c>
      <c r="F132" s="7" t="s">
        <v>85</v>
      </c>
      <c r="G132" s="1">
        <v>12</v>
      </c>
      <c r="H132" s="9">
        <f t="shared" si="124"/>
        <v>12.544866666666699</v>
      </c>
      <c r="I132" s="9">
        <f t="shared" si="125"/>
        <v>285.69486666666666</v>
      </c>
      <c r="J132" s="9">
        <f t="shared" si="126"/>
        <v>8.33638599652715E-2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0.5290768979945637</v>
      </c>
      <c r="P132" s="9">
        <f t="shared" si="129"/>
        <v>4.4105892435279043E-2</v>
      </c>
      <c r="Q132" s="12">
        <f t="shared" si="130"/>
        <v>1.4554944503642085E-2</v>
      </c>
      <c r="R132" s="9">
        <f t="shared" si="131"/>
        <v>9.3951000000000007E-2</v>
      </c>
      <c r="S132" s="13">
        <f t="shared" si="132"/>
        <v>0.15492059162374092</v>
      </c>
      <c r="T132" s="2">
        <f t="shared" si="133"/>
        <v>0.01</v>
      </c>
      <c r="U132" s="14">
        <f t="shared" si="134"/>
        <v>1.5492059162374092E-3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7.0392059162374095E-3</v>
      </c>
      <c r="AU132" s="9">
        <f t="shared" si="138"/>
        <v>28.47</v>
      </c>
      <c r="AV132" s="1">
        <f t="shared" si="139"/>
        <v>0.33</v>
      </c>
      <c r="AW132" s="1">
        <f t="shared" si="140"/>
        <v>129704.16666666667</v>
      </c>
      <c r="AX132" s="1">
        <f t="shared" si="141"/>
        <v>57471668.70627775</v>
      </c>
      <c r="AY132" s="1">
        <f>SUM(AX121:AX132)</f>
        <v>1505782289.2656841</v>
      </c>
      <c r="AZ132" s="1">
        <f t="shared" si="142"/>
        <v>15050.416666666666</v>
      </c>
      <c r="BA132" s="1">
        <f t="shared" si="143"/>
        <v>6668810.900894531</v>
      </c>
      <c r="BB132" s="1">
        <f>SUM(BA121:BA132)</f>
        <v>174725696.52274656</v>
      </c>
    </row>
    <row r="133" spans="1:54" x14ac:dyDescent="0.15">
      <c r="C133" s="7">
        <v>12</v>
      </c>
      <c r="D133" s="7">
        <f t="shared" si="144"/>
        <v>8.9788387096774205</v>
      </c>
      <c r="E133" s="10">
        <f t="shared" si="145"/>
        <v>12.544866666666699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6.6826129032258104</v>
      </c>
      <c r="E136" s="7"/>
      <c r="F136" s="7"/>
      <c r="G136" s="1">
        <v>1</v>
      </c>
      <c r="H136" s="9">
        <f t="shared" ref="H136:H147" si="147">E137</f>
        <v>6.6826129032258104</v>
      </c>
      <c r="I136" s="9">
        <f t="shared" ref="I136:I147" si="148">H136+273.15</f>
        <v>279.83261290322577</v>
      </c>
      <c r="J136" s="9">
        <f t="shared" ref="J136:J147" si="149">EXP(($C$15*(I136-$C$13))/($C$16*I136*$C$13))</f>
        <v>4.0822992191970067E-2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3.0986607175414481E-2</v>
      </c>
      <c r="Q136" s="12">
        <f t="shared" ref="Q136:Q147" si="153">P136*$B$138</f>
        <v>8.0565178656077652E-3</v>
      </c>
      <c r="R136" s="9">
        <f t="shared" ref="R136:R147" si="154">L136*$B$138</f>
        <v>0.19735245833333334</v>
      </c>
      <c r="S136" s="13">
        <f t="shared" ref="S136:S147" si="155">Q136/R136</f>
        <v>4.0822992191970067E-2</v>
      </c>
      <c r="T136" s="2">
        <f t="shared" ref="T136:T147" si="156">$B$137/100</f>
        <v>0.01</v>
      </c>
      <c r="U136" s="14">
        <f t="shared" ref="U136:U147" si="157">S136*T136</f>
        <v>4.0822992191970071E-4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5.8982299219197008E-3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12695.5</v>
      </c>
      <c r="AX136" s="1">
        <f t="shared" ref="AX136:AX147" si="164">AW136*10000*AV136*0.67*AU136*AT136</f>
        <v>9901223.2072984725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5.9659032258064499</v>
      </c>
      <c r="E137" s="10">
        <f t="shared" ref="E137:E148" si="166">D136</f>
        <v>6.6826129032258104</v>
      </c>
      <c r="F137" s="7" t="s">
        <v>83</v>
      </c>
      <c r="G137" s="1">
        <v>2</v>
      </c>
      <c r="H137" s="9">
        <f t="shared" si="147"/>
        <v>5.9659032258064499</v>
      </c>
      <c r="I137" s="9">
        <f t="shared" si="148"/>
        <v>279.11590322580645</v>
      </c>
      <c r="J137" s="9">
        <f t="shared" si="149"/>
        <v>3.7333806219346545E-2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1.4871092261579189</v>
      </c>
      <c r="P137" s="9">
        <f t="shared" si="152"/>
        <v>5.5519447676382137E-2</v>
      </c>
      <c r="Q137" s="12">
        <f t="shared" si="153"/>
        <v>1.4435056395859356E-2</v>
      </c>
      <c r="R137" s="9">
        <f t="shared" si="154"/>
        <v>0.19735245833333334</v>
      </c>
      <c r="S137" s="13">
        <f t="shared" si="155"/>
        <v>7.3143534758904172E-2</v>
      </c>
      <c r="T137" s="2">
        <f t="shared" si="156"/>
        <v>0.01</v>
      </c>
      <c r="U137" s="14">
        <f t="shared" si="157"/>
        <v>7.3143534758904176E-4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6.2214353475890417E-3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12695.5</v>
      </c>
      <c r="AX137" s="1">
        <f t="shared" si="164"/>
        <v>10443780.737900892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10.5399642857143</v>
      </c>
      <c r="E138" s="10">
        <f t="shared" si="166"/>
        <v>5.9659032258064499</v>
      </c>
      <c r="F138" s="7" t="s">
        <v>83</v>
      </c>
      <c r="G138" s="1">
        <v>3</v>
      </c>
      <c r="H138" s="9">
        <f t="shared" si="147"/>
        <v>10.5399642857143</v>
      </c>
      <c r="I138" s="9">
        <f t="shared" si="148"/>
        <v>283.68996428571427</v>
      </c>
      <c r="J138" s="9">
        <f t="shared" si="149"/>
        <v>6.5520039598246038E-2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2.1906376951482036</v>
      </c>
      <c r="P138" s="9">
        <f t="shared" si="152"/>
        <v>0.14353066853152074</v>
      </c>
      <c r="Q138" s="12">
        <f t="shared" si="153"/>
        <v>3.7317973818195398E-2</v>
      </c>
      <c r="R138" s="9">
        <f t="shared" si="154"/>
        <v>0.19735245833333334</v>
      </c>
      <c r="S138" s="13">
        <f t="shared" si="155"/>
        <v>0.18909302743604231</v>
      </c>
      <c r="T138" s="2">
        <f t="shared" si="156"/>
        <v>0.01</v>
      </c>
      <c r="U138" s="14">
        <f t="shared" si="157"/>
        <v>1.8909302743604231E-3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7.3809302743604232E-3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12695.5</v>
      </c>
      <c r="AX138" s="1">
        <f t="shared" si="164"/>
        <v>12390198.261407183</v>
      </c>
    </row>
    <row r="139" spans="1:54" x14ac:dyDescent="0.15">
      <c r="C139" s="7">
        <v>3</v>
      </c>
      <c r="D139" s="7">
        <f t="shared" si="165"/>
        <v>15.064516129032301</v>
      </c>
      <c r="E139" s="10">
        <f t="shared" si="166"/>
        <v>10.5399642857143</v>
      </c>
      <c r="F139" s="7" t="s">
        <v>83</v>
      </c>
      <c r="G139" s="1">
        <v>4</v>
      </c>
      <c r="H139" s="9">
        <f t="shared" si="147"/>
        <v>15.064516129032301</v>
      </c>
      <c r="I139" s="9">
        <f t="shared" si="148"/>
        <v>288.21451612903229</v>
      </c>
      <c r="J139" s="9">
        <f t="shared" si="149"/>
        <v>0.11229854564992296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2.8061549432833495</v>
      </c>
      <c r="P139" s="9">
        <f t="shared" si="152"/>
        <v>0.31512711899906221</v>
      </c>
      <c r="Q139" s="12">
        <f t="shared" si="153"/>
        <v>8.1933050939756183E-2</v>
      </c>
      <c r="R139" s="9">
        <f t="shared" si="154"/>
        <v>0.19735245833333334</v>
      </c>
      <c r="S139" s="13">
        <f t="shared" si="155"/>
        <v>0.41516103539672744</v>
      </c>
      <c r="T139" s="2">
        <f t="shared" si="156"/>
        <v>0.01</v>
      </c>
      <c r="U139" s="14">
        <f t="shared" si="157"/>
        <v>4.1516103539672748E-3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9.641610353967274E-3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12695.5</v>
      </c>
      <c r="AX139" s="1">
        <f t="shared" si="164"/>
        <v>16185150.029105574</v>
      </c>
    </row>
    <row r="140" spans="1:54" x14ac:dyDescent="0.15">
      <c r="C140" s="7">
        <v>4</v>
      </c>
      <c r="D140" s="7">
        <f t="shared" si="165"/>
        <v>21.3911333333333</v>
      </c>
      <c r="E140" s="10">
        <f t="shared" si="166"/>
        <v>15.064516129032301</v>
      </c>
      <c r="F140" s="7" t="s">
        <v>83</v>
      </c>
      <c r="G140" s="1">
        <v>5</v>
      </c>
      <c r="H140" s="9">
        <f t="shared" si="147"/>
        <v>21.3911333333333</v>
      </c>
      <c r="I140" s="9">
        <f t="shared" si="148"/>
        <v>294.54113333333328</v>
      </c>
      <c r="J140" s="9">
        <f t="shared" si="149"/>
        <v>0.23201641002936188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3.2500757409509542</v>
      </c>
      <c r="P140" s="9">
        <f t="shared" si="152"/>
        <v>0.75407090573895874</v>
      </c>
      <c r="Q140" s="12">
        <f t="shared" si="153"/>
        <v>0.19605843549212928</v>
      </c>
      <c r="R140" s="9">
        <f t="shared" si="154"/>
        <v>0.19735245833333334</v>
      </c>
      <c r="S140" s="13">
        <f t="shared" si="155"/>
        <v>0.99344308729603759</v>
      </c>
      <c r="T140" s="2">
        <f t="shared" si="156"/>
        <v>0.01</v>
      </c>
      <c r="U140" s="14">
        <f t="shared" si="157"/>
        <v>9.9344308729603769E-3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8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1.9884430872960379E-2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12695.5</v>
      </c>
      <c r="AX140" s="1">
        <f t="shared" si="164"/>
        <v>33379537.764644958</v>
      </c>
    </row>
    <row r="141" spans="1:54" x14ac:dyDescent="0.15">
      <c r="C141" s="7">
        <v>5</v>
      </c>
      <c r="D141" s="7">
        <f t="shared" si="165"/>
        <v>25.072709677419301</v>
      </c>
      <c r="E141" s="10">
        <f t="shared" si="166"/>
        <v>21.3911333333333</v>
      </c>
      <c r="F141" s="7" t="s">
        <v>85</v>
      </c>
      <c r="G141" s="1">
        <v>6</v>
      </c>
      <c r="H141" s="9">
        <f t="shared" si="147"/>
        <v>25.072709677419301</v>
      </c>
      <c r="I141" s="9">
        <f t="shared" si="148"/>
        <v>298.22270967741929</v>
      </c>
      <c r="J141" s="9">
        <f t="shared" si="149"/>
        <v>0.34894162318026528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3.2550527518786616</v>
      </c>
      <c r="P141" s="9">
        <f t="shared" si="152"/>
        <v>1.1358233907779294</v>
      </c>
      <c r="Q141" s="12">
        <f t="shared" si="153"/>
        <v>0.29531408160226164</v>
      </c>
      <c r="R141" s="9">
        <f t="shared" si="154"/>
        <v>0.19735245833333334</v>
      </c>
      <c r="S141" s="13">
        <f t="shared" si="155"/>
        <v>1.4963790372627059</v>
      </c>
      <c r="T141" s="2">
        <f t="shared" si="156"/>
        <v>0.01</v>
      </c>
      <c r="U141" s="14">
        <f t="shared" si="157"/>
        <v>1.4963790372627059E-2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2.9863790372627062E-2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12695.5</v>
      </c>
      <c r="AX141" s="1">
        <f t="shared" si="164"/>
        <v>50131659.533393368</v>
      </c>
    </row>
    <row r="142" spans="1:54" x14ac:dyDescent="0.15">
      <c r="C142" s="7">
        <v>6</v>
      </c>
      <c r="D142" s="7">
        <f t="shared" si="165"/>
        <v>30.573233333333299</v>
      </c>
      <c r="E142" s="10">
        <f t="shared" si="166"/>
        <v>25.072709677419301</v>
      </c>
      <c r="F142" s="7" t="s">
        <v>83</v>
      </c>
      <c r="G142" s="1">
        <v>7</v>
      </c>
      <c r="H142" s="9">
        <f t="shared" si="147"/>
        <v>30.573233333333299</v>
      </c>
      <c r="I142" s="9">
        <f t="shared" si="148"/>
        <v>303.72323333333327</v>
      </c>
      <c r="J142" s="9">
        <f t="shared" si="149"/>
        <v>0.63029967156180522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2.8782772777673991</v>
      </c>
      <c r="P142" s="9">
        <f t="shared" si="152"/>
        <v>1.8141772228405983</v>
      </c>
      <c r="Q142" s="12">
        <f t="shared" si="153"/>
        <v>0.4716860779385556</v>
      </c>
      <c r="R142" s="9">
        <f t="shared" si="154"/>
        <v>0.19735245833333334</v>
      </c>
      <c r="S142" s="13">
        <f t="shared" si="155"/>
        <v>2.3900694317263875</v>
      </c>
      <c r="T142" s="2">
        <f t="shared" si="156"/>
        <v>0.01</v>
      </c>
      <c r="U142" s="14">
        <f t="shared" si="157"/>
        <v>2.3900694317263875E-2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3.8800694317263879E-2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12695.5</v>
      </c>
      <c r="AX142" s="1">
        <f t="shared" si="164"/>
        <v>65133835.085959077</v>
      </c>
    </row>
    <row r="143" spans="1:54" x14ac:dyDescent="0.15">
      <c r="C143" s="7">
        <v>7</v>
      </c>
      <c r="D143" s="7">
        <f t="shared" si="165"/>
        <v>31.348612903225799</v>
      </c>
      <c r="E143" s="10">
        <f t="shared" si="166"/>
        <v>30.573233333333299</v>
      </c>
      <c r="F143" s="7" t="s">
        <v>83</v>
      </c>
      <c r="G143" s="1">
        <v>8</v>
      </c>
      <c r="H143" s="9">
        <f t="shared" si="147"/>
        <v>31.348612903225799</v>
      </c>
      <c r="I143" s="9">
        <f t="shared" si="148"/>
        <v>304.49861290322576</v>
      </c>
      <c r="J143" s="9">
        <f t="shared" si="149"/>
        <v>0.6839115310504057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1.8231479715934675</v>
      </c>
      <c r="P143" s="9">
        <f t="shared" si="152"/>
        <v>1.24687192058393</v>
      </c>
      <c r="Q143" s="12">
        <f t="shared" si="153"/>
        <v>0.32418669935182182</v>
      </c>
      <c r="R143" s="9">
        <f t="shared" si="154"/>
        <v>0.19735245833333334</v>
      </c>
      <c r="S143" s="13">
        <f t="shared" si="155"/>
        <v>1.6426787995934775</v>
      </c>
      <c r="T143" s="2">
        <f t="shared" si="156"/>
        <v>0.01</v>
      </c>
      <c r="U143" s="14">
        <f t="shared" si="157"/>
        <v>1.6426787995934774E-2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3.1326787995934774E-2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12695.5</v>
      </c>
      <c r="AX143" s="1">
        <f t="shared" si="164"/>
        <v>52587560.068278283</v>
      </c>
    </row>
    <row r="144" spans="1:54" x14ac:dyDescent="0.15">
      <c r="C144" s="7">
        <v>8</v>
      </c>
      <c r="D144" s="7">
        <f t="shared" si="165"/>
        <v>29.609967741935499</v>
      </c>
      <c r="E144" s="10">
        <f t="shared" si="166"/>
        <v>31.348612903225799</v>
      </c>
      <c r="F144" s="7" t="s">
        <v>83</v>
      </c>
      <c r="G144" s="1">
        <v>9</v>
      </c>
      <c r="H144" s="9">
        <f t="shared" si="147"/>
        <v>29.609967741935499</v>
      </c>
      <c r="I144" s="9">
        <f t="shared" si="148"/>
        <v>302.7599677419355</v>
      </c>
      <c r="J144" s="9">
        <f t="shared" si="149"/>
        <v>0.56918121157795254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1.3353239676762043</v>
      </c>
      <c r="P144" s="9">
        <f t="shared" si="152"/>
        <v>0.76004131377102069</v>
      </c>
      <c r="Q144" s="12">
        <f t="shared" si="153"/>
        <v>0.19761074158046538</v>
      </c>
      <c r="R144" s="9">
        <f t="shared" si="154"/>
        <v>0.19735245833333334</v>
      </c>
      <c r="S144" s="13">
        <f t="shared" si="155"/>
        <v>1.0013087409668635</v>
      </c>
      <c r="T144" s="2">
        <f t="shared" si="156"/>
        <v>0.01</v>
      </c>
      <c r="U144" s="14">
        <f t="shared" si="157"/>
        <v>1.0013087409668634E-2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2.4913087409668633E-2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12695.5</v>
      </c>
      <c r="AX144" s="1">
        <f t="shared" si="164"/>
        <v>41821028.086640373</v>
      </c>
    </row>
    <row r="145" spans="3:51" x14ac:dyDescent="0.15">
      <c r="C145" s="7">
        <v>9</v>
      </c>
      <c r="D145" s="7">
        <f t="shared" si="165"/>
        <v>26.8374666666667</v>
      </c>
      <c r="E145" s="10">
        <f t="shared" si="166"/>
        <v>29.609967741935499</v>
      </c>
      <c r="F145" s="7" t="s">
        <v>83</v>
      </c>
      <c r="G145" s="1">
        <v>10</v>
      </c>
      <c r="H145" s="9">
        <f t="shared" si="147"/>
        <v>26.8374666666667</v>
      </c>
      <c r="I145" s="9">
        <f t="shared" si="148"/>
        <v>299.98746666666671</v>
      </c>
      <c r="J145" s="9">
        <f t="shared" si="149"/>
        <v>0.42283137230001894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1.3343305705718504</v>
      </c>
      <c r="P145" s="9">
        <f t="shared" si="152"/>
        <v>0.56419682625676282</v>
      </c>
      <c r="Q145" s="12">
        <f t="shared" si="153"/>
        <v>0.14669117482675834</v>
      </c>
      <c r="R145" s="9">
        <f t="shared" si="154"/>
        <v>0.19735245833333334</v>
      </c>
      <c r="S145" s="13">
        <f t="shared" si="155"/>
        <v>0.74329540186924448</v>
      </c>
      <c r="T145" s="2">
        <f t="shared" si="156"/>
        <v>0.01</v>
      </c>
      <c r="U145" s="14">
        <f t="shared" si="157"/>
        <v>7.4329540186924446E-3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2.2332954018692446E-2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12695.5</v>
      </c>
      <c r="AX145" s="1">
        <f t="shared" si="164"/>
        <v>37489817.376505069</v>
      </c>
    </row>
    <row r="146" spans="3:51" x14ac:dyDescent="0.15">
      <c r="C146" s="7">
        <v>10</v>
      </c>
      <c r="D146" s="7">
        <f t="shared" si="165"/>
        <v>19.210290322580601</v>
      </c>
      <c r="E146" s="10">
        <f t="shared" si="166"/>
        <v>26.8374666666667</v>
      </c>
      <c r="F146" s="7" t="s">
        <v>83</v>
      </c>
      <c r="G146" s="1">
        <v>11</v>
      </c>
      <c r="H146" s="9">
        <f t="shared" si="147"/>
        <v>19.210290322580601</v>
      </c>
      <c r="I146" s="9">
        <f t="shared" si="148"/>
        <v>292.36029032258057</v>
      </c>
      <c r="J146" s="9">
        <f t="shared" si="149"/>
        <v>0.18131174397877281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1.5291816609817541</v>
      </c>
      <c r="P146" s="9">
        <f t="shared" si="152"/>
        <v>0.27725859381295836</v>
      </c>
      <c r="Q146" s="12">
        <f t="shared" si="153"/>
        <v>7.2087234391369173E-2</v>
      </c>
      <c r="R146" s="9">
        <f t="shared" si="154"/>
        <v>0.19735245833333334</v>
      </c>
      <c r="S146" s="13">
        <f t="shared" si="155"/>
        <v>0.36527152993256357</v>
      </c>
      <c r="T146" s="2">
        <f t="shared" si="156"/>
        <v>0.01</v>
      </c>
      <c r="U146" s="14">
        <f t="shared" si="157"/>
        <v>3.6527152993256358E-3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1.3602715299325635E-2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12695.5</v>
      </c>
      <c r="AX146" s="1">
        <f t="shared" si="164"/>
        <v>22834565.99469446</v>
      </c>
    </row>
    <row r="147" spans="3:51" x14ac:dyDescent="0.15">
      <c r="C147" s="7">
        <v>11</v>
      </c>
      <c r="D147" s="7">
        <f t="shared" si="165"/>
        <v>12.544866666666699</v>
      </c>
      <c r="E147" s="10">
        <f t="shared" si="166"/>
        <v>19.210290322580601</v>
      </c>
      <c r="F147" s="7" t="s">
        <v>85</v>
      </c>
      <c r="G147" s="1">
        <v>12</v>
      </c>
      <c r="H147" s="9">
        <f t="shared" si="147"/>
        <v>12.544866666666699</v>
      </c>
      <c r="I147" s="9">
        <f t="shared" si="148"/>
        <v>285.69486666666666</v>
      </c>
      <c r="J147" s="9">
        <f t="shared" si="149"/>
        <v>8.33638599652715E-2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2.0109709838354624</v>
      </c>
      <c r="P147" s="9">
        <f t="shared" si="152"/>
        <v>0.16764230349068374</v>
      </c>
      <c r="Q147" s="12">
        <f t="shared" si="153"/>
        <v>4.3586998907577772E-2</v>
      </c>
      <c r="R147" s="9">
        <f t="shared" si="154"/>
        <v>0.19735245833333334</v>
      </c>
      <c r="S147" s="13">
        <f t="shared" si="155"/>
        <v>0.22085865702244367</v>
      </c>
      <c r="T147" s="2">
        <f t="shared" si="156"/>
        <v>0.01</v>
      </c>
      <c r="U147" s="14">
        <f t="shared" si="157"/>
        <v>2.2085865702244369E-3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7.6985865702244366E-3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12695.5</v>
      </c>
      <c r="AX147" s="1">
        <f t="shared" si="164"/>
        <v>12923440.595156284</v>
      </c>
      <c r="AY147" s="1">
        <f>SUM(AX136:AX147)</f>
        <v>365221796.74098402</v>
      </c>
    </row>
    <row r="148" spans="3:51" x14ac:dyDescent="0.15">
      <c r="C148" s="7">
        <v>12</v>
      </c>
      <c r="D148" s="7">
        <f t="shared" si="165"/>
        <v>8.9788387096774205</v>
      </c>
      <c r="E148" s="10">
        <f t="shared" si="166"/>
        <v>12.544866666666699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111786188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193165740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148747429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74285168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8828127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326693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103500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90484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212521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212562743.33832729</v>
      </c>
      <c r="J13" s="6" t="s">
        <v>37</v>
      </c>
      <c r="K13" s="6">
        <f>I13/(10000*1000)</f>
        <v>21.256274333832728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17.302838709677399</v>
      </c>
      <c r="E26" s="7"/>
      <c r="F26" s="7"/>
      <c r="G26" s="1">
        <v>1</v>
      </c>
      <c r="H26" s="9">
        <f t="shared" ref="H26:H37" si="0">E27</f>
        <v>17.302838709677399</v>
      </c>
      <c r="I26" s="9">
        <f t="shared" ref="I26:I37" si="1">H26+273.15</f>
        <v>290.45283870967739</v>
      </c>
      <c r="J26" s="9">
        <f t="shared" ref="J26:J37" si="2">EXP(($C$15*(I26-$C$13))/($C$16*I26*$C$13))</f>
        <v>0.14569341932309743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0.18492683597906601</v>
      </c>
      <c r="Q26" s="12">
        <f t="shared" ref="Q26:Q37" si="6">P26*$B$28</f>
        <v>1.8492683597906602E-2</v>
      </c>
      <c r="R26" s="9">
        <f t="shared" ref="R26:R37" si="7">L26*$B$28</f>
        <v>0.12692875000000001</v>
      </c>
      <c r="S26" s="13">
        <f t="shared" ref="S26:S37" si="8">Q26/R26</f>
        <v>0.14569341932309743</v>
      </c>
      <c r="T26" s="2">
        <f t="shared" ref="T26:T37" si="9">$B$27/100</f>
        <v>0.01</v>
      </c>
      <c r="U26" s="14">
        <f t="shared" ref="U26:U37" si="10">S26*T26</f>
        <v>1.4569341932309744E-3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3.3556934193230976E-2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9315515.666666666</v>
      </c>
      <c r="AU26" s="1">
        <f t="shared" ref="AU26:AU37" si="17">AT26*10000*AS26*0.67*AR26*AQ26</f>
        <v>26584223690.878246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17.200258064516099</v>
      </c>
      <c r="E27" s="10">
        <f t="shared" ref="E27:E38" si="18">D26</f>
        <v>17.302838709677399</v>
      </c>
      <c r="F27" s="7" t="s">
        <v>83</v>
      </c>
      <c r="G27" s="1">
        <v>2</v>
      </c>
      <c r="H27" s="9">
        <f t="shared" si="0"/>
        <v>17.200258064516099</v>
      </c>
      <c r="I27" s="9">
        <f t="shared" si="1"/>
        <v>290.35025806451608</v>
      </c>
      <c r="J27" s="9">
        <f t="shared" si="2"/>
        <v>0.14397806429274709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2.3536481640209339</v>
      </c>
      <c r="P27" s="9">
        <f t="shared" si="5"/>
        <v>0.33887370668191219</v>
      </c>
      <c r="Q27" s="12">
        <f t="shared" si="6"/>
        <v>3.3887370668191218E-2</v>
      </c>
      <c r="R27" s="9">
        <f t="shared" si="7"/>
        <v>0.12692875000000001</v>
      </c>
      <c r="S27" s="13">
        <f t="shared" si="8"/>
        <v>0.26697947209116307</v>
      </c>
      <c r="T27" s="2">
        <f t="shared" si="9"/>
        <v>0.01</v>
      </c>
      <c r="U27" s="14">
        <f t="shared" si="10"/>
        <v>2.6697947209116308E-3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3.4769794720911636E-2</v>
      </c>
      <c r="AR27" s="9">
        <f t="shared" si="14"/>
        <v>126.92874999999999</v>
      </c>
      <c r="AS27" s="1">
        <f t="shared" si="15"/>
        <v>0.1</v>
      </c>
      <c r="AT27" s="1">
        <f t="shared" si="16"/>
        <v>9315515.666666666</v>
      </c>
      <c r="AU27" s="1">
        <f t="shared" si="17"/>
        <v>27545066996.408916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19.9622142857143</v>
      </c>
      <c r="E28" s="10">
        <f t="shared" si="18"/>
        <v>17.200258064516099</v>
      </c>
      <c r="F28" s="7" t="s">
        <v>83</v>
      </c>
      <c r="G28" s="1">
        <v>3</v>
      </c>
      <c r="H28" s="9">
        <f t="shared" si="0"/>
        <v>19.9622142857143</v>
      </c>
      <c r="I28" s="9">
        <f t="shared" si="1"/>
        <v>293.11221428571429</v>
      </c>
      <c r="J28" s="9">
        <f t="shared" si="2"/>
        <v>0.19748313734173956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3.2840619573390217</v>
      </c>
      <c r="P28" s="9">
        <f t="shared" si="5"/>
        <v>0.64854685855996408</v>
      </c>
      <c r="Q28" s="12">
        <f t="shared" si="6"/>
        <v>6.4854685855996408E-2</v>
      </c>
      <c r="R28" s="9">
        <f t="shared" si="7"/>
        <v>0.12692875000000001</v>
      </c>
      <c r="S28" s="13">
        <f t="shared" si="8"/>
        <v>0.51095347473284347</v>
      </c>
      <c r="T28" s="2">
        <f t="shared" si="9"/>
        <v>0.01</v>
      </c>
      <c r="U28" s="14">
        <f t="shared" si="10"/>
        <v>5.109534747328435E-3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3.7209534747328438E-2</v>
      </c>
      <c r="AR28" s="9">
        <f t="shared" si="14"/>
        <v>126.92874999999999</v>
      </c>
      <c r="AS28" s="1">
        <f t="shared" si="15"/>
        <v>0.1</v>
      </c>
      <c r="AT28" s="1">
        <f t="shared" si="16"/>
        <v>9315515.666666666</v>
      </c>
      <c r="AU28" s="1">
        <f t="shared" si="17"/>
        <v>29477859611.97916</v>
      </c>
    </row>
    <row r="29" spans="1:47" x14ac:dyDescent="0.15">
      <c r="C29" s="7">
        <v>3</v>
      </c>
      <c r="D29" s="8">
        <v>24.727741935483898</v>
      </c>
      <c r="E29" s="10">
        <f t="shared" si="18"/>
        <v>19.9622142857143</v>
      </c>
      <c r="F29" s="7" t="s">
        <v>83</v>
      </c>
      <c r="G29" s="1">
        <v>4</v>
      </c>
      <c r="H29" s="9">
        <f t="shared" si="0"/>
        <v>24.727741935483898</v>
      </c>
      <c r="I29" s="9">
        <f t="shared" si="1"/>
        <v>297.87774193548387</v>
      </c>
      <c r="J29" s="9">
        <f t="shared" si="2"/>
        <v>0.33599419147360987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3.9048025987790576</v>
      </c>
      <c r="P29" s="9">
        <f t="shared" si="5"/>
        <v>1.3119909920408201</v>
      </c>
      <c r="Q29" s="12">
        <f t="shared" si="6"/>
        <v>0.13119909920408201</v>
      </c>
      <c r="R29" s="9">
        <f t="shared" si="7"/>
        <v>0.12692875000000001</v>
      </c>
      <c r="S29" s="13">
        <f t="shared" si="8"/>
        <v>1.0336436717771349</v>
      </c>
      <c r="T29" s="2">
        <f t="shared" si="9"/>
        <v>0.01</v>
      </c>
      <c r="U29" s="14">
        <f t="shared" si="10"/>
        <v>1.0336436717771348E-2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4.6436436717771354E-2</v>
      </c>
      <c r="AR29" s="9">
        <f t="shared" si="14"/>
        <v>126.92874999999999</v>
      </c>
      <c r="AS29" s="1">
        <f t="shared" si="15"/>
        <v>0.1</v>
      </c>
      <c r="AT29" s="1">
        <f t="shared" si="16"/>
        <v>9315515.666666666</v>
      </c>
      <c r="AU29" s="1">
        <f t="shared" si="17"/>
        <v>36787526953.566612</v>
      </c>
    </row>
    <row r="30" spans="1:47" x14ac:dyDescent="0.15">
      <c r="C30" s="7">
        <v>4</v>
      </c>
      <c r="D30" s="8">
        <v>27.480433333333298</v>
      </c>
      <c r="E30" s="10">
        <f t="shared" si="18"/>
        <v>24.727741935483898</v>
      </c>
      <c r="F30" s="7" t="s">
        <v>83</v>
      </c>
      <c r="G30" s="1">
        <v>5</v>
      </c>
      <c r="H30" s="9">
        <f t="shared" si="0"/>
        <v>27.480433333333298</v>
      </c>
      <c r="I30" s="9">
        <f t="shared" si="1"/>
        <v>300.63043333333326</v>
      </c>
      <c r="J30" s="9">
        <f t="shared" si="2"/>
        <v>0.45322596710848562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2.463171026401326</v>
      </c>
      <c r="O30" s="9">
        <f t="shared" si="19"/>
        <v>1.3989280803369115</v>
      </c>
      <c r="P30" s="9">
        <f t="shared" si="5"/>
        <v>0.63403053212591398</v>
      </c>
      <c r="Q30" s="12">
        <f t="shared" si="6"/>
        <v>6.3403053212591404E-2</v>
      </c>
      <c r="R30" s="9">
        <f t="shared" si="7"/>
        <v>0.12692875000000001</v>
      </c>
      <c r="S30" s="13">
        <f t="shared" si="8"/>
        <v>0.49951688023864887</v>
      </c>
      <c r="T30" s="2">
        <f t="shared" si="9"/>
        <v>0.01</v>
      </c>
      <c r="U30" s="14">
        <f t="shared" si="10"/>
        <v>4.9951688023864892E-3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4.1095168802386499E-2</v>
      </c>
      <c r="AR30" s="9">
        <f t="shared" si="14"/>
        <v>126.92874999999999</v>
      </c>
      <c r="AS30" s="1">
        <f t="shared" si="15"/>
        <v>0.1</v>
      </c>
      <c r="AT30" s="1">
        <f t="shared" si="16"/>
        <v>9315515.666666666</v>
      </c>
      <c r="AU30" s="1">
        <f t="shared" si="17"/>
        <v>32556107592.135662</v>
      </c>
    </row>
    <row r="31" spans="1:47" x14ac:dyDescent="0.15">
      <c r="C31" s="7">
        <v>5</v>
      </c>
      <c r="D31" s="8">
        <v>28.0673225806452</v>
      </c>
      <c r="E31" s="10">
        <f t="shared" si="18"/>
        <v>27.480433333333298</v>
      </c>
      <c r="F31" s="7" t="s">
        <v>85</v>
      </c>
      <c r="G31" s="1">
        <v>6</v>
      </c>
      <c r="H31" s="9">
        <f t="shared" si="0"/>
        <v>28.0673225806452</v>
      </c>
      <c r="I31" s="9">
        <f t="shared" si="1"/>
        <v>301.2173225806452</v>
      </c>
      <c r="J31" s="9">
        <f t="shared" si="2"/>
        <v>0.48274817260747371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2.0341850482109973</v>
      </c>
      <c r="P31" s="9">
        <f t="shared" si="5"/>
        <v>0.98199911476930479</v>
      </c>
      <c r="Q31" s="12">
        <f t="shared" si="6"/>
        <v>9.8199911476930482E-2</v>
      </c>
      <c r="R31" s="9">
        <f t="shared" si="7"/>
        <v>0.12692875000000001</v>
      </c>
      <c r="S31" s="13">
        <f t="shared" si="8"/>
        <v>0.77366169190928358</v>
      </c>
      <c r="T31" s="2">
        <f t="shared" si="9"/>
        <v>0.01</v>
      </c>
      <c r="U31" s="14">
        <f t="shared" si="10"/>
        <v>7.7366169190928357E-3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4.3836616919092845E-2</v>
      </c>
      <c r="AR31" s="9">
        <f t="shared" si="14"/>
        <v>126.92874999999999</v>
      </c>
      <c r="AS31" s="1">
        <f t="shared" si="15"/>
        <v>0.1</v>
      </c>
      <c r="AT31" s="1">
        <f t="shared" si="16"/>
        <v>9315515.666666666</v>
      </c>
      <c r="AU31" s="1">
        <f t="shared" si="17"/>
        <v>34727917136.827606</v>
      </c>
    </row>
    <row r="32" spans="1:47" x14ac:dyDescent="0.15">
      <c r="C32" s="7">
        <v>6</v>
      </c>
      <c r="D32" s="8">
        <v>27.7183666666667</v>
      </c>
      <c r="E32" s="10">
        <f t="shared" si="18"/>
        <v>28.0673225806452</v>
      </c>
      <c r="F32" s="7" t="s">
        <v>83</v>
      </c>
      <c r="G32" s="1">
        <v>7</v>
      </c>
      <c r="H32" s="9">
        <f t="shared" si="0"/>
        <v>27.7183666666667</v>
      </c>
      <c r="I32" s="9">
        <f t="shared" si="1"/>
        <v>300.8683666666667</v>
      </c>
      <c r="J32" s="9">
        <f t="shared" si="2"/>
        <v>0.46498441623599013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2.3214734334416924</v>
      </c>
      <c r="P32" s="9">
        <f t="shared" si="5"/>
        <v>1.079448969256245</v>
      </c>
      <c r="Q32" s="12">
        <f t="shared" si="6"/>
        <v>0.10794489692562451</v>
      </c>
      <c r="R32" s="9">
        <f t="shared" si="7"/>
        <v>0.12692875000000001</v>
      </c>
      <c r="S32" s="13">
        <f t="shared" si="8"/>
        <v>0.85043693352077054</v>
      </c>
      <c r="T32" s="2">
        <f t="shared" si="9"/>
        <v>0.01</v>
      </c>
      <c r="U32" s="14">
        <f t="shared" si="10"/>
        <v>8.5043693352077048E-3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4.4604369335207714E-2</v>
      </c>
      <c r="AR32" s="9">
        <f t="shared" si="14"/>
        <v>126.92874999999999</v>
      </c>
      <c r="AS32" s="1">
        <f t="shared" si="15"/>
        <v>0.1</v>
      </c>
      <c r="AT32" s="1">
        <f t="shared" si="16"/>
        <v>9315515.666666666</v>
      </c>
      <c r="AU32" s="1">
        <f t="shared" si="17"/>
        <v>35336140219.773216</v>
      </c>
    </row>
    <row r="33" spans="1:48" x14ac:dyDescent="0.15">
      <c r="C33" s="7">
        <v>7</v>
      </c>
      <c r="D33" s="8">
        <v>27.2948709677419</v>
      </c>
      <c r="E33" s="10">
        <f t="shared" si="18"/>
        <v>27.7183666666667</v>
      </c>
      <c r="F33" s="7" t="s">
        <v>83</v>
      </c>
      <c r="G33" s="1">
        <v>8</v>
      </c>
      <c r="H33" s="9">
        <f t="shared" si="0"/>
        <v>27.2948709677419</v>
      </c>
      <c r="I33" s="9">
        <f t="shared" si="1"/>
        <v>300.44487096774185</v>
      </c>
      <c r="J33" s="9">
        <f t="shared" si="2"/>
        <v>0.4442498971524087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2.5113119641854471</v>
      </c>
      <c r="P33" s="9">
        <f t="shared" si="5"/>
        <v>1.1156500818069983</v>
      </c>
      <c r="Q33" s="12">
        <f t="shared" si="6"/>
        <v>0.11156500818069984</v>
      </c>
      <c r="R33" s="9">
        <f t="shared" si="7"/>
        <v>0.12692875000000001</v>
      </c>
      <c r="S33" s="13">
        <f t="shared" si="8"/>
        <v>0.87895774740316779</v>
      </c>
      <c r="T33" s="2">
        <f t="shared" si="9"/>
        <v>0.01</v>
      </c>
      <c r="U33" s="14">
        <f t="shared" si="10"/>
        <v>8.7895774740316783E-3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4.4889577474031689E-2</v>
      </c>
      <c r="AR33" s="9">
        <f t="shared" si="14"/>
        <v>126.92874999999999</v>
      </c>
      <c r="AS33" s="1">
        <f t="shared" si="15"/>
        <v>0.1</v>
      </c>
      <c r="AT33" s="1">
        <f t="shared" si="16"/>
        <v>9315515.666666666</v>
      </c>
      <c r="AU33" s="1">
        <f t="shared" si="17"/>
        <v>35562085680.621811</v>
      </c>
    </row>
    <row r="34" spans="1:48" x14ac:dyDescent="0.15">
      <c r="C34" s="7">
        <v>8</v>
      </c>
      <c r="D34" s="8">
        <v>26.774419354838699</v>
      </c>
      <c r="E34" s="10">
        <f t="shared" si="18"/>
        <v>27.2948709677419</v>
      </c>
      <c r="F34" s="7" t="s">
        <v>83</v>
      </c>
      <c r="G34" s="1">
        <v>9</v>
      </c>
      <c r="H34" s="9">
        <f t="shared" si="0"/>
        <v>26.774419354838699</v>
      </c>
      <c r="I34" s="9">
        <f t="shared" si="1"/>
        <v>299.92441935483868</v>
      </c>
      <c r="J34" s="9">
        <f t="shared" si="2"/>
        <v>0.41995626618710358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2.6649493823784489</v>
      </c>
      <c r="P34" s="9">
        <f t="shared" si="5"/>
        <v>1.1191621922012811</v>
      </c>
      <c r="Q34" s="12">
        <f t="shared" si="6"/>
        <v>0.11191621922012812</v>
      </c>
      <c r="R34" s="9">
        <f t="shared" si="7"/>
        <v>0.12692875000000001</v>
      </c>
      <c r="S34" s="13">
        <f t="shared" si="8"/>
        <v>0.8817247410072826</v>
      </c>
      <c r="T34" s="2">
        <f t="shared" si="9"/>
        <v>0.01</v>
      </c>
      <c r="U34" s="14">
        <f t="shared" si="10"/>
        <v>8.8172474100728267E-3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4.491724741007283E-2</v>
      </c>
      <c r="AR34" s="9">
        <f t="shared" si="14"/>
        <v>126.92874999999999</v>
      </c>
      <c r="AS34" s="1">
        <f t="shared" si="15"/>
        <v>0.1</v>
      </c>
      <c r="AT34" s="1">
        <f t="shared" si="16"/>
        <v>9315515.666666666</v>
      </c>
      <c r="AU34" s="1">
        <f t="shared" si="17"/>
        <v>35584006150.620476</v>
      </c>
    </row>
    <row r="35" spans="1:48" x14ac:dyDescent="0.15">
      <c r="C35" s="7">
        <v>9</v>
      </c>
      <c r="D35" s="8">
        <v>26.167100000000001</v>
      </c>
      <c r="E35" s="10">
        <f t="shared" si="18"/>
        <v>26.774419354838699</v>
      </c>
      <c r="F35" s="7" t="s">
        <v>83</v>
      </c>
      <c r="G35" s="1">
        <v>10</v>
      </c>
      <c r="H35" s="9">
        <f t="shared" si="0"/>
        <v>26.167100000000001</v>
      </c>
      <c r="I35" s="9">
        <f t="shared" si="1"/>
        <v>299.31709999999998</v>
      </c>
      <c r="J35" s="9">
        <f t="shared" si="2"/>
        <v>0.39318502180410941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2.8150746901771679</v>
      </c>
      <c r="P35" s="9">
        <f t="shared" si="5"/>
        <v>1.1068452034375063</v>
      </c>
      <c r="Q35" s="12">
        <f t="shared" si="6"/>
        <v>0.11068452034375063</v>
      </c>
      <c r="R35" s="9">
        <f t="shared" si="7"/>
        <v>0.12692875000000001</v>
      </c>
      <c r="S35" s="13">
        <f t="shared" si="8"/>
        <v>0.87202088056291915</v>
      </c>
      <c r="T35" s="2">
        <f t="shared" si="9"/>
        <v>0.01</v>
      </c>
      <c r="U35" s="14">
        <f t="shared" si="10"/>
        <v>8.720208805629192E-3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4.4820208805629203E-2</v>
      </c>
      <c r="AR35" s="9">
        <f t="shared" si="14"/>
        <v>126.92874999999999</v>
      </c>
      <c r="AS35" s="1">
        <f t="shared" si="15"/>
        <v>0.1</v>
      </c>
      <c r="AT35" s="1">
        <f t="shared" si="16"/>
        <v>9315515.666666666</v>
      </c>
      <c r="AU35" s="1">
        <f t="shared" si="17"/>
        <v>35507130952.417763</v>
      </c>
    </row>
    <row r="36" spans="1:48" x14ac:dyDescent="0.15">
      <c r="C36" s="7">
        <v>10</v>
      </c>
      <c r="D36" s="8">
        <v>24.784290322580599</v>
      </c>
      <c r="E36" s="10">
        <f t="shared" si="18"/>
        <v>26.167100000000001</v>
      </c>
      <c r="F36" s="7" t="s">
        <v>83</v>
      </c>
      <c r="G36" s="1">
        <v>11</v>
      </c>
      <c r="H36" s="9">
        <f t="shared" si="0"/>
        <v>24.784290322580599</v>
      </c>
      <c r="I36" s="9">
        <f t="shared" si="1"/>
        <v>297.93429032258058</v>
      </c>
      <c r="J36" s="9">
        <f t="shared" si="2"/>
        <v>0.33808520628113486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1.6228180124026788</v>
      </c>
      <c r="O36" s="9">
        <f t="shared" si="19"/>
        <v>1.3546989743369828</v>
      </c>
      <c r="P36" s="9">
        <f t="shared" si="5"/>
        <v>0.45800368218756066</v>
      </c>
      <c r="Q36" s="12">
        <f t="shared" si="6"/>
        <v>4.580036821875607E-2</v>
      </c>
      <c r="R36" s="9">
        <f t="shared" si="7"/>
        <v>0.12692875000000001</v>
      </c>
      <c r="S36" s="13">
        <f t="shared" si="8"/>
        <v>0.36083525772337682</v>
      </c>
      <c r="T36" s="2">
        <f t="shared" si="9"/>
        <v>0.01</v>
      </c>
      <c r="U36" s="14">
        <f t="shared" si="10"/>
        <v>3.6083525772337682E-3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3.9708352577233777E-2</v>
      </c>
      <c r="AR36" s="9">
        <f t="shared" si="14"/>
        <v>126.92874999999999</v>
      </c>
      <c r="AS36" s="1">
        <f t="shared" si="15"/>
        <v>0.1</v>
      </c>
      <c r="AT36" s="1">
        <f t="shared" si="16"/>
        <v>9315515.666666666</v>
      </c>
      <c r="AU36" s="1">
        <f t="shared" si="17"/>
        <v>31457454403.638004</v>
      </c>
    </row>
    <row r="37" spans="1:48" x14ac:dyDescent="0.15">
      <c r="C37" s="7">
        <v>11</v>
      </c>
      <c r="D37" s="8">
        <v>20.582733333333302</v>
      </c>
      <c r="E37" s="10">
        <f t="shared" si="18"/>
        <v>24.784290322580599</v>
      </c>
      <c r="F37" s="7" t="s">
        <v>85</v>
      </c>
      <c r="G37" s="1">
        <v>12</v>
      </c>
      <c r="H37" s="9">
        <f t="shared" si="0"/>
        <v>20.582733333333302</v>
      </c>
      <c r="I37" s="9">
        <f t="shared" si="1"/>
        <v>293.73273333333327</v>
      </c>
      <c r="J37" s="9">
        <f t="shared" si="2"/>
        <v>0.21183942432325639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2.1659827921494217</v>
      </c>
      <c r="P37" s="9">
        <f t="shared" si="5"/>
        <v>0.45884054778301298</v>
      </c>
      <c r="Q37" s="12">
        <f t="shared" si="6"/>
        <v>4.5884054778301299E-2</v>
      </c>
      <c r="R37" s="9">
        <f t="shared" si="7"/>
        <v>0.12692875000000001</v>
      </c>
      <c r="S37" s="13">
        <f t="shared" si="8"/>
        <v>0.36149457690476977</v>
      </c>
      <c r="T37" s="2">
        <f t="shared" si="9"/>
        <v>0.01</v>
      </c>
      <c r="U37" s="14">
        <f t="shared" si="10"/>
        <v>3.614945769047698E-3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3.9714945769047702E-2</v>
      </c>
      <c r="AR37" s="9">
        <f t="shared" si="14"/>
        <v>126.92874999999999</v>
      </c>
      <c r="AS37" s="1">
        <f t="shared" si="15"/>
        <v>0.1</v>
      </c>
      <c r="AT37" s="1">
        <f t="shared" si="16"/>
        <v>9315515.666666666</v>
      </c>
      <c r="AU37" s="1">
        <f t="shared" si="17"/>
        <v>31462677612.796772</v>
      </c>
      <c r="AV37" s="1">
        <f>SUM(AU26:AU37)</f>
        <v>392588197001.66425</v>
      </c>
    </row>
    <row r="38" spans="1:48" x14ac:dyDescent="0.15">
      <c r="C38" s="7">
        <v>12</v>
      </c>
      <c r="D38" s="8">
        <v>17.224967741935501</v>
      </c>
      <c r="E38" s="10">
        <f t="shared" si="18"/>
        <v>20.582733333333302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17.302838709677399</v>
      </c>
      <c r="E42" s="7"/>
      <c r="F42" s="7"/>
      <c r="G42" s="1">
        <v>1</v>
      </c>
      <c r="H42" s="9">
        <f t="shared" ref="H42:H53" si="22">E43</f>
        <v>17.302838709677399</v>
      </c>
      <c r="I42" s="9">
        <f t="shared" ref="I42:I53" si="23">H42+273.15</f>
        <v>290.45283870967739</v>
      </c>
      <c r="J42" s="9">
        <f t="shared" ref="J42:J53" si="24">EXP(($C$15*(I42-$C$13))/($C$16*I42*$C$13))</f>
        <v>0.14569341932309743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0.1780801558547512</v>
      </c>
      <c r="Q42" s="12">
        <f t="shared" ref="Q42:Q53" si="28">P42*$B$44</f>
        <v>4.2739237405140289E-2</v>
      </c>
      <c r="R42" s="9">
        <f t="shared" ref="R42:R53" si="29">L42*$B$44</f>
        <v>0.29335049999999996</v>
      </c>
      <c r="S42" s="13">
        <f t="shared" ref="S42:S53" si="30">Q42/R42</f>
        <v>0.14569341932309743</v>
      </c>
      <c r="T42" s="2">
        <f t="shared" ref="T42:T53" si="31">$B$43/100</f>
        <v>0.01</v>
      </c>
      <c r="U42" s="14">
        <f t="shared" ref="U42:U53" si="32">S42*T42</f>
        <v>1.4569341932309744E-3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3.3556934193230976E-2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16097145</v>
      </c>
      <c r="AU42" s="1">
        <f t="shared" ref="AU42:AU53" si="40">AT42*10000*AS42*0.67*AR42*AQ42</f>
        <v>106167787728.0638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1">D27</f>
        <v>17.200258064516099</v>
      </c>
      <c r="E43" s="10">
        <f t="shared" ref="E43:E54" si="42">D42</f>
        <v>17.302838709677399</v>
      </c>
      <c r="F43" s="7" t="s">
        <v>83</v>
      </c>
      <c r="G43" s="1">
        <v>2</v>
      </c>
      <c r="H43" s="9">
        <f t="shared" si="22"/>
        <v>17.200258064516099</v>
      </c>
      <c r="I43" s="9">
        <f t="shared" si="23"/>
        <v>290.35025806451608</v>
      </c>
      <c r="J43" s="9">
        <f t="shared" si="24"/>
        <v>0.14397806429274709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2.2665073441452486</v>
      </c>
      <c r="P43" s="9">
        <f t="shared" si="27"/>
        <v>0.32632734011532805</v>
      </c>
      <c r="Q43" s="12">
        <f t="shared" si="28"/>
        <v>7.8318561627678723E-2</v>
      </c>
      <c r="R43" s="9">
        <f t="shared" si="29"/>
        <v>0.29335049999999996</v>
      </c>
      <c r="S43" s="13">
        <f t="shared" si="30"/>
        <v>0.26697947209116307</v>
      </c>
      <c r="T43" s="2">
        <f t="shared" si="31"/>
        <v>0.01</v>
      </c>
      <c r="U43" s="14">
        <f t="shared" si="32"/>
        <v>2.6697947209116308E-3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4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3.4769794720911636E-2</v>
      </c>
      <c r="AR43" s="9">
        <f t="shared" si="37"/>
        <v>122.229375</v>
      </c>
      <c r="AS43" s="1">
        <f t="shared" si="38"/>
        <v>0.24</v>
      </c>
      <c r="AT43" s="1">
        <f t="shared" si="39"/>
        <v>16097145</v>
      </c>
      <c r="AU43" s="1">
        <f t="shared" si="40"/>
        <v>110005048852.84564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1"/>
        <v>19.9622142857143</v>
      </c>
      <c r="E44" s="10">
        <f t="shared" si="42"/>
        <v>17.200258064516099</v>
      </c>
      <c r="F44" s="7" t="s">
        <v>83</v>
      </c>
      <c r="G44" s="1">
        <v>3</v>
      </c>
      <c r="H44" s="9">
        <f t="shared" si="22"/>
        <v>19.9622142857143</v>
      </c>
      <c r="I44" s="9">
        <f t="shared" si="23"/>
        <v>293.11221428571429</v>
      </c>
      <c r="J44" s="9">
        <f t="shared" si="24"/>
        <v>0.19748313734173956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3.1624737540299206</v>
      </c>
      <c r="P44" s="9">
        <f t="shared" si="27"/>
        <v>0.62453523870673744</v>
      </c>
      <c r="Q44" s="12">
        <f t="shared" si="28"/>
        <v>0.14988845728961697</v>
      </c>
      <c r="R44" s="9">
        <f t="shared" si="29"/>
        <v>0.29335049999999996</v>
      </c>
      <c r="S44" s="13">
        <f t="shared" si="30"/>
        <v>0.51095347473284347</v>
      </c>
      <c r="T44" s="2">
        <f t="shared" si="31"/>
        <v>0.01</v>
      </c>
      <c r="U44" s="14">
        <f t="shared" si="32"/>
        <v>5.109534747328435E-3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4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3.7209534747328438E-2</v>
      </c>
      <c r="AR44" s="9">
        <f t="shared" si="37"/>
        <v>122.229375</v>
      </c>
      <c r="AS44" s="1">
        <f t="shared" si="38"/>
        <v>0.24</v>
      </c>
      <c r="AT44" s="1">
        <f t="shared" si="39"/>
        <v>16097145</v>
      </c>
      <c r="AU44" s="1">
        <f t="shared" si="40"/>
        <v>117723924473.14975</v>
      </c>
    </row>
    <row r="45" spans="1:48" x14ac:dyDescent="0.15">
      <c r="C45" s="7">
        <v>3</v>
      </c>
      <c r="D45" s="7">
        <f t="shared" si="41"/>
        <v>24.727741935483898</v>
      </c>
      <c r="E45" s="10">
        <f t="shared" si="42"/>
        <v>19.9622142857143</v>
      </c>
      <c r="F45" s="7" t="s">
        <v>83</v>
      </c>
      <c r="G45" s="1">
        <v>4</v>
      </c>
      <c r="H45" s="9">
        <f t="shared" si="22"/>
        <v>24.727741935483898</v>
      </c>
      <c r="I45" s="9">
        <f t="shared" si="23"/>
        <v>297.87774193548387</v>
      </c>
      <c r="J45" s="9">
        <f t="shared" si="24"/>
        <v>0.33599419147360987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3.7602322653231828</v>
      </c>
      <c r="P45" s="9">
        <f t="shared" si="27"/>
        <v>1.2634161997402433</v>
      </c>
      <c r="Q45" s="12">
        <f t="shared" si="28"/>
        <v>0.30321988793765836</v>
      </c>
      <c r="R45" s="9">
        <f t="shared" si="29"/>
        <v>0.29335049999999996</v>
      </c>
      <c r="S45" s="13">
        <f t="shared" si="30"/>
        <v>1.0336436717771349</v>
      </c>
      <c r="T45" s="2">
        <f t="shared" si="31"/>
        <v>0.01</v>
      </c>
      <c r="U45" s="14">
        <f t="shared" si="32"/>
        <v>1.0336436717771348E-2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4.6436436717771347E-2</v>
      </c>
      <c r="AR45" s="9">
        <f t="shared" si="37"/>
        <v>122.229375</v>
      </c>
      <c r="AS45" s="1">
        <f t="shared" si="38"/>
        <v>0.24</v>
      </c>
      <c r="AT45" s="1">
        <f t="shared" si="39"/>
        <v>16097145</v>
      </c>
      <c r="AU45" s="1">
        <f t="shared" si="40"/>
        <v>146916095728.8671</v>
      </c>
    </row>
    <row r="46" spans="1:48" x14ac:dyDescent="0.15">
      <c r="C46" s="7">
        <v>4</v>
      </c>
      <c r="D46" s="7">
        <f t="shared" si="41"/>
        <v>27.480433333333298</v>
      </c>
      <c r="E46" s="10">
        <f t="shared" si="42"/>
        <v>24.727741935483898</v>
      </c>
      <c r="F46" s="7" t="s">
        <v>83</v>
      </c>
      <c r="G46" s="1">
        <v>5</v>
      </c>
      <c r="H46" s="9">
        <f t="shared" si="22"/>
        <v>27.480433333333298</v>
      </c>
      <c r="I46" s="9">
        <f t="shared" si="23"/>
        <v>300.63043333333326</v>
      </c>
      <c r="J46" s="9">
        <f t="shared" si="24"/>
        <v>0.45322596710848562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2.3719752623037924</v>
      </c>
      <c r="O46" s="9">
        <f t="shared" si="43"/>
        <v>1.347134553279147</v>
      </c>
      <c r="P46" s="9">
        <f t="shared" si="27"/>
        <v>0.61055636073519914</v>
      </c>
      <c r="Q46" s="12">
        <f t="shared" si="28"/>
        <v>0.14653352657644778</v>
      </c>
      <c r="R46" s="9">
        <f t="shared" si="29"/>
        <v>0.29335049999999996</v>
      </c>
      <c r="S46" s="13">
        <f t="shared" si="30"/>
        <v>0.49951688023864899</v>
      </c>
      <c r="T46" s="2">
        <f t="shared" si="31"/>
        <v>0.01</v>
      </c>
      <c r="U46" s="14">
        <f t="shared" si="32"/>
        <v>4.9951688023864901E-3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4.1095168802386492E-2</v>
      </c>
      <c r="AR46" s="9">
        <f t="shared" si="37"/>
        <v>122.229375</v>
      </c>
      <c r="AS46" s="1">
        <f t="shared" si="38"/>
        <v>0.24</v>
      </c>
      <c r="AT46" s="1">
        <f t="shared" si="39"/>
        <v>16097145</v>
      </c>
      <c r="AU46" s="1">
        <f t="shared" si="40"/>
        <v>130017335103.89662</v>
      </c>
    </row>
    <row r="47" spans="1:48" x14ac:dyDescent="0.15">
      <c r="C47" s="7">
        <v>5</v>
      </c>
      <c r="D47" s="7">
        <f t="shared" si="41"/>
        <v>28.0673225806452</v>
      </c>
      <c r="E47" s="10">
        <f t="shared" si="42"/>
        <v>27.480433333333298</v>
      </c>
      <c r="F47" s="7" t="s">
        <v>85</v>
      </c>
      <c r="G47" s="1">
        <v>6</v>
      </c>
      <c r="H47" s="9">
        <f t="shared" si="22"/>
        <v>28.0673225806452</v>
      </c>
      <c r="I47" s="9">
        <f t="shared" si="23"/>
        <v>301.2173225806452</v>
      </c>
      <c r="J47" s="9">
        <f t="shared" si="24"/>
        <v>0.48274817260747371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1.9588719425439478</v>
      </c>
      <c r="P47" s="9">
        <f t="shared" si="27"/>
        <v>0.94564185063514306</v>
      </c>
      <c r="Q47" s="12">
        <f t="shared" si="28"/>
        <v>0.22695404415243434</v>
      </c>
      <c r="R47" s="9">
        <f t="shared" si="29"/>
        <v>0.29335049999999996</v>
      </c>
      <c r="S47" s="13">
        <f t="shared" si="30"/>
        <v>0.7736616919092838</v>
      </c>
      <c r="T47" s="2">
        <f t="shared" si="31"/>
        <v>0.01</v>
      </c>
      <c r="U47" s="14">
        <f t="shared" si="32"/>
        <v>7.7366169190928383E-3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4.3836616919092838E-2</v>
      </c>
      <c r="AR47" s="9">
        <f t="shared" si="37"/>
        <v>122.229375</v>
      </c>
      <c r="AS47" s="1">
        <f t="shared" si="38"/>
        <v>0.24</v>
      </c>
      <c r="AT47" s="1">
        <f t="shared" si="39"/>
        <v>16097145</v>
      </c>
      <c r="AU47" s="1">
        <f t="shared" si="40"/>
        <v>138690758010.94785</v>
      </c>
    </row>
    <row r="48" spans="1:48" x14ac:dyDescent="0.15">
      <c r="C48" s="7">
        <v>6</v>
      </c>
      <c r="D48" s="7">
        <f t="shared" si="41"/>
        <v>27.7183666666667</v>
      </c>
      <c r="E48" s="10">
        <f t="shared" si="42"/>
        <v>28.0673225806452</v>
      </c>
      <c r="F48" s="7" t="s">
        <v>83</v>
      </c>
      <c r="G48" s="1">
        <v>7</v>
      </c>
      <c r="H48" s="9">
        <f t="shared" si="22"/>
        <v>27.7183666666667</v>
      </c>
      <c r="I48" s="9">
        <f t="shared" si="23"/>
        <v>300.8683666666667</v>
      </c>
      <c r="J48" s="9">
        <f t="shared" si="24"/>
        <v>0.46498441623599013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2.2355238419088046</v>
      </c>
      <c r="P48" s="9">
        <f t="shared" si="27"/>
        <v>1.0394837486116033</v>
      </c>
      <c r="Q48" s="12">
        <f t="shared" si="28"/>
        <v>0.24947609966678477</v>
      </c>
      <c r="R48" s="9">
        <f t="shared" si="29"/>
        <v>0.29335049999999996</v>
      </c>
      <c r="S48" s="13">
        <f t="shared" si="30"/>
        <v>0.85043693352077054</v>
      </c>
      <c r="T48" s="2">
        <f t="shared" si="31"/>
        <v>0.01</v>
      </c>
      <c r="U48" s="14">
        <f t="shared" si="32"/>
        <v>8.5043693352077048E-3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4.4604369335207707E-2</v>
      </c>
      <c r="AR48" s="9">
        <f t="shared" si="37"/>
        <v>122.229375</v>
      </c>
      <c r="AS48" s="1">
        <f t="shared" si="38"/>
        <v>0.24</v>
      </c>
      <c r="AT48" s="1">
        <f t="shared" si="39"/>
        <v>16097145</v>
      </c>
      <c r="AU48" s="1">
        <f t="shared" si="40"/>
        <v>141119781326.14191</v>
      </c>
    </row>
    <row r="49" spans="1:48" x14ac:dyDescent="0.15">
      <c r="C49" s="7">
        <v>7</v>
      </c>
      <c r="D49" s="7">
        <f t="shared" si="41"/>
        <v>27.2948709677419</v>
      </c>
      <c r="E49" s="10">
        <f t="shared" si="42"/>
        <v>27.7183666666667</v>
      </c>
      <c r="F49" s="7" t="s">
        <v>83</v>
      </c>
      <c r="G49" s="1">
        <v>8</v>
      </c>
      <c r="H49" s="9">
        <f t="shared" si="22"/>
        <v>27.2948709677419</v>
      </c>
      <c r="I49" s="9">
        <f t="shared" si="23"/>
        <v>300.44487096774185</v>
      </c>
      <c r="J49" s="9">
        <f t="shared" si="24"/>
        <v>0.4442498971524087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2.4183338432972015</v>
      </c>
      <c r="P49" s="9">
        <f t="shared" si="27"/>
        <v>1.0743445611649711</v>
      </c>
      <c r="Q49" s="12">
        <f t="shared" si="28"/>
        <v>0.25784269467959309</v>
      </c>
      <c r="R49" s="9">
        <f t="shared" si="29"/>
        <v>0.29335049999999996</v>
      </c>
      <c r="S49" s="13">
        <f t="shared" si="30"/>
        <v>0.87895774740316834</v>
      </c>
      <c r="T49" s="2">
        <f t="shared" si="31"/>
        <v>0.01</v>
      </c>
      <c r="U49" s="14">
        <f t="shared" si="32"/>
        <v>8.7895774740316835E-3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4.4889577474031682E-2</v>
      </c>
      <c r="AR49" s="9">
        <f t="shared" si="37"/>
        <v>122.229375</v>
      </c>
      <c r="AS49" s="1">
        <f t="shared" si="38"/>
        <v>0.24</v>
      </c>
      <c r="AT49" s="1">
        <f t="shared" si="39"/>
        <v>16097145</v>
      </c>
      <c r="AU49" s="1">
        <f t="shared" si="40"/>
        <v>142022125889.76083</v>
      </c>
    </row>
    <row r="50" spans="1:48" x14ac:dyDescent="0.15">
      <c r="C50" s="7">
        <v>8</v>
      </c>
      <c r="D50" s="7">
        <f t="shared" si="41"/>
        <v>26.774419354838699</v>
      </c>
      <c r="E50" s="10">
        <f t="shared" si="42"/>
        <v>27.2948709677419</v>
      </c>
      <c r="F50" s="7" t="s">
        <v>83</v>
      </c>
      <c r="G50" s="1">
        <v>9</v>
      </c>
      <c r="H50" s="9">
        <f t="shared" si="22"/>
        <v>26.774419354838699</v>
      </c>
      <c r="I50" s="9">
        <f t="shared" si="23"/>
        <v>299.92441935483868</v>
      </c>
      <c r="J50" s="9">
        <f t="shared" si="24"/>
        <v>0.41995626618710358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2.5662830321322305</v>
      </c>
      <c r="P50" s="9">
        <f t="shared" si="27"/>
        <v>1.0777266401535703</v>
      </c>
      <c r="Q50" s="12">
        <f t="shared" si="28"/>
        <v>0.25865439363685688</v>
      </c>
      <c r="R50" s="9">
        <f t="shared" si="29"/>
        <v>0.29335049999999996</v>
      </c>
      <c r="S50" s="13">
        <f t="shared" si="30"/>
        <v>0.88172474100728282</v>
      </c>
      <c r="T50" s="2">
        <f t="shared" si="31"/>
        <v>0.01</v>
      </c>
      <c r="U50" s="14">
        <f t="shared" si="32"/>
        <v>8.8172474100728284E-3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4.491724741007283E-2</v>
      </c>
      <c r="AR50" s="9">
        <f t="shared" si="37"/>
        <v>122.229375</v>
      </c>
      <c r="AS50" s="1">
        <f t="shared" si="38"/>
        <v>0.24</v>
      </c>
      <c r="AT50" s="1">
        <f t="shared" si="39"/>
        <v>16097145</v>
      </c>
      <c r="AU50" s="1">
        <f t="shared" si="40"/>
        <v>142109668329.69739</v>
      </c>
    </row>
    <row r="51" spans="1:48" x14ac:dyDescent="0.15">
      <c r="C51" s="7">
        <v>9</v>
      </c>
      <c r="D51" s="7">
        <f t="shared" si="41"/>
        <v>26.167100000000001</v>
      </c>
      <c r="E51" s="10">
        <f t="shared" si="42"/>
        <v>26.774419354838699</v>
      </c>
      <c r="F51" s="7" t="s">
        <v>83</v>
      </c>
      <c r="G51" s="1">
        <v>10</v>
      </c>
      <c r="H51" s="9">
        <f t="shared" si="22"/>
        <v>26.167100000000001</v>
      </c>
      <c r="I51" s="9">
        <f t="shared" si="23"/>
        <v>299.31709999999998</v>
      </c>
      <c r="J51" s="9">
        <f t="shared" si="24"/>
        <v>0.39318502180410941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2.7108501419786601</v>
      </c>
      <c r="P51" s="9">
        <f t="shared" si="27"/>
        <v>1.0658656721815525</v>
      </c>
      <c r="Q51" s="12">
        <f t="shared" si="28"/>
        <v>0.25580776132357258</v>
      </c>
      <c r="R51" s="9">
        <f t="shared" si="29"/>
        <v>0.29335049999999996</v>
      </c>
      <c r="S51" s="13">
        <f t="shared" si="30"/>
        <v>0.87202088056291915</v>
      </c>
      <c r="T51" s="2">
        <f t="shared" si="31"/>
        <v>0.01</v>
      </c>
      <c r="U51" s="14">
        <f t="shared" si="32"/>
        <v>8.720208805629192E-3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4.4820208805629189E-2</v>
      </c>
      <c r="AR51" s="9">
        <f t="shared" si="37"/>
        <v>122.229375</v>
      </c>
      <c r="AS51" s="1">
        <f t="shared" si="38"/>
        <v>0.24</v>
      </c>
      <c r="AT51" s="1">
        <f t="shared" si="39"/>
        <v>16097145</v>
      </c>
      <c r="AU51" s="1">
        <f t="shared" si="40"/>
        <v>141802656553.8696</v>
      </c>
    </row>
    <row r="52" spans="1:48" x14ac:dyDescent="0.15">
      <c r="C52" s="7">
        <v>10</v>
      </c>
      <c r="D52" s="7">
        <f t="shared" si="41"/>
        <v>24.784290322580599</v>
      </c>
      <c r="E52" s="10">
        <f t="shared" si="42"/>
        <v>26.167100000000001</v>
      </c>
      <c r="F52" s="7" t="s">
        <v>83</v>
      </c>
      <c r="G52" s="1">
        <v>11</v>
      </c>
      <c r="H52" s="9">
        <f t="shared" si="22"/>
        <v>24.784290322580599</v>
      </c>
      <c r="I52" s="9">
        <f t="shared" si="23"/>
        <v>297.93429032258058</v>
      </c>
      <c r="J52" s="9">
        <f t="shared" si="24"/>
        <v>0.33808520628113486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1.5627352463072524</v>
      </c>
      <c r="O52" s="9">
        <f t="shared" si="43"/>
        <v>1.304542973489855</v>
      </c>
      <c r="P52" s="9">
        <f t="shared" si="27"/>
        <v>0.44104668029492267</v>
      </c>
      <c r="Q52" s="12">
        <f t="shared" si="28"/>
        <v>0.10585120327078143</v>
      </c>
      <c r="R52" s="9">
        <f t="shared" si="29"/>
        <v>0.29335049999999996</v>
      </c>
      <c r="S52" s="13">
        <f t="shared" si="30"/>
        <v>0.36083525772337682</v>
      </c>
      <c r="T52" s="2">
        <f t="shared" si="31"/>
        <v>0.01</v>
      </c>
      <c r="U52" s="14">
        <f t="shared" si="32"/>
        <v>3.6083525772337682E-3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3.970835257723377E-2</v>
      </c>
      <c r="AR52" s="9">
        <f t="shared" si="37"/>
        <v>122.229375</v>
      </c>
      <c r="AS52" s="1">
        <f t="shared" si="38"/>
        <v>0.24</v>
      </c>
      <c r="AT52" s="1">
        <f t="shared" si="39"/>
        <v>16097145</v>
      </c>
      <c r="AU52" s="1">
        <f t="shared" si="40"/>
        <v>125629711080.73575</v>
      </c>
    </row>
    <row r="53" spans="1:48" x14ac:dyDescent="0.15">
      <c r="C53" s="7">
        <v>11</v>
      </c>
      <c r="D53" s="7">
        <f t="shared" si="41"/>
        <v>20.582733333333302</v>
      </c>
      <c r="E53" s="10">
        <f t="shared" si="42"/>
        <v>24.784290322580599</v>
      </c>
      <c r="F53" s="7" t="s">
        <v>85</v>
      </c>
      <c r="G53" s="1">
        <v>12</v>
      </c>
      <c r="H53" s="9">
        <f t="shared" si="22"/>
        <v>20.582733333333302</v>
      </c>
      <c r="I53" s="9">
        <f t="shared" si="23"/>
        <v>293.73273333333327</v>
      </c>
      <c r="J53" s="9">
        <f t="shared" si="24"/>
        <v>0.21183942432325639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2.0857900431949323</v>
      </c>
      <c r="P53" s="9">
        <f t="shared" si="27"/>
        <v>0.44185256200959455</v>
      </c>
      <c r="Q53" s="12">
        <f t="shared" si="28"/>
        <v>0.10604461488230268</v>
      </c>
      <c r="R53" s="9">
        <f t="shared" si="29"/>
        <v>0.29335049999999996</v>
      </c>
      <c r="S53" s="13">
        <f t="shared" si="30"/>
        <v>0.36149457690476988</v>
      </c>
      <c r="T53" s="2">
        <f t="shared" si="31"/>
        <v>0.01</v>
      </c>
      <c r="U53" s="14">
        <f t="shared" si="32"/>
        <v>3.6149457690476988E-3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3.9714945769047702E-2</v>
      </c>
      <c r="AR53" s="9">
        <f t="shared" si="37"/>
        <v>122.229375</v>
      </c>
      <c r="AS53" s="1">
        <f t="shared" si="38"/>
        <v>0.24</v>
      </c>
      <c r="AT53" s="1">
        <f t="shared" si="39"/>
        <v>16097145</v>
      </c>
      <c r="AU53" s="1">
        <f t="shared" si="40"/>
        <v>125650570691.59654</v>
      </c>
      <c r="AV53" s="1">
        <f>SUM(AU42:AU53)</f>
        <v>1567855463769.5728</v>
      </c>
    </row>
    <row r="54" spans="1:48" x14ac:dyDescent="0.15">
      <c r="C54" s="7">
        <v>12</v>
      </c>
      <c r="D54" s="7">
        <f t="shared" si="41"/>
        <v>17.224967741935501</v>
      </c>
      <c r="E54" s="10">
        <f t="shared" si="42"/>
        <v>20.582733333333302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17.302838709677399</v>
      </c>
      <c r="E58" s="7"/>
      <c r="F58" s="7"/>
      <c r="G58" s="1">
        <v>1</v>
      </c>
      <c r="H58" s="9">
        <f t="shared" ref="H58:H69" si="45">E59</f>
        <v>17.302838709677399</v>
      </c>
      <c r="I58" s="9">
        <f t="shared" ref="I58:I69" si="46">H58+273.15</f>
        <v>290.45283870967739</v>
      </c>
      <c r="J58" s="9">
        <f t="shared" ref="J58:J69" si="47">EXP(($C$15*(I58-$C$13))/($C$16*I58*$C$13))</f>
        <v>0.14569341932309743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1.140227052418253E-2</v>
      </c>
      <c r="Q58" s="12">
        <f t="shared" ref="Q58:Q69" si="51">P58*$B$60</f>
        <v>2.1664313995946806E-3</v>
      </c>
      <c r="R58" s="9">
        <f t="shared" ref="R58:R69" si="52">L58*$B$60</f>
        <v>1.4869795833333335E-2</v>
      </c>
      <c r="S58" s="13">
        <f t="shared" ref="S58:S69" si="53">Q58/R58</f>
        <v>0.14569341932309743</v>
      </c>
      <c r="T58" s="2">
        <f t="shared" ref="T58:T69" si="54">$B$59/100</f>
        <v>0.01</v>
      </c>
      <c r="U58" s="14">
        <f t="shared" ref="U58:U69" si="55">S58*T58</f>
        <v>1.4569341932309744E-3</v>
      </c>
      <c r="V58" s="13"/>
      <c r="W58" s="2"/>
      <c r="X58" s="14"/>
      <c r="Y58" s="2">
        <v>0.04</v>
      </c>
      <c r="Z58" s="2">
        <v>0.16</v>
      </c>
      <c r="AA58" s="2">
        <f t="shared" ref="AA58:AA69" si="56">Y58*Z58</f>
        <v>6.4000000000000003E-3</v>
      </c>
      <c r="AB58" s="2">
        <v>1.4999999999999999E-2</v>
      </c>
      <c r="AC58" s="2">
        <v>0.03</v>
      </c>
      <c r="AD58" s="2">
        <f t="shared" ref="AD58:AD69" si="57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8">AO58*AN58</f>
        <v>1.2E-2</v>
      </c>
      <c r="AQ58" s="1">
        <f>(AP58+AM58+AD58+AA58+U58+X58+AG58+AJ58)</f>
        <v>2.0306934193230975E-2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6190430.666666667</v>
      </c>
      <c r="AU58" s="1">
        <f t="shared" ref="AU58:AU69" si="62">AT58*10000*AS58*0.67*AR58*AQ58</f>
        <v>1252405694.2700348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3">D43</f>
        <v>17.200258064516099</v>
      </c>
      <c r="E59" s="10">
        <f t="shared" ref="E59:E70" si="64">D58</f>
        <v>17.302838709677399</v>
      </c>
      <c r="F59" s="7" t="s">
        <v>83</v>
      </c>
      <c r="G59" s="1">
        <v>2</v>
      </c>
      <c r="H59" s="9">
        <f t="shared" si="45"/>
        <v>17.200258064516099</v>
      </c>
      <c r="I59" s="9">
        <f t="shared" si="46"/>
        <v>290.35025806451608</v>
      </c>
      <c r="J59" s="9">
        <f t="shared" si="47"/>
        <v>0.14397806429274709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5">L59+O58-P58-N59</f>
        <v>0.14512189614248416</v>
      </c>
      <c r="P59" s="9">
        <f t="shared" si="50"/>
        <v>2.0894369693087951E-2</v>
      </c>
      <c r="Q59" s="12">
        <f t="shared" si="51"/>
        <v>3.9699302416867106E-3</v>
      </c>
      <c r="R59" s="9">
        <f t="shared" si="52"/>
        <v>1.4869795833333335E-2</v>
      </c>
      <c r="S59" s="13">
        <f t="shared" si="53"/>
        <v>0.26697947209116313</v>
      </c>
      <c r="T59" s="2">
        <f t="shared" si="54"/>
        <v>0.01</v>
      </c>
      <c r="U59" s="14">
        <f t="shared" si="55"/>
        <v>2.6697947209116312E-3</v>
      </c>
      <c r="V59" s="13"/>
      <c r="W59" s="2"/>
      <c r="X59" s="14"/>
      <c r="Y59" s="2">
        <v>0.04</v>
      </c>
      <c r="Z59" s="2">
        <v>0.16</v>
      </c>
      <c r="AA59" s="2">
        <f t="shared" si="56"/>
        <v>6.4000000000000003E-3</v>
      </c>
      <c r="AB59" s="2">
        <v>1.4999999999999999E-2</v>
      </c>
      <c r="AC59" s="2">
        <v>0.03</v>
      </c>
      <c r="AD59" s="2">
        <f t="shared" si="57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8"/>
        <v>1.2E-2</v>
      </c>
      <c r="AQ59" s="1">
        <f t="shared" ref="AQ59:AQ69" si="66">(AP59+AM59+AD59+AA59+U59+X59+AG59+AJ59)</f>
        <v>2.1519794720911634E-2</v>
      </c>
      <c r="AR59" s="9">
        <f t="shared" si="59"/>
        <v>7.8262083333333337</v>
      </c>
      <c r="AS59" s="1">
        <f t="shared" si="60"/>
        <v>0.19</v>
      </c>
      <c r="AT59" s="1">
        <f t="shared" si="61"/>
        <v>6190430.666666667</v>
      </c>
      <c r="AU59" s="1">
        <f t="shared" si="62"/>
        <v>1327207405.6839099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3"/>
        <v>19.9622142857143</v>
      </c>
      <c r="E60" s="10">
        <f t="shared" si="64"/>
        <v>17.200258064516099</v>
      </c>
      <c r="F60" s="7" t="s">
        <v>83</v>
      </c>
      <c r="G60" s="1">
        <v>3</v>
      </c>
      <c r="H60" s="9">
        <f t="shared" si="45"/>
        <v>19.9622142857143</v>
      </c>
      <c r="I60" s="9">
        <f t="shared" si="46"/>
        <v>293.11221428571429</v>
      </c>
      <c r="J60" s="9">
        <f t="shared" si="47"/>
        <v>0.19748313734173956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5"/>
        <v>0.20248960978272956</v>
      </c>
      <c r="P60" s="9">
        <f t="shared" si="50"/>
        <v>3.998828341899803E-2</v>
      </c>
      <c r="Q60" s="12">
        <f t="shared" si="51"/>
        <v>7.5977738496096261E-3</v>
      </c>
      <c r="R60" s="9">
        <f t="shared" si="52"/>
        <v>1.4869795833333335E-2</v>
      </c>
      <c r="S60" s="13">
        <f t="shared" si="53"/>
        <v>0.51095347473284358</v>
      </c>
      <c r="T60" s="2">
        <f t="shared" si="54"/>
        <v>0.01</v>
      </c>
      <c r="U60" s="14">
        <f t="shared" si="55"/>
        <v>5.1095347473284359E-3</v>
      </c>
      <c r="V60" s="13"/>
      <c r="W60" s="2"/>
      <c r="X60" s="14"/>
      <c r="Y60" s="2">
        <v>0.04</v>
      </c>
      <c r="Z60" s="2">
        <v>0.16</v>
      </c>
      <c r="AA60" s="2">
        <f t="shared" si="56"/>
        <v>6.4000000000000003E-3</v>
      </c>
      <c r="AB60" s="2">
        <v>1.4999999999999999E-2</v>
      </c>
      <c r="AC60" s="2">
        <v>0.03</v>
      </c>
      <c r="AD60" s="2">
        <f t="shared" si="57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8"/>
        <v>1.2E-2</v>
      </c>
      <c r="AQ60" s="1">
        <f t="shared" si="66"/>
        <v>2.395953474732844E-2</v>
      </c>
      <c r="AR60" s="9">
        <f t="shared" si="59"/>
        <v>7.8262083333333337</v>
      </c>
      <c r="AS60" s="1">
        <f t="shared" si="60"/>
        <v>0.19</v>
      </c>
      <c r="AT60" s="1">
        <f t="shared" si="61"/>
        <v>6190430.666666667</v>
      </c>
      <c r="AU60" s="1">
        <f t="shared" si="62"/>
        <v>1477675431.6570997</v>
      </c>
    </row>
    <row r="61" spans="1:48" x14ac:dyDescent="0.15">
      <c r="C61" s="7">
        <v>3</v>
      </c>
      <c r="D61" s="7">
        <f t="shared" si="63"/>
        <v>24.727741935483898</v>
      </c>
      <c r="E61" s="10">
        <f t="shared" si="64"/>
        <v>19.9622142857143</v>
      </c>
      <c r="F61" s="7" t="s">
        <v>83</v>
      </c>
      <c r="G61" s="1">
        <v>4</v>
      </c>
      <c r="H61" s="9">
        <f t="shared" si="45"/>
        <v>24.727741935483898</v>
      </c>
      <c r="I61" s="9">
        <f t="shared" si="46"/>
        <v>297.87774193548387</v>
      </c>
      <c r="J61" s="9">
        <f t="shared" si="47"/>
        <v>0.33599419147360987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5"/>
        <v>0.24076340969706489</v>
      </c>
      <c r="P61" s="9">
        <f t="shared" si="50"/>
        <v>8.0895107177594794E-2</v>
      </c>
      <c r="Q61" s="12">
        <f t="shared" si="51"/>
        <v>1.5370070363743011E-2</v>
      </c>
      <c r="R61" s="9">
        <f t="shared" si="52"/>
        <v>1.4869795833333335E-2</v>
      </c>
      <c r="S61" s="13">
        <f t="shared" si="53"/>
        <v>1.0336436717771349</v>
      </c>
      <c r="T61" s="2">
        <f t="shared" si="54"/>
        <v>0.01</v>
      </c>
      <c r="U61" s="14">
        <f t="shared" si="55"/>
        <v>1.0336436717771348E-2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66"/>
        <v>3.4936436717771351E-2</v>
      </c>
      <c r="AR61" s="9">
        <f t="shared" si="59"/>
        <v>7.8262083333333337</v>
      </c>
      <c r="AS61" s="1">
        <f t="shared" si="60"/>
        <v>0.19</v>
      </c>
      <c r="AT61" s="1">
        <f t="shared" si="61"/>
        <v>6190430.666666667</v>
      </c>
      <c r="AU61" s="1">
        <f t="shared" si="62"/>
        <v>2154662632.3054976</v>
      </c>
    </row>
    <row r="62" spans="1:48" x14ac:dyDescent="0.15">
      <c r="C62" s="7">
        <v>4</v>
      </c>
      <c r="D62" s="7">
        <f t="shared" si="63"/>
        <v>27.480433333333298</v>
      </c>
      <c r="E62" s="10">
        <f t="shared" si="64"/>
        <v>24.727741935483898</v>
      </c>
      <c r="F62" s="7" t="s">
        <v>83</v>
      </c>
      <c r="G62" s="1">
        <v>5</v>
      </c>
      <c r="H62" s="9">
        <f t="shared" si="45"/>
        <v>27.480433333333298</v>
      </c>
      <c r="I62" s="9">
        <f t="shared" si="46"/>
        <v>300.63043333333326</v>
      </c>
      <c r="J62" s="9">
        <f t="shared" si="47"/>
        <v>0.45322596710848562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0.15187488739349658</v>
      </c>
      <c r="O62" s="9">
        <f t="shared" si="65"/>
        <v>8.6255498459306856E-2</v>
      </c>
      <c r="P62" s="9">
        <f t="shared" si="50"/>
        <v>3.9093231707643838E-2</v>
      </c>
      <c r="Q62" s="12">
        <f t="shared" si="51"/>
        <v>7.4277140244523292E-3</v>
      </c>
      <c r="R62" s="9">
        <f t="shared" si="52"/>
        <v>1.4869795833333335E-2</v>
      </c>
      <c r="S62" s="13">
        <f t="shared" si="53"/>
        <v>0.49951688023864899</v>
      </c>
      <c r="T62" s="2">
        <f t="shared" si="54"/>
        <v>0.01</v>
      </c>
      <c r="U62" s="14">
        <f t="shared" si="55"/>
        <v>4.9951688023864901E-3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66"/>
        <v>2.9595168802386489E-2</v>
      </c>
      <c r="AR62" s="9">
        <f t="shared" si="59"/>
        <v>7.8262083333333337</v>
      </c>
      <c r="AS62" s="1">
        <f t="shared" si="60"/>
        <v>0.19</v>
      </c>
      <c r="AT62" s="1">
        <f t="shared" si="61"/>
        <v>6190430.666666667</v>
      </c>
      <c r="AU62" s="1">
        <f t="shared" si="62"/>
        <v>1825246370.441623</v>
      </c>
    </row>
    <row r="63" spans="1:48" x14ac:dyDescent="0.15">
      <c r="C63" s="7">
        <v>5</v>
      </c>
      <c r="D63" s="7">
        <f t="shared" si="63"/>
        <v>28.0673225806452</v>
      </c>
      <c r="E63" s="10">
        <f t="shared" si="64"/>
        <v>27.480433333333298</v>
      </c>
      <c r="F63" s="7" t="s">
        <v>85</v>
      </c>
      <c r="G63" s="1">
        <v>6</v>
      </c>
      <c r="H63" s="9">
        <f t="shared" si="45"/>
        <v>28.0673225806452</v>
      </c>
      <c r="I63" s="9">
        <f t="shared" si="46"/>
        <v>301.2173225806452</v>
      </c>
      <c r="J63" s="9">
        <f t="shared" si="47"/>
        <v>0.48274817260747371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5"/>
        <v>0.12542435008499636</v>
      </c>
      <c r="P63" s="9">
        <f t="shared" si="50"/>
        <v>6.0548375804012032E-2</v>
      </c>
      <c r="Q63" s="12">
        <f t="shared" si="51"/>
        <v>1.1504191402762286E-2</v>
      </c>
      <c r="R63" s="9">
        <f t="shared" si="52"/>
        <v>1.4869795833333335E-2</v>
      </c>
      <c r="S63" s="13">
        <f t="shared" si="53"/>
        <v>0.7736616919092838</v>
      </c>
      <c r="T63" s="2">
        <f t="shared" si="54"/>
        <v>0.01</v>
      </c>
      <c r="U63" s="14">
        <f t="shared" si="55"/>
        <v>7.7366169190928383E-3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66"/>
        <v>3.2336616919092842E-2</v>
      </c>
      <c r="AR63" s="9">
        <f t="shared" si="59"/>
        <v>7.8262083333333337</v>
      </c>
      <c r="AS63" s="1">
        <f t="shared" si="60"/>
        <v>0.19</v>
      </c>
      <c r="AT63" s="1">
        <f t="shared" si="61"/>
        <v>6190430.666666667</v>
      </c>
      <c r="AU63" s="1">
        <f t="shared" si="62"/>
        <v>1994321879.2918649</v>
      </c>
    </row>
    <row r="64" spans="1:48" x14ac:dyDescent="0.15">
      <c r="C64" s="7">
        <v>6</v>
      </c>
      <c r="D64" s="7">
        <f t="shared" si="63"/>
        <v>27.7183666666667</v>
      </c>
      <c r="E64" s="10">
        <f t="shared" si="64"/>
        <v>28.0673225806452</v>
      </c>
      <c r="F64" s="7" t="s">
        <v>83</v>
      </c>
      <c r="G64" s="1">
        <v>7</v>
      </c>
      <c r="H64" s="9">
        <f t="shared" si="45"/>
        <v>27.7183666666667</v>
      </c>
      <c r="I64" s="9">
        <f t="shared" si="46"/>
        <v>300.8683666666667</v>
      </c>
      <c r="J64" s="9">
        <f t="shared" si="47"/>
        <v>0.46498441623599013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5"/>
        <v>0.14313805761431767</v>
      </c>
      <c r="P64" s="9">
        <f t="shared" si="50"/>
        <v>6.6556966160947015E-2</v>
      </c>
      <c r="Q64" s="12">
        <f t="shared" si="51"/>
        <v>1.2645823570579933E-2</v>
      </c>
      <c r="R64" s="9">
        <f t="shared" si="52"/>
        <v>1.4869795833333335E-2</v>
      </c>
      <c r="S64" s="13">
        <f t="shared" si="53"/>
        <v>0.85043693352077065</v>
      </c>
      <c r="T64" s="2">
        <f t="shared" si="54"/>
        <v>0.01</v>
      </c>
      <c r="U64" s="14">
        <f t="shared" si="55"/>
        <v>8.5043693352077065E-3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66"/>
        <v>3.3104369335207703E-2</v>
      </c>
      <c r="AR64" s="9">
        <f t="shared" si="59"/>
        <v>7.8262083333333337</v>
      </c>
      <c r="AS64" s="1">
        <f t="shared" si="60"/>
        <v>0.19</v>
      </c>
      <c r="AT64" s="1">
        <f t="shared" si="61"/>
        <v>6190430.666666667</v>
      </c>
      <c r="AU64" s="1">
        <f t="shared" si="62"/>
        <v>2041672084.3293314</v>
      </c>
    </row>
    <row r="65" spans="1:48" x14ac:dyDescent="0.15">
      <c r="C65" s="7">
        <v>7</v>
      </c>
      <c r="D65" s="7">
        <f t="shared" si="63"/>
        <v>27.2948709677419</v>
      </c>
      <c r="E65" s="10">
        <f t="shared" si="64"/>
        <v>27.7183666666667</v>
      </c>
      <c r="F65" s="7" t="s">
        <v>83</v>
      </c>
      <c r="G65" s="1">
        <v>8</v>
      </c>
      <c r="H65" s="9">
        <f t="shared" si="45"/>
        <v>27.2948709677419</v>
      </c>
      <c r="I65" s="9">
        <f t="shared" si="46"/>
        <v>300.44487096774185</v>
      </c>
      <c r="J65" s="9">
        <f t="shared" si="47"/>
        <v>0.4442498971524087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5"/>
        <v>0.15484317478670401</v>
      </c>
      <c r="P65" s="9">
        <f t="shared" si="50"/>
        <v>6.8789064473745706E-2</v>
      </c>
      <c r="Q65" s="12">
        <f t="shared" si="51"/>
        <v>1.3069922250011684E-2</v>
      </c>
      <c r="R65" s="9">
        <f t="shared" si="52"/>
        <v>1.4869795833333335E-2</v>
      </c>
      <c r="S65" s="13">
        <f t="shared" si="53"/>
        <v>0.87895774740316823</v>
      </c>
      <c r="T65" s="2">
        <f t="shared" si="54"/>
        <v>0.01</v>
      </c>
      <c r="U65" s="14">
        <f t="shared" si="55"/>
        <v>8.7895774740316818E-3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66"/>
        <v>3.3389577474031679E-2</v>
      </c>
      <c r="AR65" s="9">
        <f t="shared" si="59"/>
        <v>7.8262083333333337</v>
      </c>
      <c r="AS65" s="1">
        <f t="shared" si="60"/>
        <v>0.19</v>
      </c>
      <c r="AT65" s="1">
        <f t="shared" si="61"/>
        <v>6190430.666666667</v>
      </c>
      <c r="AU65" s="1">
        <f t="shared" si="62"/>
        <v>2059261952.5840073</v>
      </c>
    </row>
    <row r="66" spans="1:48" x14ac:dyDescent="0.15">
      <c r="C66" s="7">
        <v>8</v>
      </c>
      <c r="D66" s="7">
        <f t="shared" si="63"/>
        <v>26.774419354838699</v>
      </c>
      <c r="E66" s="10">
        <f t="shared" si="64"/>
        <v>27.2948709677419</v>
      </c>
      <c r="F66" s="7" t="s">
        <v>83</v>
      </c>
      <c r="G66" s="1">
        <v>9</v>
      </c>
      <c r="H66" s="9">
        <f t="shared" si="45"/>
        <v>26.774419354838699</v>
      </c>
      <c r="I66" s="9">
        <f t="shared" si="46"/>
        <v>299.92441935483868</v>
      </c>
      <c r="J66" s="9">
        <f t="shared" si="47"/>
        <v>0.41995626618710358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5"/>
        <v>0.16431619364629163</v>
      </c>
      <c r="P66" s="9">
        <f t="shared" si="50"/>
        <v>6.9005615157773703E-2</v>
      </c>
      <c r="Q66" s="12">
        <f t="shared" si="51"/>
        <v>1.3111066879977004E-2</v>
      </c>
      <c r="R66" s="9">
        <f t="shared" si="52"/>
        <v>1.4869795833333335E-2</v>
      </c>
      <c r="S66" s="13">
        <f t="shared" si="53"/>
        <v>0.8817247410072826</v>
      </c>
      <c r="T66" s="2">
        <f t="shared" si="54"/>
        <v>0.01</v>
      </c>
      <c r="U66" s="14">
        <f t="shared" si="55"/>
        <v>8.8172474100728267E-3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66"/>
        <v>3.3417247410072827E-2</v>
      </c>
      <c r="AR66" s="9">
        <f t="shared" si="59"/>
        <v>7.8262083333333337</v>
      </c>
      <c r="AS66" s="1">
        <f t="shared" si="60"/>
        <v>0.19</v>
      </c>
      <c r="AT66" s="1">
        <f t="shared" si="61"/>
        <v>6190430.666666667</v>
      </c>
      <c r="AU66" s="1">
        <f t="shared" si="62"/>
        <v>2060968462.5440176</v>
      </c>
    </row>
    <row r="67" spans="1:48" x14ac:dyDescent="0.15">
      <c r="C67" s="7">
        <v>9</v>
      </c>
      <c r="D67" s="7">
        <f t="shared" si="63"/>
        <v>26.167100000000001</v>
      </c>
      <c r="E67" s="10">
        <f t="shared" si="64"/>
        <v>26.774419354838699</v>
      </c>
      <c r="F67" s="7" t="s">
        <v>83</v>
      </c>
      <c r="G67" s="1">
        <v>10</v>
      </c>
      <c r="H67" s="9">
        <f t="shared" si="45"/>
        <v>26.167100000000001</v>
      </c>
      <c r="I67" s="9">
        <f t="shared" si="46"/>
        <v>299.31709999999998</v>
      </c>
      <c r="J67" s="9">
        <f t="shared" si="47"/>
        <v>0.39318502180410941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5"/>
        <v>0.17357266182185127</v>
      </c>
      <c r="P67" s="9">
        <f t="shared" si="50"/>
        <v>6.8246170823021896E-2</v>
      </c>
      <c r="Q67" s="12">
        <f t="shared" si="51"/>
        <v>1.296677245637416E-2</v>
      </c>
      <c r="R67" s="9">
        <f t="shared" si="52"/>
        <v>1.4869795833333335E-2</v>
      </c>
      <c r="S67" s="13">
        <f t="shared" si="53"/>
        <v>0.87202088056291915</v>
      </c>
      <c r="T67" s="2">
        <f t="shared" si="54"/>
        <v>0.01</v>
      </c>
      <c r="U67" s="14">
        <f t="shared" si="55"/>
        <v>8.720208805629192E-3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66"/>
        <v>3.3320208805629192E-2</v>
      </c>
      <c r="AR67" s="9">
        <f t="shared" si="59"/>
        <v>7.8262083333333337</v>
      </c>
      <c r="AS67" s="1">
        <f t="shared" si="60"/>
        <v>0.19</v>
      </c>
      <c r="AT67" s="1">
        <f t="shared" si="61"/>
        <v>6190430.666666667</v>
      </c>
      <c r="AU67" s="1">
        <f t="shared" si="62"/>
        <v>2054983723.5571873</v>
      </c>
    </row>
    <row r="68" spans="1:48" x14ac:dyDescent="0.15">
      <c r="C68" s="7">
        <v>10</v>
      </c>
      <c r="D68" s="7">
        <f t="shared" si="63"/>
        <v>24.784290322580599</v>
      </c>
      <c r="E68" s="10">
        <f t="shared" si="64"/>
        <v>26.167100000000001</v>
      </c>
      <c r="F68" s="7" t="s">
        <v>83</v>
      </c>
      <c r="G68" s="1">
        <v>11</v>
      </c>
      <c r="H68" s="9">
        <f t="shared" si="45"/>
        <v>24.784290322580599</v>
      </c>
      <c r="I68" s="9">
        <f t="shared" si="46"/>
        <v>297.93429032258058</v>
      </c>
      <c r="J68" s="9">
        <f t="shared" si="47"/>
        <v>0.33808520628113486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0.10006016644888791</v>
      </c>
      <c r="O68" s="9">
        <f t="shared" si="65"/>
        <v>8.3528407883274813E-2</v>
      </c>
      <c r="P68" s="9">
        <f t="shared" si="50"/>
        <v>2.8239719009551738E-2</v>
      </c>
      <c r="Q68" s="12">
        <f t="shared" si="51"/>
        <v>5.3655466118148303E-3</v>
      </c>
      <c r="R68" s="9">
        <f t="shared" si="52"/>
        <v>1.4869795833333335E-2</v>
      </c>
      <c r="S68" s="13">
        <f t="shared" si="53"/>
        <v>0.36083525772337693</v>
      </c>
      <c r="T68" s="2">
        <f t="shared" si="54"/>
        <v>0.01</v>
      </c>
      <c r="U68" s="14">
        <f t="shared" si="55"/>
        <v>3.6083525772337695E-3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66"/>
        <v>2.820835257723377E-2</v>
      </c>
      <c r="AR68" s="9">
        <f t="shared" si="59"/>
        <v>7.8262083333333337</v>
      </c>
      <c r="AS68" s="1">
        <f t="shared" si="60"/>
        <v>0.19</v>
      </c>
      <c r="AT68" s="1">
        <f t="shared" si="61"/>
        <v>6190430.666666667</v>
      </c>
      <c r="AU68" s="1">
        <f t="shared" si="62"/>
        <v>1739716151.0219779</v>
      </c>
    </row>
    <row r="69" spans="1:48" x14ac:dyDescent="0.15">
      <c r="C69" s="7">
        <v>11</v>
      </c>
      <c r="D69" s="7">
        <f t="shared" si="63"/>
        <v>20.582733333333302</v>
      </c>
      <c r="E69" s="10">
        <f t="shared" si="64"/>
        <v>24.784290322580599</v>
      </c>
      <c r="F69" s="7" t="s">
        <v>85</v>
      </c>
      <c r="G69" s="1">
        <v>12</v>
      </c>
      <c r="H69" s="9">
        <f t="shared" si="45"/>
        <v>20.582733333333302</v>
      </c>
      <c r="I69" s="9">
        <f t="shared" si="46"/>
        <v>293.73273333333327</v>
      </c>
      <c r="J69" s="9">
        <f t="shared" si="47"/>
        <v>0.21183942432325639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5"/>
        <v>0.13355077220705641</v>
      </c>
      <c r="P69" s="9">
        <f t="shared" si="50"/>
        <v>2.829131870226918E-2</v>
      </c>
      <c r="Q69" s="12">
        <f t="shared" si="51"/>
        <v>5.3753505534311439E-3</v>
      </c>
      <c r="R69" s="9">
        <f t="shared" si="52"/>
        <v>1.4869795833333335E-2</v>
      </c>
      <c r="S69" s="13">
        <f t="shared" si="53"/>
        <v>0.36149457690476988</v>
      </c>
      <c r="T69" s="2">
        <f t="shared" si="54"/>
        <v>0.01</v>
      </c>
      <c r="U69" s="14">
        <f t="shared" si="55"/>
        <v>3.6149457690476988E-3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66"/>
        <v>2.8214945769047699E-2</v>
      </c>
      <c r="AR69" s="9">
        <f t="shared" si="59"/>
        <v>7.8262083333333337</v>
      </c>
      <c r="AS69" s="1">
        <f t="shared" si="60"/>
        <v>0.19</v>
      </c>
      <c r="AT69" s="1">
        <f t="shared" si="61"/>
        <v>6190430.666666667</v>
      </c>
      <c r="AU69" s="1">
        <f t="shared" si="62"/>
        <v>1740122778.1815779</v>
      </c>
      <c r="AV69" s="1">
        <f>SUM(AU58:AU69)</f>
        <v>21728244565.86813</v>
      </c>
    </row>
    <row r="70" spans="1:48" x14ac:dyDescent="0.15">
      <c r="C70" s="7">
        <v>12</v>
      </c>
      <c r="D70" s="7">
        <f t="shared" si="63"/>
        <v>17.224967741935501</v>
      </c>
      <c r="E70" s="10">
        <f t="shared" si="64"/>
        <v>20.582733333333302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17.302838709677399</v>
      </c>
      <c r="E73" s="7"/>
      <c r="F73" s="7"/>
      <c r="G73" s="1">
        <v>1</v>
      </c>
      <c r="H73" s="9">
        <f t="shared" ref="H73:H84" si="67">E74</f>
        <v>17.302838709677399</v>
      </c>
      <c r="I73" s="9">
        <f t="shared" ref="I73:I84" si="68">H73+273.15</f>
        <v>290.45283870967739</v>
      </c>
      <c r="J73" s="9">
        <f t="shared" ref="J73:J84" si="69">EXP(($C$15*(I73-$C$13))/($C$16*I73*$C$13))</f>
        <v>0.14569341932309743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1.1061044395009557E-2</v>
      </c>
      <c r="Q73" s="12">
        <f t="shared" ref="Q73:Q84" si="73">P73*$B$75</f>
        <v>1.9909879911017203E-3</v>
      </c>
      <c r="R73" s="9">
        <f t="shared" ref="R73:R84" si="74">L73*$B$75</f>
        <v>1.36656E-2</v>
      </c>
      <c r="S73" s="13">
        <f t="shared" ref="S73:S84" si="75">Q73/R73</f>
        <v>0.14569341932309743</v>
      </c>
      <c r="T73" s="2">
        <f t="shared" ref="T73:T84" si="76">$B$74/100</f>
        <v>0.01</v>
      </c>
      <c r="U73" s="14">
        <f t="shared" ref="U73:U84" si="77">S73*T73</f>
        <v>1.4569341932309744E-3</v>
      </c>
      <c r="V73" s="13"/>
      <c r="W73" s="2"/>
      <c r="X73" s="14"/>
      <c r="Y73" s="2">
        <v>0.04</v>
      </c>
      <c r="Z73" s="2">
        <v>0.5</v>
      </c>
      <c r="AA73" s="2">
        <f t="shared" ref="AA73:AA84" si="78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9">AO73*AN73</f>
        <v>7.3499999999999998E-3</v>
      </c>
      <c r="AQ73" s="1">
        <f t="shared" ref="AQ73:AQ84" si="80">(AP73+AM73+AD73+AA73+U73+X73+AG73+AJ73)</f>
        <v>2.8806934193230972E-2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12395619.083333334</v>
      </c>
      <c r="AU73" s="1">
        <f t="shared" ref="AU73:AU84" si="84">AT73*10000*AS73*0.67*AR73*AQ73</f>
        <v>3269405355.3138766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17.200258064516099</v>
      </c>
      <c r="E74" s="10">
        <f t="shared" ref="E74:E85" si="86">D73</f>
        <v>17.302838709677399</v>
      </c>
      <c r="F74" s="7" t="s">
        <v>83</v>
      </c>
      <c r="G74" s="1">
        <v>2</v>
      </c>
      <c r="H74" s="9">
        <f t="shared" si="67"/>
        <v>17.200258064516099</v>
      </c>
      <c r="I74" s="9">
        <f t="shared" si="68"/>
        <v>290.35025806451608</v>
      </c>
      <c r="J74" s="9">
        <f t="shared" si="69"/>
        <v>0.14397806429274709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0.14077895560499046</v>
      </c>
      <c r="P74" s="9">
        <f t="shared" si="72"/>
        <v>2.0269081521161105E-2</v>
      </c>
      <c r="Q74" s="12">
        <f t="shared" si="73"/>
        <v>3.6484346738089989E-3</v>
      </c>
      <c r="R74" s="9">
        <f t="shared" si="74"/>
        <v>1.36656E-2</v>
      </c>
      <c r="S74" s="13">
        <f t="shared" si="75"/>
        <v>0.26697947209116313</v>
      </c>
      <c r="T74" s="2">
        <f t="shared" si="76"/>
        <v>0.01</v>
      </c>
      <c r="U74" s="14">
        <f t="shared" si="77"/>
        <v>2.6697947209116312E-3</v>
      </c>
      <c r="V74" s="13"/>
      <c r="W74" s="2"/>
      <c r="X74" s="14"/>
      <c r="Y74" s="2">
        <v>0.04</v>
      </c>
      <c r="Z74" s="2">
        <v>0.5</v>
      </c>
      <c r="AA74" s="2">
        <f t="shared" si="78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9"/>
        <v>7.3499999999999998E-3</v>
      </c>
      <c r="AQ74" s="1">
        <f t="shared" si="80"/>
        <v>3.0019794720911631E-2</v>
      </c>
      <c r="AR74" s="9">
        <f t="shared" si="81"/>
        <v>7.5919999999999996</v>
      </c>
      <c r="AS74" s="1">
        <f t="shared" si="82"/>
        <v>0.18</v>
      </c>
      <c r="AT74" s="1">
        <f t="shared" si="83"/>
        <v>12395619.083333334</v>
      </c>
      <c r="AU74" s="1">
        <f t="shared" si="84"/>
        <v>3407057376.1033616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19.9622142857143</v>
      </c>
      <c r="E75" s="10">
        <f t="shared" si="86"/>
        <v>17.200258064516099</v>
      </c>
      <c r="F75" s="7" t="s">
        <v>83</v>
      </c>
      <c r="G75" s="1">
        <v>3</v>
      </c>
      <c r="H75" s="9">
        <f t="shared" si="67"/>
        <v>19.9622142857143</v>
      </c>
      <c r="I75" s="9">
        <f t="shared" si="68"/>
        <v>293.11221428571429</v>
      </c>
      <c r="J75" s="9">
        <f t="shared" si="69"/>
        <v>0.19748313734173956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0.19642987408382936</v>
      </c>
      <c r="P75" s="9">
        <f t="shared" si="72"/>
        <v>3.879158780171748E-2</v>
      </c>
      <c r="Q75" s="12">
        <f t="shared" si="73"/>
        <v>6.9824858043091463E-3</v>
      </c>
      <c r="R75" s="9">
        <f t="shared" si="74"/>
        <v>1.36656E-2</v>
      </c>
      <c r="S75" s="13">
        <f t="shared" si="75"/>
        <v>0.51095347473284347</v>
      </c>
      <c r="T75" s="2">
        <f t="shared" si="76"/>
        <v>0.01</v>
      </c>
      <c r="U75" s="14">
        <f t="shared" si="77"/>
        <v>5.109534747328435E-3</v>
      </c>
      <c r="V75" s="13"/>
      <c r="W75" s="2"/>
      <c r="X75" s="14"/>
      <c r="Y75" s="2">
        <v>0.04</v>
      </c>
      <c r="Z75" s="2">
        <v>0.5</v>
      </c>
      <c r="AA75" s="2">
        <f t="shared" si="78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9"/>
        <v>7.3499999999999998E-3</v>
      </c>
      <c r="AQ75" s="1">
        <f t="shared" si="80"/>
        <v>3.2459534747328433E-2</v>
      </c>
      <c r="AR75" s="9">
        <f t="shared" si="81"/>
        <v>7.5919999999999996</v>
      </c>
      <c r="AS75" s="1">
        <f t="shared" si="82"/>
        <v>0.18</v>
      </c>
      <c r="AT75" s="1">
        <f t="shared" si="83"/>
        <v>12395619.083333334</v>
      </c>
      <c r="AU75" s="1">
        <f t="shared" si="84"/>
        <v>3683952482.4842076</v>
      </c>
    </row>
    <row r="76" spans="1:48" x14ac:dyDescent="0.15">
      <c r="C76" s="7">
        <v>3</v>
      </c>
      <c r="D76" s="7">
        <f t="shared" si="85"/>
        <v>24.727741935483898</v>
      </c>
      <c r="E76" s="10">
        <f t="shared" si="86"/>
        <v>19.9622142857143</v>
      </c>
      <c r="F76" s="7" t="s">
        <v>83</v>
      </c>
      <c r="G76" s="1">
        <v>4</v>
      </c>
      <c r="H76" s="9">
        <f t="shared" si="67"/>
        <v>24.727741935483898</v>
      </c>
      <c r="I76" s="9">
        <f t="shared" si="68"/>
        <v>297.87774193548387</v>
      </c>
      <c r="J76" s="9">
        <f t="shared" si="69"/>
        <v>0.33599419147360987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0.23355828628211189</v>
      </c>
      <c r="P76" s="9">
        <f t="shared" si="72"/>
        <v>7.8474227561320095E-2</v>
      </c>
      <c r="Q76" s="12">
        <f t="shared" si="73"/>
        <v>1.4125360961037616E-2</v>
      </c>
      <c r="R76" s="9">
        <f t="shared" si="74"/>
        <v>1.36656E-2</v>
      </c>
      <c r="S76" s="13">
        <f t="shared" si="75"/>
        <v>1.0336436717771349</v>
      </c>
      <c r="T76" s="2">
        <f t="shared" si="76"/>
        <v>0.01</v>
      </c>
      <c r="U76" s="14">
        <f t="shared" si="77"/>
        <v>1.0336436717771348E-2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4.5136436717771344E-2</v>
      </c>
      <c r="AR76" s="9">
        <f t="shared" si="81"/>
        <v>7.5919999999999996</v>
      </c>
      <c r="AS76" s="1">
        <f t="shared" si="82"/>
        <v>0.18</v>
      </c>
      <c r="AT76" s="1">
        <f t="shared" si="83"/>
        <v>12395619.083333334</v>
      </c>
      <c r="AU76" s="1">
        <f t="shared" si="84"/>
        <v>5122700907.1844664</v>
      </c>
    </row>
    <row r="77" spans="1:48" x14ac:dyDescent="0.15">
      <c r="C77" s="7">
        <v>4</v>
      </c>
      <c r="D77" s="7">
        <f t="shared" si="85"/>
        <v>27.480433333333298</v>
      </c>
      <c r="E77" s="10">
        <f t="shared" si="86"/>
        <v>24.727741935483898</v>
      </c>
      <c r="F77" s="7" t="s">
        <v>83</v>
      </c>
      <c r="G77" s="1">
        <v>5</v>
      </c>
      <c r="H77" s="9">
        <f t="shared" si="67"/>
        <v>27.480433333333298</v>
      </c>
      <c r="I77" s="9">
        <f t="shared" si="68"/>
        <v>300.63043333333326</v>
      </c>
      <c r="J77" s="9">
        <f t="shared" si="69"/>
        <v>0.45322596710848562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0.14732985578475219</v>
      </c>
      <c r="O77" s="9">
        <f t="shared" si="87"/>
        <v>8.3674202936039582E-2</v>
      </c>
      <c r="P77" s="9">
        <f t="shared" si="72"/>
        <v>3.7923321547718228E-2</v>
      </c>
      <c r="Q77" s="12">
        <f t="shared" si="73"/>
        <v>6.8261978785892812E-3</v>
      </c>
      <c r="R77" s="9">
        <f t="shared" si="74"/>
        <v>1.36656E-2</v>
      </c>
      <c r="S77" s="13">
        <f t="shared" si="75"/>
        <v>0.49951688023864893</v>
      </c>
      <c r="T77" s="2">
        <f t="shared" si="76"/>
        <v>0.01</v>
      </c>
      <c r="U77" s="14">
        <f t="shared" si="77"/>
        <v>4.9951688023864892E-3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3.9795168802386489E-2</v>
      </c>
      <c r="AR77" s="9">
        <f t="shared" si="81"/>
        <v>7.5919999999999996</v>
      </c>
      <c r="AS77" s="1">
        <f t="shared" si="82"/>
        <v>0.18</v>
      </c>
      <c r="AT77" s="1">
        <f t="shared" si="83"/>
        <v>12395619.083333334</v>
      </c>
      <c r="AU77" s="1">
        <f t="shared" si="84"/>
        <v>4516500684.3635035</v>
      </c>
    </row>
    <row r="78" spans="1:48" x14ac:dyDescent="0.15">
      <c r="C78" s="7">
        <v>5</v>
      </c>
      <c r="D78" s="7">
        <f t="shared" si="85"/>
        <v>28.0673225806452</v>
      </c>
      <c r="E78" s="10">
        <f t="shared" si="86"/>
        <v>27.480433333333298</v>
      </c>
      <c r="F78" s="7" t="s">
        <v>85</v>
      </c>
      <c r="G78" s="1">
        <v>6</v>
      </c>
      <c r="H78" s="9">
        <f t="shared" si="67"/>
        <v>28.0673225806452</v>
      </c>
      <c r="I78" s="9">
        <f t="shared" si="68"/>
        <v>301.2173225806452</v>
      </c>
      <c r="J78" s="9">
        <f t="shared" si="69"/>
        <v>0.48274817260747371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0.12167088138832137</v>
      </c>
      <c r="P78" s="9">
        <f t="shared" si="72"/>
        <v>5.8736395649752825E-2</v>
      </c>
      <c r="Q78" s="12">
        <f t="shared" si="73"/>
        <v>1.0572551216955509E-2</v>
      </c>
      <c r="R78" s="9">
        <f t="shared" si="74"/>
        <v>1.36656E-2</v>
      </c>
      <c r="S78" s="13">
        <f t="shared" si="75"/>
        <v>0.7736616919092838</v>
      </c>
      <c r="T78" s="2">
        <f t="shared" si="76"/>
        <v>0.01</v>
      </c>
      <c r="U78" s="14">
        <f t="shared" si="77"/>
        <v>7.7366169190928383E-3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4.2536616919092836E-2</v>
      </c>
      <c r="AR78" s="9">
        <f t="shared" si="81"/>
        <v>7.5919999999999996</v>
      </c>
      <c r="AS78" s="1">
        <f t="shared" si="82"/>
        <v>0.18</v>
      </c>
      <c r="AT78" s="1">
        <f t="shared" si="83"/>
        <v>12395619.083333334</v>
      </c>
      <c r="AU78" s="1">
        <f t="shared" si="84"/>
        <v>4827637756.2210484</v>
      </c>
    </row>
    <row r="79" spans="1:48" x14ac:dyDescent="0.15">
      <c r="C79" s="7">
        <v>6</v>
      </c>
      <c r="D79" s="7">
        <f t="shared" si="85"/>
        <v>27.7183666666667</v>
      </c>
      <c r="E79" s="10">
        <f t="shared" si="86"/>
        <v>28.0673225806452</v>
      </c>
      <c r="F79" s="7" t="s">
        <v>83</v>
      </c>
      <c r="G79" s="1">
        <v>7</v>
      </c>
      <c r="H79" s="9">
        <f t="shared" si="67"/>
        <v>27.7183666666667</v>
      </c>
      <c r="I79" s="9">
        <f t="shared" si="68"/>
        <v>300.8683666666667</v>
      </c>
      <c r="J79" s="9">
        <f t="shared" si="69"/>
        <v>0.46498441623599013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0.13885448573856854</v>
      </c>
      <c r="P79" s="9">
        <f t="shared" si="72"/>
        <v>6.4565171992896908E-2</v>
      </c>
      <c r="Q79" s="12">
        <f t="shared" si="73"/>
        <v>1.1621730958721443E-2</v>
      </c>
      <c r="R79" s="9">
        <f t="shared" si="74"/>
        <v>1.36656E-2</v>
      </c>
      <c r="S79" s="13">
        <f t="shared" si="75"/>
        <v>0.85043693352077065</v>
      </c>
      <c r="T79" s="2">
        <f t="shared" si="76"/>
        <v>0.01</v>
      </c>
      <c r="U79" s="14">
        <f t="shared" si="77"/>
        <v>8.5043693352077065E-3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4.3304369335207704E-2</v>
      </c>
      <c r="AR79" s="9">
        <f t="shared" si="81"/>
        <v>7.5919999999999996</v>
      </c>
      <c r="AS79" s="1">
        <f t="shared" si="82"/>
        <v>0.18</v>
      </c>
      <c r="AT79" s="1">
        <f t="shared" si="83"/>
        <v>12395619.083333334</v>
      </c>
      <c r="AU79" s="1">
        <f t="shared" si="84"/>
        <v>4914772813.4945478</v>
      </c>
    </row>
    <row r="80" spans="1:48" x14ac:dyDescent="0.15">
      <c r="C80" s="7">
        <v>7</v>
      </c>
      <c r="D80" s="7">
        <f t="shared" si="85"/>
        <v>27.2948709677419</v>
      </c>
      <c r="E80" s="10">
        <f t="shared" si="86"/>
        <v>27.7183666666667</v>
      </c>
      <c r="F80" s="7" t="s">
        <v>83</v>
      </c>
      <c r="G80" s="1">
        <v>8</v>
      </c>
      <c r="H80" s="9">
        <f t="shared" si="67"/>
        <v>27.2948709677419</v>
      </c>
      <c r="I80" s="9">
        <f t="shared" si="68"/>
        <v>300.44487096774185</v>
      </c>
      <c r="J80" s="9">
        <f t="shared" si="69"/>
        <v>0.4442498971524087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0.15020931374567165</v>
      </c>
      <c r="P80" s="9">
        <f t="shared" si="72"/>
        <v>6.6730472182848513E-2</v>
      </c>
      <c r="Q80" s="12">
        <f t="shared" si="73"/>
        <v>1.2011484992912732E-2</v>
      </c>
      <c r="R80" s="9">
        <f t="shared" si="74"/>
        <v>1.36656E-2</v>
      </c>
      <c r="S80" s="13">
        <f t="shared" si="75"/>
        <v>0.87895774740316801</v>
      </c>
      <c r="T80" s="2">
        <f t="shared" si="76"/>
        <v>0.01</v>
      </c>
      <c r="U80" s="14">
        <f t="shared" si="77"/>
        <v>8.78957747403168E-3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4.3589577474031679E-2</v>
      </c>
      <c r="AR80" s="9">
        <f t="shared" si="81"/>
        <v>7.5919999999999996</v>
      </c>
      <c r="AS80" s="1">
        <f t="shared" si="82"/>
        <v>0.18</v>
      </c>
      <c r="AT80" s="1">
        <f t="shared" si="83"/>
        <v>12395619.083333334</v>
      </c>
      <c r="AU80" s="1">
        <f t="shared" si="84"/>
        <v>4947142138.5395336</v>
      </c>
    </row>
    <row r="81" spans="1:48" x14ac:dyDescent="0.15">
      <c r="C81" s="7">
        <v>8</v>
      </c>
      <c r="D81" s="7">
        <f t="shared" si="85"/>
        <v>26.774419354838699</v>
      </c>
      <c r="E81" s="10">
        <f t="shared" si="86"/>
        <v>27.2948709677419</v>
      </c>
      <c r="F81" s="7" t="s">
        <v>83</v>
      </c>
      <c r="G81" s="1">
        <v>9</v>
      </c>
      <c r="H81" s="9">
        <f t="shared" si="67"/>
        <v>26.774419354838699</v>
      </c>
      <c r="I81" s="9">
        <f t="shared" si="68"/>
        <v>299.92441935483868</v>
      </c>
      <c r="J81" s="9">
        <f t="shared" si="69"/>
        <v>0.41995626618710358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0.15939884156282313</v>
      </c>
      <c r="P81" s="9">
        <f t="shared" si="72"/>
        <v>6.6940542337272896E-2</v>
      </c>
      <c r="Q81" s="12">
        <f t="shared" si="73"/>
        <v>1.204929762070912E-2</v>
      </c>
      <c r="R81" s="9">
        <f t="shared" si="74"/>
        <v>1.36656E-2</v>
      </c>
      <c r="S81" s="13">
        <f t="shared" si="75"/>
        <v>0.88172474100728249</v>
      </c>
      <c r="T81" s="2">
        <f t="shared" si="76"/>
        <v>0.01</v>
      </c>
      <c r="U81" s="14">
        <f t="shared" si="77"/>
        <v>8.8172474100728249E-3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4.3617247410072821E-2</v>
      </c>
      <c r="AR81" s="9">
        <f t="shared" si="81"/>
        <v>7.5919999999999996</v>
      </c>
      <c r="AS81" s="1">
        <f t="shared" si="82"/>
        <v>0.18</v>
      </c>
      <c r="AT81" s="1">
        <f t="shared" si="83"/>
        <v>12395619.083333334</v>
      </c>
      <c r="AU81" s="1">
        <f t="shared" si="84"/>
        <v>4950282501.7752495</v>
      </c>
    </row>
    <row r="82" spans="1:48" x14ac:dyDescent="0.15">
      <c r="C82" s="7">
        <v>9</v>
      </c>
      <c r="D82" s="7">
        <f t="shared" si="85"/>
        <v>26.167100000000001</v>
      </c>
      <c r="E82" s="10">
        <f t="shared" si="86"/>
        <v>26.774419354838699</v>
      </c>
      <c r="F82" s="7" t="s">
        <v>83</v>
      </c>
      <c r="G82" s="1">
        <v>10</v>
      </c>
      <c r="H82" s="9">
        <f t="shared" si="67"/>
        <v>26.167100000000001</v>
      </c>
      <c r="I82" s="9">
        <f t="shared" si="68"/>
        <v>299.31709999999998</v>
      </c>
      <c r="J82" s="9">
        <f t="shared" si="69"/>
        <v>0.39318502180410941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0.16837829922555023</v>
      </c>
      <c r="P82" s="9">
        <f t="shared" si="72"/>
        <v>6.6203825252336826E-2</v>
      </c>
      <c r="Q82" s="12">
        <f t="shared" si="73"/>
        <v>1.1916688545420629E-2</v>
      </c>
      <c r="R82" s="9">
        <f t="shared" si="74"/>
        <v>1.36656E-2</v>
      </c>
      <c r="S82" s="13">
        <f t="shared" si="75"/>
        <v>0.87202088056291926</v>
      </c>
      <c r="T82" s="2">
        <f t="shared" si="76"/>
        <v>0.01</v>
      </c>
      <c r="U82" s="14">
        <f t="shared" si="77"/>
        <v>8.7202088056291937E-3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4.3520208805629193E-2</v>
      </c>
      <c r="AR82" s="9">
        <f t="shared" si="81"/>
        <v>7.5919999999999996</v>
      </c>
      <c r="AS82" s="1">
        <f t="shared" si="82"/>
        <v>0.18</v>
      </c>
      <c r="AT82" s="1">
        <f t="shared" si="83"/>
        <v>12395619.083333334</v>
      </c>
      <c r="AU82" s="1">
        <f t="shared" si="84"/>
        <v>4939269232.1606464</v>
      </c>
    </row>
    <row r="83" spans="1:48" x14ac:dyDescent="0.15">
      <c r="C83" s="7">
        <v>10</v>
      </c>
      <c r="D83" s="7">
        <f t="shared" si="85"/>
        <v>24.784290322580599</v>
      </c>
      <c r="E83" s="10">
        <f t="shared" si="86"/>
        <v>26.167100000000001</v>
      </c>
      <c r="F83" s="7" t="s">
        <v>83</v>
      </c>
      <c r="G83" s="1">
        <v>11</v>
      </c>
      <c r="H83" s="9">
        <f t="shared" si="67"/>
        <v>24.784290322580599</v>
      </c>
      <c r="I83" s="9">
        <f t="shared" si="68"/>
        <v>297.93429032258058</v>
      </c>
      <c r="J83" s="9">
        <f t="shared" si="69"/>
        <v>0.33808520628113486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9.706575027455272E-2</v>
      </c>
      <c r="O83" s="9">
        <f t="shared" si="87"/>
        <v>8.102872369866071E-2</v>
      </c>
      <c r="P83" s="9">
        <f t="shared" si="72"/>
        <v>2.7394612766358788E-2</v>
      </c>
      <c r="Q83" s="12">
        <f t="shared" si="73"/>
        <v>4.9310302979445816E-3</v>
      </c>
      <c r="R83" s="9">
        <f t="shared" si="74"/>
        <v>1.36656E-2</v>
      </c>
      <c r="S83" s="13">
        <f t="shared" si="75"/>
        <v>0.36083525772337705</v>
      </c>
      <c r="T83" s="2">
        <f t="shared" si="76"/>
        <v>0.01</v>
      </c>
      <c r="U83" s="14">
        <f t="shared" si="77"/>
        <v>3.6083525772337703E-3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3.8408352577233767E-2</v>
      </c>
      <c r="AR83" s="9">
        <f t="shared" si="81"/>
        <v>7.5919999999999996</v>
      </c>
      <c r="AS83" s="1">
        <f t="shared" si="82"/>
        <v>0.18</v>
      </c>
      <c r="AT83" s="1">
        <f t="shared" si="83"/>
        <v>12395619.083333334</v>
      </c>
      <c r="AU83" s="1">
        <f t="shared" si="84"/>
        <v>4359105788.9908504</v>
      </c>
    </row>
    <row r="84" spans="1:48" x14ac:dyDescent="0.15">
      <c r="C84" s="7">
        <v>11</v>
      </c>
      <c r="D84" s="7">
        <f t="shared" si="85"/>
        <v>20.582733333333302</v>
      </c>
      <c r="E84" s="10">
        <f t="shared" si="86"/>
        <v>24.784290322580599</v>
      </c>
      <c r="F84" s="7" t="s">
        <v>85</v>
      </c>
      <c r="G84" s="1">
        <v>12</v>
      </c>
      <c r="H84" s="9">
        <f t="shared" si="67"/>
        <v>20.582733333333302</v>
      </c>
      <c r="I84" s="9">
        <f t="shared" si="68"/>
        <v>293.73273333333327</v>
      </c>
      <c r="J84" s="9">
        <f t="shared" si="69"/>
        <v>0.21183942432325639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0.1295541109323019</v>
      </c>
      <c r="P84" s="9">
        <f t="shared" si="72"/>
        <v>2.7444668278610133E-2</v>
      </c>
      <c r="Q84" s="12">
        <f t="shared" si="73"/>
        <v>4.940040290149824E-3</v>
      </c>
      <c r="R84" s="9">
        <f t="shared" si="74"/>
        <v>1.36656E-2</v>
      </c>
      <c r="S84" s="13">
        <f t="shared" si="75"/>
        <v>0.36149457690476994</v>
      </c>
      <c r="T84" s="2">
        <f t="shared" si="76"/>
        <v>0.01</v>
      </c>
      <c r="U84" s="14">
        <f t="shared" si="77"/>
        <v>3.6149457690476993E-3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3.8414945769047699E-2</v>
      </c>
      <c r="AR84" s="9">
        <f t="shared" si="81"/>
        <v>7.5919999999999996</v>
      </c>
      <c r="AS84" s="1">
        <f t="shared" si="82"/>
        <v>0.18</v>
      </c>
      <c r="AT84" s="1">
        <f t="shared" si="83"/>
        <v>12395619.083333334</v>
      </c>
      <c r="AU84" s="1">
        <f t="shared" si="84"/>
        <v>4359854074.6806946</v>
      </c>
      <c r="AV84" s="1">
        <f>SUM(AU73:AU84)</f>
        <v>53297681111.311989</v>
      </c>
    </row>
    <row r="85" spans="1:48" x14ac:dyDescent="0.15">
      <c r="C85" s="7">
        <v>12</v>
      </c>
      <c r="D85" s="7">
        <f t="shared" si="85"/>
        <v>17.224967741935501</v>
      </c>
      <c r="E85" s="10">
        <f t="shared" si="86"/>
        <v>20.582733333333302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17.302838709677399</v>
      </c>
      <c r="E89" s="7"/>
      <c r="F89" s="7"/>
      <c r="G89" s="1">
        <v>1</v>
      </c>
      <c r="H89" s="9">
        <f t="shared" ref="H89:H100" si="88">E90</f>
        <v>17.302838709677399</v>
      </c>
      <c r="I89" s="9">
        <f t="shared" ref="I89:I100" si="89">H89+273.15</f>
        <v>290.45283870967739</v>
      </c>
      <c r="J89" s="9">
        <f t="shared" ref="J89:J100" si="90">EXP(($C$15*(I89-$C$13))/($C$16*I89*$C$13))</f>
        <v>0.14569341932309743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0.46304385728772179</v>
      </c>
      <c r="Q89" s="12">
        <f t="shared" ref="Q89:Q100" si="94">P89*$B$91</f>
        <v>0.20836973577947482</v>
      </c>
      <c r="R89" s="9">
        <f t="shared" ref="R89:R100" si="95">L89*$B$91</f>
        <v>1.4301931875000002</v>
      </c>
      <c r="S89" s="13">
        <f t="shared" ref="S89:S100" si="96">Q89/R89</f>
        <v>0.1456934193230974</v>
      </c>
      <c r="T89" s="2">
        <f t="shared" ref="T89:T100" si="97">$B$90/100</f>
        <v>0.23</v>
      </c>
      <c r="U89" s="14">
        <f t="shared" ref="U89:U100" si="98">S89*T89</f>
        <v>3.3509486444312404E-2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9">U89*0.67*AL89+(V89*W89+X89*Y89+Z89*AA89+AB89*AC89+AD89*AE89+AF89*AG89+AH89*AI89)/1000</f>
        <v>2.8500110162960196E-2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735677.25</v>
      </c>
      <c r="AN89" s="1">
        <f t="shared" ref="AN89:AN100" si="103">AM89*10000*AK89*AJ89</f>
        <v>2897265000.6632128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17.200258064516099</v>
      </c>
      <c r="E90" s="10">
        <f t="shared" ref="E90:E101" si="105">D89</f>
        <v>17.302838709677399</v>
      </c>
      <c r="F90" s="7" t="s">
        <v>83</v>
      </c>
      <c r="G90" s="1">
        <v>2</v>
      </c>
      <c r="H90" s="9">
        <f t="shared" si="88"/>
        <v>17.200258064516099</v>
      </c>
      <c r="I90" s="9">
        <f t="shared" si="89"/>
        <v>290.35025806451608</v>
      </c>
      <c r="J90" s="9">
        <f t="shared" si="90"/>
        <v>0.14397806429274709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5.8933703093789456</v>
      </c>
      <c r="P90" s="9">
        <f t="shared" si="93"/>
        <v>0.84851604930472868</v>
      </c>
      <c r="Q90" s="12">
        <f t="shared" si="94"/>
        <v>0.38183222218712792</v>
      </c>
      <c r="R90" s="9">
        <f t="shared" si="95"/>
        <v>1.4301931875000002</v>
      </c>
      <c r="S90" s="13">
        <f t="shared" si="96"/>
        <v>0.26697947209116313</v>
      </c>
      <c r="T90" s="2">
        <f t="shared" si="97"/>
        <v>0.23</v>
      </c>
      <c r="U90" s="14">
        <f t="shared" si="98"/>
        <v>6.1405278580967525E-2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9"/>
        <v>3.691069149216171E-2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735677.25</v>
      </c>
      <c r="AN90" s="1">
        <f t="shared" si="103"/>
        <v>3752268114.0194612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19.9622142857143</v>
      </c>
      <c r="E91" s="10">
        <f t="shared" si="105"/>
        <v>17.200258064516099</v>
      </c>
      <c r="F91" s="7" t="s">
        <v>83</v>
      </c>
      <c r="G91" s="1">
        <v>3</v>
      </c>
      <c r="H91" s="9">
        <f t="shared" si="88"/>
        <v>19.9622142857143</v>
      </c>
      <c r="I91" s="9">
        <f t="shared" si="89"/>
        <v>293.11221428571429</v>
      </c>
      <c r="J91" s="9">
        <f t="shared" si="90"/>
        <v>0.19748313734173956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8.223061343407549</v>
      </c>
      <c r="P91" s="9">
        <f t="shared" si="93"/>
        <v>1.6239159526497025</v>
      </c>
      <c r="Q91" s="12">
        <f t="shared" si="94"/>
        <v>0.73076217869236615</v>
      </c>
      <c r="R91" s="9">
        <f t="shared" si="95"/>
        <v>1.4301931875000002</v>
      </c>
      <c r="S91" s="13">
        <f t="shared" si="96"/>
        <v>0.51095347473284336</v>
      </c>
      <c r="T91" s="2">
        <f t="shared" si="97"/>
        <v>0.23</v>
      </c>
      <c r="U91" s="14">
        <f t="shared" si="98"/>
        <v>0.11751929918855397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9"/>
        <v>5.382906870534903E-2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735677.25</v>
      </c>
      <c r="AN91" s="1">
        <f t="shared" si="103"/>
        <v>5472156980.6768961</v>
      </c>
    </row>
    <row r="92" spans="1:48" x14ac:dyDescent="0.15">
      <c r="C92" s="7">
        <v>3</v>
      </c>
      <c r="D92" s="7">
        <f t="shared" si="104"/>
        <v>24.727741935483898</v>
      </c>
      <c r="E92" s="10">
        <f t="shared" si="105"/>
        <v>19.9622142857143</v>
      </c>
      <c r="F92" s="7" t="s">
        <v>83</v>
      </c>
      <c r="G92" s="1">
        <v>4</v>
      </c>
      <c r="H92" s="9">
        <f t="shared" si="88"/>
        <v>24.727741935483898</v>
      </c>
      <c r="I92" s="9">
        <f t="shared" si="89"/>
        <v>297.87774193548387</v>
      </c>
      <c r="J92" s="9">
        <f t="shared" si="90"/>
        <v>0.33599419147360987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9.777352474091181</v>
      </c>
      <c r="P92" s="9">
        <f t="shared" si="93"/>
        <v>3.2851336392847656</v>
      </c>
      <c r="Q92" s="12">
        <f t="shared" si="94"/>
        <v>1.4783101376781447</v>
      </c>
      <c r="R92" s="9">
        <f t="shared" si="95"/>
        <v>1.4301931875000002</v>
      </c>
      <c r="S92" s="13">
        <f t="shared" si="96"/>
        <v>1.0336436717771349</v>
      </c>
      <c r="T92" s="2">
        <f t="shared" si="97"/>
        <v>0.23</v>
      </c>
      <c r="U92" s="14">
        <f t="shared" si="98"/>
        <v>0.23773804450874103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0.10511102041938543</v>
      </c>
      <c r="AK92" s="9">
        <f t="shared" si="100"/>
        <v>13.818291666666667</v>
      </c>
      <c r="AL92" s="1">
        <f t="shared" si="101"/>
        <v>0.45</v>
      </c>
      <c r="AM92" s="17">
        <f t="shared" si="102"/>
        <v>735677.25</v>
      </c>
      <c r="AN92" s="1">
        <f t="shared" si="103"/>
        <v>10685379070.599735</v>
      </c>
    </row>
    <row r="93" spans="1:48" x14ac:dyDescent="0.15">
      <c r="C93" s="7">
        <v>4</v>
      </c>
      <c r="D93" s="7">
        <f t="shared" si="104"/>
        <v>27.480433333333298</v>
      </c>
      <c r="E93" s="10">
        <f t="shared" si="105"/>
        <v>24.727741935483898</v>
      </c>
      <c r="F93" s="7" t="s">
        <v>83</v>
      </c>
      <c r="G93" s="1">
        <v>5</v>
      </c>
      <c r="H93" s="9">
        <f t="shared" si="88"/>
        <v>27.480433333333298</v>
      </c>
      <c r="I93" s="9">
        <f t="shared" si="89"/>
        <v>300.63043333333326</v>
      </c>
      <c r="J93" s="9">
        <f t="shared" si="90"/>
        <v>0.45322596710848562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6.1676078930660942</v>
      </c>
      <c r="O93" s="9">
        <f t="shared" si="106"/>
        <v>3.5028180250736547</v>
      </c>
      <c r="P93" s="9">
        <f t="shared" si="93"/>
        <v>1.5875680870190427</v>
      </c>
      <c r="Q93" s="12">
        <f t="shared" si="94"/>
        <v>0.71440563915856925</v>
      </c>
      <c r="R93" s="9">
        <f t="shared" si="95"/>
        <v>1.4301931875000002</v>
      </c>
      <c r="S93" s="13">
        <f t="shared" si="96"/>
        <v>0.49951688023864899</v>
      </c>
      <c r="T93" s="2">
        <f t="shared" si="97"/>
        <v>0.23</v>
      </c>
      <c r="U93" s="14">
        <f t="shared" si="98"/>
        <v>0.11488888245488928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6.807199806014913E-2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735677.25</v>
      </c>
      <c r="AN93" s="1">
        <f t="shared" si="103"/>
        <v>6920065093.6852179</v>
      </c>
    </row>
    <row r="94" spans="1:48" x14ac:dyDescent="0.15">
      <c r="C94" s="7">
        <v>5</v>
      </c>
      <c r="D94" s="7">
        <f t="shared" si="104"/>
        <v>28.0673225806452</v>
      </c>
      <c r="E94" s="10">
        <f t="shared" si="105"/>
        <v>27.480433333333298</v>
      </c>
      <c r="F94" s="7" t="s">
        <v>85</v>
      </c>
      <c r="G94" s="1">
        <v>6</v>
      </c>
      <c r="H94" s="9">
        <f t="shared" si="88"/>
        <v>28.0673225806452</v>
      </c>
      <c r="I94" s="9">
        <f t="shared" si="89"/>
        <v>301.2173225806452</v>
      </c>
      <c r="J94" s="9">
        <f t="shared" si="90"/>
        <v>0.48274817260747371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5.0934570213879455</v>
      </c>
      <c r="P94" s="9">
        <f t="shared" si="93"/>
        <v>2.4588570693297367</v>
      </c>
      <c r="Q94" s="12">
        <f t="shared" si="94"/>
        <v>1.1064856811983816</v>
      </c>
      <c r="R94" s="9">
        <f t="shared" si="95"/>
        <v>1.4301931875000002</v>
      </c>
      <c r="S94" s="13">
        <f t="shared" si="96"/>
        <v>0.77366169190928369</v>
      </c>
      <c r="T94" s="2">
        <f t="shared" si="97"/>
        <v>0.23</v>
      </c>
      <c r="U94" s="14">
        <f t="shared" si="98"/>
        <v>0.17794218913913526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8.708257002544928E-2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735677.25</v>
      </c>
      <c r="AN94" s="1">
        <f t="shared" si="103"/>
        <v>8852642353.3070316</v>
      </c>
    </row>
    <row r="95" spans="1:48" x14ac:dyDescent="0.15">
      <c r="C95" s="7">
        <v>6</v>
      </c>
      <c r="D95" s="7">
        <f t="shared" si="104"/>
        <v>27.7183666666667</v>
      </c>
      <c r="E95" s="10">
        <f t="shared" si="105"/>
        <v>28.0673225806452</v>
      </c>
      <c r="F95" s="7" t="s">
        <v>83</v>
      </c>
      <c r="G95" s="1">
        <v>7</v>
      </c>
      <c r="H95" s="9">
        <f t="shared" si="88"/>
        <v>27.7183666666667</v>
      </c>
      <c r="I95" s="9">
        <f t="shared" si="89"/>
        <v>300.8683666666667</v>
      </c>
      <c r="J95" s="9">
        <f t="shared" si="90"/>
        <v>0.46498441623599013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5.8128070353915415</v>
      </c>
      <c r="P95" s="9">
        <f t="shared" si="93"/>
        <v>2.7028646860439922</v>
      </c>
      <c r="Q95" s="12">
        <f t="shared" si="94"/>
        <v>1.2162891087197965</v>
      </c>
      <c r="R95" s="9">
        <f t="shared" si="95"/>
        <v>1.4301931875000002</v>
      </c>
      <c r="S95" s="13">
        <f t="shared" si="96"/>
        <v>0.85043693352077043</v>
      </c>
      <c r="T95" s="2">
        <f t="shared" si="97"/>
        <v>0.23</v>
      </c>
      <c r="U95" s="14">
        <f t="shared" si="98"/>
        <v>0.1956004947097772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9.2406549154997825E-2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735677.25</v>
      </c>
      <c r="AN95" s="1">
        <f t="shared" si="103"/>
        <v>9393867573.4238739</v>
      </c>
    </row>
    <row r="96" spans="1:48" x14ac:dyDescent="0.15">
      <c r="C96" s="7">
        <v>7</v>
      </c>
      <c r="D96" s="7">
        <f t="shared" si="104"/>
        <v>27.2948709677419</v>
      </c>
      <c r="E96" s="10">
        <f t="shared" si="105"/>
        <v>27.7183666666667</v>
      </c>
      <c r="F96" s="7" t="s">
        <v>83</v>
      </c>
      <c r="G96" s="1">
        <v>8</v>
      </c>
      <c r="H96" s="9">
        <f t="shared" si="88"/>
        <v>27.2948709677419</v>
      </c>
      <c r="I96" s="9">
        <f t="shared" si="89"/>
        <v>300.44487096774185</v>
      </c>
      <c r="J96" s="9">
        <f t="shared" si="90"/>
        <v>0.4442498971524087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6.2881494326808829</v>
      </c>
      <c r="P96" s="9">
        <f t="shared" si="93"/>
        <v>2.7935097387474594</v>
      </c>
      <c r="Q96" s="12">
        <f t="shared" si="94"/>
        <v>1.2570793824363569</v>
      </c>
      <c r="R96" s="9">
        <f t="shared" si="95"/>
        <v>1.4301931875000002</v>
      </c>
      <c r="S96" s="13">
        <f t="shared" si="96"/>
        <v>0.87895774740316801</v>
      </c>
      <c r="T96" s="2">
        <f t="shared" si="97"/>
        <v>0.23</v>
      </c>
      <c r="U96" s="14">
        <f t="shared" si="98"/>
        <v>0.20216028190272864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9.4384324993672691E-2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735677.25</v>
      </c>
      <c r="AN96" s="1">
        <f t="shared" si="103"/>
        <v>9594924365.2673359</v>
      </c>
    </row>
    <row r="97" spans="1:50" x14ac:dyDescent="0.15">
      <c r="C97" s="7">
        <v>8</v>
      </c>
      <c r="D97" s="7">
        <f t="shared" si="104"/>
        <v>26.774419354838699</v>
      </c>
      <c r="E97" s="10">
        <f t="shared" si="105"/>
        <v>27.2948709677419</v>
      </c>
      <c r="F97" s="7" t="s">
        <v>83</v>
      </c>
      <c r="G97" s="1">
        <v>9</v>
      </c>
      <c r="H97" s="9">
        <f t="shared" si="88"/>
        <v>26.774419354838699</v>
      </c>
      <c r="I97" s="9">
        <f t="shared" si="89"/>
        <v>299.92441935483868</v>
      </c>
      <c r="J97" s="9">
        <f t="shared" si="90"/>
        <v>0.41995626618710358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6.6728467772667557</v>
      </c>
      <c r="P97" s="9">
        <f t="shared" si="93"/>
        <v>2.802303817419594</v>
      </c>
      <c r="Q97" s="12">
        <f t="shared" si="94"/>
        <v>1.2610367178388173</v>
      </c>
      <c r="R97" s="9">
        <f t="shared" si="95"/>
        <v>1.4301931875000002</v>
      </c>
      <c r="S97" s="13">
        <f t="shared" si="96"/>
        <v>0.88172474100728238</v>
      </c>
      <c r="T97" s="2">
        <f t="shared" si="97"/>
        <v>0.23</v>
      </c>
      <c r="U97" s="14">
        <f t="shared" si="98"/>
        <v>0.20279669043167495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9.4576202165150003E-2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735677.25</v>
      </c>
      <c r="AN97" s="1">
        <f t="shared" si="103"/>
        <v>9614430220.162941</v>
      </c>
    </row>
    <row r="98" spans="1:50" x14ac:dyDescent="0.15">
      <c r="C98" s="7">
        <v>9</v>
      </c>
      <c r="D98" s="7">
        <f t="shared" si="104"/>
        <v>26.167100000000001</v>
      </c>
      <c r="E98" s="10">
        <f t="shared" si="105"/>
        <v>26.774419354838699</v>
      </c>
      <c r="F98" s="7" t="s">
        <v>83</v>
      </c>
      <c r="G98" s="1">
        <v>10</v>
      </c>
      <c r="H98" s="9">
        <f t="shared" si="88"/>
        <v>26.167100000000001</v>
      </c>
      <c r="I98" s="9">
        <f t="shared" si="89"/>
        <v>299.31709999999998</v>
      </c>
      <c r="J98" s="9">
        <f t="shared" si="90"/>
        <v>0.39318502180410941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7.0487500431804957</v>
      </c>
      <c r="P98" s="9">
        <f t="shared" si="93"/>
        <v>2.7714629394196404</v>
      </c>
      <c r="Q98" s="12">
        <f t="shared" si="94"/>
        <v>1.2471583227388383</v>
      </c>
      <c r="R98" s="9">
        <f t="shared" si="95"/>
        <v>1.4301931875000002</v>
      </c>
      <c r="S98" s="13">
        <f t="shared" si="96"/>
        <v>0.87202088056291915</v>
      </c>
      <c r="T98" s="2">
        <f t="shared" si="97"/>
        <v>0.23</v>
      </c>
      <c r="U98" s="14">
        <f t="shared" si="98"/>
        <v>0.20056480252947143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9.390328796263564E-2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735677.25</v>
      </c>
      <c r="AN98" s="1">
        <f t="shared" si="103"/>
        <v>9546023089.2344494</v>
      </c>
    </row>
    <row r="99" spans="1:50" x14ac:dyDescent="0.15">
      <c r="C99" s="7">
        <v>10</v>
      </c>
      <c r="D99" s="7">
        <f t="shared" si="104"/>
        <v>24.784290322580599</v>
      </c>
      <c r="E99" s="10">
        <f t="shared" si="105"/>
        <v>26.167100000000001</v>
      </c>
      <c r="F99" s="7" t="s">
        <v>83</v>
      </c>
      <c r="G99" s="1">
        <v>11</v>
      </c>
      <c r="H99" s="9">
        <f t="shared" si="88"/>
        <v>24.784290322580599</v>
      </c>
      <c r="I99" s="9">
        <f t="shared" si="89"/>
        <v>297.93429032258058</v>
      </c>
      <c r="J99" s="9">
        <f t="shared" si="90"/>
        <v>0.33808520628113486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4.0634227485728127</v>
      </c>
      <c r="O99" s="9">
        <f t="shared" si="106"/>
        <v>3.3920714385213762</v>
      </c>
      <c r="P99" s="9">
        <f t="shared" si="93"/>
        <v>1.1468091720128453</v>
      </c>
      <c r="Q99" s="12">
        <f t="shared" si="94"/>
        <v>0.51606412740578034</v>
      </c>
      <c r="R99" s="9">
        <f t="shared" si="95"/>
        <v>1.4301931875000002</v>
      </c>
      <c r="S99" s="13">
        <f t="shared" si="96"/>
        <v>0.36083525772337677</v>
      </c>
      <c r="T99" s="2">
        <f t="shared" si="97"/>
        <v>0.23</v>
      </c>
      <c r="U99" s="14">
        <f t="shared" si="98"/>
        <v>8.2992109276376666E-2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5.8455120946827574E-2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735677.25</v>
      </c>
      <c r="AN99" s="1">
        <f t="shared" si="103"/>
        <v>5942432329.5734167</v>
      </c>
    </row>
    <row r="100" spans="1:50" x14ac:dyDescent="0.15">
      <c r="C100" s="7">
        <v>11</v>
      </c>
      <c r="D100" s="7">
        <f t="shared" si="104"/>
        <v>20.582733333333302</v>
      </c>
      <c r="E100" s="10">
        <f t="shared" si="105"/>
        <v>24.784290322580599</v>
      </c>
      <c r="F100" s="7" t="s">
        <v>85</v>
      </c>
      <c r="G100" s="1">
        <v>12</v>
      </c>
      <c r="H100" s="9">
        <f t="shared" si="88"/>
        <v>20.582733333333302</v>
      </c>
      <c r="I100" s="9">
        <f t="shared" si="89"/>
        <v>293.73273333333327</v>
      </c>
      <c r="J100" s="9">
        <f t="shared" si="90"/>
        <v>0.21183942432325639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5.4234693498418647</v>
      </c>
      <c r="P100" s="9">
        <f t="shared" si="93"/>
        <v>1.1489046249053263</v>
      </c>
      <c r="Q100" s="12">
        <f t="shared" si="94"/>
        <v>0.5170070812073968</v>
      </c>
      <c r="R100" s="9">
        <f t="shared" si="95"/>
        <v>1.4301931875000002</v>
      </c>
      <c r="S100" s="13">
        <f t="shared" si="96"/>
        <v>0.36149457690476988</v>
      </c>
      <c r="T100" s="2">
        <f t="shared" si="97"/>
        <v>0.23</v>
      </c>
      <c r="U100" s="14">
        <f t="shared" si="98"/>
        <v>8.3143752688097081E-2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5.8500841435461276E-2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735677.25</v>
      </c>
      <c r="AN100" s="1">
        <f t="shared" si="103"/>
        <v>5947080184.2930737</v>
      </c>
      <c r="AO100" s="1">
        <f>SUM(AN89:AN100)</f>
        <v>88618534374.906631</v>
      </c>
    </row>
    <row r="101" spans="1:50" x14ac:dyDescent="0.15">
      <c r="C101" s="7">
        <v>12</v>
      </c>
      <c r="D101" s="7">
        <f t="shared" si="104"/>
        <v>17.224967741935501</v>
      </c>
      <c r="E101" s="10">
        <f t="shared" si="105"/>
        <v>20.582733333333302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17.302838709677399</v>
      </c>
      <c r="E105" s="7"/>
      <c r="F105" s="7"/>
      <c r="G105" s="1">
        <v>1</v>
      </c>
      <c r="H105" s="9">
        <f t="shared" ref="H105:H116" si="107">E106</f>
        <v>17.302838709677399</v>
      </c>
      <c r="I105" s="9">
        <f t="shared" ref="I105:I116" si="108">H105+273.15</f>
        <v>290.45283870967739</v>
      </c>
      <c r="J105" s="9">
        <f t="shared" ref="J105:J116" si="109">EXP(($C$15*(I105-$C$13))/($C$16*I105*$C$13))</f>
        <v>0.14569341932309743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7.5938324019584849E-2</v>
      </c>
      <c r="Q105" s="12">
        <f t="shared" ref="Q105:Q116" si="113">P105*$B$107</f>
        <v>2.2781497205875453E-2</v>
      </c>
      <c r="R105" s="9">
        <f t="shared" ref="R105:R116" si="114">L105*$B$107</f>
        <v>0.156366</v>
      </c>
      <c r="S105" s="13">
        <f t="shared" ref="S105:S116" si="115">Q105/R105</f>
        <v>0.14569341932309743</v>
      </c>
      <c r="T105" s="2">
        <f t="shared" ref="T105:T116" si="116">$B$106/100</f>
        <v>0.01</v>
      </c>
      <c r="U105" s="14">
        <f t="shared" ref="U105:U116" si="117">S105*T105</f>
        <v>1.4569341932309744E-3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8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9">AR105*AQ105</f>
        <v>7.4999999999999997E-3</v>
      </c>
      <c r="AT105" s="1">
        <f t="shared" ref="AT105:AT116" si="120">(AS105+AM105+AD105+AA105+U105+X105+AG105+AJ105+AP105)</f>
        <v>1.1406934193230973E-2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27224.416666666668</v>
      </c>
      <c r="AX105" s="1">
        <f t="shared" ref="AX105:AX116" si="124">AW105*10000*AV105*0.67*AU105*AT105</f>
        <v>32534538.328373067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17.200258064516099</v>
      </c>
      <c r="E106" s="10">
        <f t="shared" ref="E106:E117" si="126">D105</f>
        <v>17.302838709677399</v>
      </c>
      <c r="F106" s="7" t="s">
        <v>83</v>
      </c>
      <c r="G106" s="1">
        <v>2</v>
      </c>
      <c r="H106" s="9">
        <f t="shared" si="107"/>
        <v>17.200258064516099</v>
      </c>
      <c r="I106" s="9">
        <f t="shared" si="108"/>
        <v>290.35025806451608</v>
      </c>
      <c r="J106" s="9">
        <f t="shared" si="109"/>
        <v>0.14397806429274709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0.96650167598041514</v>
      </c>
      <c r="P106" s="9">
        <f t="shared" si="112"/>
        <v>0.13915504044335603</v>
      </c>
      <c r="Q106" s="12">
        <f t="shared" si="113"/>
        <v>4.1746512133006806E-2</v>
      </c>
      <c r="R106" s="9">
        <f t="shared" si="114"/>
        <v>0.156366</v>
      </c>
      <c r="S106" s="13">
        <f t="shared" si="115"/>
        <v>0.26697947209116307</v>
      </c>
      <c r="T106" s="2">
        <f t="shared" si="116"/>
        <v>0.01</v>
      </c>
      <c r="U106" s="14">
        <f t="shared" si="117"/>
        <v>2.6697947209116308E-3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8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9"/>
        <v>7.4999999999999997E-3</v>
      </c>
      <c r="AT106" s="1">
        <f t="shared" si="120"/>
        <v>1.2619794720911629E-2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27224.416666666668</v>
      </c>
      <c r="AX106" s="1">
        <f t="shared" si="124"/>
        <v>35993825.167093769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19.9622142857143</v>
      </c>
      <c r="E107" s="10">
        <f t="shared" si="126"/>
        <v>17.200258064516099</v>
      </c>
      <c r="F107" s="7" t="s">
        <v>83</v>
      </c>
      <c r="G107" s="1">
        <v>3</v>
      </c>
      <c r="H107" s="9">
        <f t="shared" si="107"/>
        <v>19.9622142857143</v>
      </c>
      <c r="I107" s="9">
        <f t="shared" si="108"/>
        <v>293.11221428571429</v>
      </c>
      <c r="J107" s="9">
        <f t="shared" si="109"/>
        <v>0.19748313734173956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1.3485666355370594</v>
      </c>
      <c r="P107" s="9">
        <f t="shared" si="112"/>
        <v>0.26631917010025274</v>
      </c>
      <c r="Q107" s="12">
        <f t="shared" si="113"/>
        <v>7.9895751030075818E-2</v>
      </c>
      <c r="R107" s="9">
        <f t="shared" si="114"/>
        <v>0.156366</v>
      </c>
      <c r="S107" s="13">
        <f t="shared" si="115"/>
        <v>0.51095347473284358</v>
      </c>
      <c r="T107" s="2">
        <f t="shared" si="116"/>
        <v>0.01</v>
      </c>
      <c r="U107" s="14">
        <f t="shared" si="117"/>
        <v>5.1095347473284359E-3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8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9"/>
        <v>7.4999999999999997E-3</v>
      </c>
      <c r="AT107" s="1">
        <f t="shared" si="120"/>
        <v>1.5059534747328435E-2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27224.416666666668</v>
      </c>
      <c r="AX107" s="1">
        <f t="shared" si="124"/>
        <v>42952383.361268863</v>
      </c>
    </row>
    <row r="108" spans="1:50" x14ac:dyDescent="0.15">
      <c r="C108" s="7">
        <v>3</v>
      </c>
      <c r="D108" s="7">
        <f t="shared" si="125"/>
        <v>24.727741935483898</v>
      </c>
      <c r="E108" s="10">
        <f t="shared" si="126"/>
        <v>19.9622142857143</v>
      </c>
      <c r="F108" s="7" t="s">
        <v>83</v>
      </c>
      <c r="G108" s="1">
        <v>4</v>
      </c>
      <c r="H108" s="9">
        <f t="shared" si="107"/>
        <v>24.727741935483898</v>
      </c>
      <c r="I108" s="9">
        <f t="shared" si="108"/>
        <v>297.87774193548387</v>
      </c>
      <c r="J108" s="9">
        <f t="shared" si="109"/>
        <v>0.33599419147360987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1.6034674654368066</v>
      </c>
      <c r="P108" s="9">
        <f t="shared" si="112"/>
        <v>0.53875575460367831</v>
      </c>
      <c r="Q108" s="12">
        <f t="shared" si="113"/>
        <v>0.16162672638110348</v>
      </c>
      <c r="R108" s="9">
        <f t="shared" si="114"/>
        <v>0.156366</v>
      </c>
      <c r="S108" s="13">
        <f t="shared" si="115"/>
        <v>1.0336436717771349</v>
      </c>
      <c r="T108" s="2">
        <f t="shared" si="116"/>
        <v>0.01</v>
      </c>
      <c r="U108" s="14">
        <f t="shared" si="117"/>
        <v>1.0336436717771348E-2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2.523643671777135E-2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27224.416666666668</v>
      </c>
      <c r="AX108" s="1">
        <f t="shared" si="124"/>
        <v>71978658.222918376</v>
      </c>
    </row>
    <row r="109" spans="1:50" x14ac:dyDescent="0.15">
      <c r="C109" s="7">
        <v>4</v>
      </c>
      <c r="D109" s="7">
        <f t="shared" si="125"/>
        <v>27.480433333333298</v>
      </c>
      <c r="E109" s="10">
        <f t="shared" si="126"/>
        <v>24.727741935483898</v>
      </c>
      <c r="F109" s="7" t="s">
        <v>83</v>
      </c>
      <c r="G109" s="1">
        <v>5</v>
      </c>
      <c r="H109" s="9">
        <f t="shared" si="107"/>
        <v>27.480433333333298</v>
      </c>
      <c r="I109" s="9">
        <f t="shared" si="108"/>
        <v>300.63043333333326</v>
      </c>
      <c r="J109" s="9">
        <f t="shared" si="109"/>
        <v>0.45322596710848562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1.0114761252914719</v>
      </c>
      <c r="O109" s="9">
        <f t="shared" si="127"/>
        <v>0.57445558554165643</v>
      </c>
      <c r="P109" s="9">
        <f t="shared" si="112"/>
        <v>0.26035818831798863</v>
      </c>
      <c r="Q109" s="12">
        <f t="shared" si="113"/>
        <v>7.8107456495396591E-2</v>
      </c>
      <c r="R109" s="9">
        <f t="shared" si="114"/>
        <v>0.156366</v>
      </c>
      <c r="S109" s="13">
        <f t="shared" si="115"/>
        <v>0.49951688023864899</v>
      </c>
      <c r="T109" s="2">
        <f t="shared" si="116"/>
        <v>0.01</v>
      </c>
      <c r="U109" s="14">
        <f t="shared" si="117"/>
        <v>4.9951688023864901E-3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1.9895168802386488E-2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27224.416666666668</v>
      </c>
      <c r="AX109" s="1">
        <f t="shared" si="124"/>
        <v>56744443.422387756</v>
      </c>
    </row>
    <row r="110" spans="1:50" x14ac:dyDescent="0.15">
      <c r="C110" s="7">
        <v>5</v>
      </c>
      <c r="D110" s="7">
        <f t="shared" si="125"/>
        <v>28.0673225806452</v>
      </c>
      <c r="E110" s="10">
        <f t="shared" si="126"/>
        <v>27.480433333333298</v>
      </c>
      <c r="F110" s="7" t="s">
        <v>85</v>
      </c>
      <c r="G110" s="1">
        <v>6</v>
      </c>
      <c r="H110" s="9">
        <f t="shared" si="107"/>
        <v>28.0673225806452</v>
      </c>
      <c r="I110" s="9">
        <f t="shared" si="108"/>
        <v>301.2173225806452</v>
      </c>
      <c r="J110" s="9">
        <f t="shared" si="109"/>
        <v>0.48274817260747371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0.83531739722366782</v>
      </c>
      <c r="P110" s="9">
        <f t="shared" si="112"/>
        <v>0.40324794705695688</v>
      </c>
      <c r="Q110" s="12">
        <f t="shared" si="113"/>
        <v>0.12097438411708705</v>
      </c>
      <c r="R110" s="9">
        <f t="shared" si="114"/>
        <v>0.156366</v>
      </c>
      <c r="S110" s="13">
        <f t="shared" si="115"/>
        <v>0.77366169190928369</v>
      </c>
      <c r="T110" s="2">
        <f t="shared" si="116"/>
        <v>0.01</v>
      </c>
      <c r="U110" s="14">
        <f t="shared" si="117"/>
        <v>7.7366169190928374E-3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2.2636616919092835E-2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27224.416666666668</v>
      </c>
      <c r="AX110" s="1">
        <f t="shared" si="124"/>
        <v>64563524.984299138</v>
      </c>
    </row>
    <row r="111" spans="1:50" x14ac:dyDescent="0.15">
      <c r="C111" s="7">
        <v>6</v>
      </c>
      <c r="D111" s="7">
        <f t="shared" si="125"/>
        <v>27.7183666666667</v>
      </c>
      <c r="E111" s="10">
        <f t="shared" si="126"/>
        <v>28.0673225806452</v>
      </c>
      <c r="F111" s="7" t="s">
        <v>83</v>
      </c>
      <c r="G111" s="1">
        <v>7</v>
      </c>
      <c r="H111" s="9">
        <f t="shared" si="107"/>
        <v>27.7183666666667</v>
      </c>
      <c r="I111" s="9">
        <f t="shared" si="108"/>
        <v>300.8683666666667</v>
      </c>
      <c r="J111" s="9">
        <f t="shared" si="109"/>
        <v>0.46498441623599013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0.95328945016671096</v>
      </c>
      <c r="P111" s="9">
        <f t="shared" si="112"/>
        <v>0.44326473848969611</v>
      </c>
      <c r="Q111" s="12">
        <f t="shared" si="113"/>
        <v>0.13297942154690884</v>
      </c>
      <c r="R111" s="9">
        <f t="shared" si="114"/>
        <v>0.156366</v>
      </c>
      <c r="S111" s="13">
        <f t="shared" si="115"/>
        <v>0.85043693352077077</v>
      </c>
      <c r="T111" s="2">
        <f t="shared" si="116"/>
        <v>0.01</v>
      </c>
      <c r="U111" s="14">
        <f t="shared" si="117"/>
        <v>8.5043693352077083E-3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2.340436933520771E-2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27224.416666666668</v>
      </c>
      <c r="AX111" s="1">
        <f t="shared" si="124"/>
        <v>66753286.92959141</v>
      </c>
    </row>
    <row r="112" spans="1:50" x14ac:dyDescent="0.15">
      <c r="C112" s="7">
        <v>7</v>
      </c>
      <c r="D112" s="7">
        <f t="shared" si="125"/>
        <v>27.2948709677419</v>
      </c>
      <c r="E112" s="10">
        <f t="shared" si="126"/>
        <v>27.7183666666667</v>
      </c>
      <c r="F112" s="7" t="s">
        <v>83</v>
      </c>
      <c r="G112" s="1">
        <v>8</v>
      </c>
      <c r="H112" s="9">
        <f t="shared" si="107"/>
        <v>27.2948709677419</v>
      </c>
      <c r="I112" s="9">
        <f t="shared" si="108"/>
        <v>300.44487096774185</v>
      </c>
      <c r="J112" s="9">
        <f t="shared" si="109"/>
        <v>0.4442498971524087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1.0312447116770147</v>
      </c>
      <c r="P112" s="9">
        <f t="shared" si="112"/>
        <v>0.45813035710147915</v>
      </c>
      <c r="Q112" s="12">
        <f t="shared" si="113"/>
        <v>0.13743910713044374</v>
      </c>
      <c r="R112" s="9">
        <f t="shared" si="114"/>
        <v>0.156366</v>
      </c>
      <c r="S112" s="13">
        <f t="shared" si="115"/>
        <v>0.87895774740316779</v>
      </c>
      <c r="T112" s="2">
        <f t="shared" si="116"/>
        <v>0.01</v>
      </c>
      <c r="U112" s="14">
        <f t="shared" si="117"/>
        <v>8.7895774740316783E-3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2.3689577474031678E-2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27224.416666666668</v>
      </c>
      <c r="AX112" s="1">
        <f t="shared" si="124"/>
        <v>67566749.597732231</v>
      </c>
    </row>
    <row r="113" spans="1:53" x14ac:dyDescent="0.15">
      <c r="C113" s="7">
        <v>8</v>
      </c>
      <c r="D113" s="7">
        <f t="shared" si="125"/>
        <v>26.774419354838699</v>
      </c>
      <c r="E113" s="10">
        <f t="shared" si="126"/>
        <v>27.2948709677419</v>
      </c>
      <c r="F113" s="7" t="s">
        <v>83</v>
      </c>
      <c r="G113" s="1">
        <v>9</v>
      </c>
      <c r="H113" s="9">
        <f t="shared" si="107"/>
        <v>26.774419354838699</v>
      </c>
      <c r="I113" s="9">
        <f t="shared" si="108"/>
        <v>299.92441935483868</v>
      </c>
      <c r="J113" s="9">
        <f t="shared" si="109"/>
        <v>0.41995626618710358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1.0943343545755355</v>
      </c>
      <c r="P113" s="9">
        <f t="shared" si="112"/>
        <v>0.45957256950781578</v>
      </c>
      <c r="Q113" s="12">
        <f t="shared" si="113"/>
        <v>0.13787177085234473</v>
      </c>
      <c r="R113" s="9">
        <f t="shared" si="114"/>
        <v>0.156366</v>
      </c>
      <c r="S113" s="13">
        <f t="shared" si="115"/>
        <v>0.88172474100728238</v>
      </c>
      <c r="T113" s="2">
        <f t="shared" si="116"/>
        <v>0.01</v>
      </c>
      <c r="U113" s="14">
        <f t="shared" si="117"/>
        <v>8.8172474100728232E-3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2.3717247410072827E-2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27224.416666666668</v>
      </c>
      <c r="AX113" s="1">
        <f t="shared" si="124"/>
        <v>67645669.014590845</v>
      </c>
    </row>
    <row r="114" spans="1:53" x14ac:dyDescent="0.15">
      <c r="C114" s="7">
        <v>9</v>
      </c>
      <c r="D114" s="7">
        <f t="shared" si="125"/>
        <v>26.167100000000001</v>
      </c>
      <c r="E114" s="10">
        <f t="shared" si="126"/>
        <v>26.774419354838699</v>
      </c>
      <c r="F114" s="7" t="s">
        <v>83</v>
      </c>
      <c r="G114" s="1">
        <v>10</v>
      </c>
      <c r="H114" s="9">
        <f t="shared" si="107"/>
        <v>26.167100000000001</v>
      </c>
      <c r="I114" s="9">
        <f t="shared" si="108"/>
        <v>299.31709999999998</v>
      </c>
      <c r="J114" s="9">
        <f t="shared" si="109"/>
        <v>0.39318502180410941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1.1559817850677199</v>
      </c>
      <c r="P114" s="9">
        <f t="shared" si="112"/>
        <v>0.45451472336700477</v>
      </c>
      <c r="Q114" s="12">
        <f t="shared" si="113"/>
        <v>0.13635441701010143</v>
      </c>
      <c r="R114" s="9">
        <f t="shared" si="114"/>
        <v>0.156366</v>
      </c>
      <c r="S114" s="13">
        <f t="shared" si="115"/>
        <v>0.87202088056291915</v>
      </c>
      <c r="T114" s="2">
        <f t="shared" si="116"/>
        <v>0.01</v>
      </c>
      <c r="U114" s="14">
        <f t="shared" si="117"/>
        <v>8.720208805629192E-3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2.3620208805629192E-2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27224.416666666668</v>
      </c>
      <c r="AX114" s="1">
        <f t="shared" si="124"/>
        <v>67368898.223936439</v>
      </c>
    </row>
    <row r="115" spans="1:53" x14ac:dyDescent="0.15">
      <c r="C115" s="7">
        <v>10</v>
      </c>
      <c r="D115" s="7">
        <f t="shared" si="125"/>
        <v>24.784290322580599</v>
      </c>
      <c r="E115" s="10">
        <f t="shared" si="126"/>
        <v>26.167100000000001</v>
      </c>
      <c r="F115" s="7" t="s">
        <v>83</v>
      </c>
      <c r="G115" s="1">
        <v>11</v>
      </c>
      <c r="H115" s="9">
        <f t="shared" si="107"/>
        <v>24.784290322580599</v>
      </c>
      <c r="I115" s="9">
        <f t="shared" si="108"/>
        <v>297.93429032258058</v>
      </c>
      <c r="J115" s="9">
        <f t="shared" si="109"/>
        <v>0.33808520628113486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0.66639370861567926</v>
      </c>
      <c r="O115" s="9">
        <f t="shared" si="127"/>
        <v>0.5562933530850358</v>
      </c>
      <c r="P115" s="9">
        <f t="shared" si="112"/>
        <v>0.18807455303057852</v>
      </c>
      <c r="Q115" s="12">
        <f t="shared" si="113"/>
        <v>5.6422365909173551E-2</v>
      </c>
      <c r="R115" s="9">
        <f t="shared" si="114"/>
        <v>0.156366</v>
      </c>
      <c r="S115" s="13">
        <f t="shared" si="115"/>
        <v>0.36083525772337688</v>
      </c>
      <c r="T115" s="2">
        <f t="shared" si="116"/>
        <v>0.01</v>
      </c>
      <c r="U115" s="14">
        <f t="shared" si="117"/>
        <v>3.608352577233769E-3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1.8508352577233766E-2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27224.416666666668</v>
      </c>
      <c r="AX115" s="1">
        <f t="shared" si="124"/>
        <v>52789005.013843648</v>
      </c>
    </row>
    <row r="116" spans="1:53" x14ac:dyDescent="0.15">
      <c r="C116" s="7">
        <v>11</v>
      </c>
      <c r="D116" s="7">
        <f t="shared" si="125"/>
        <v>20.582733333333302</v>
      </c>
      <c r="E116" s="10">
        <f t="shared" si="126"/>
        <v>24.784290322580599</v>
      </c>
      <c r="F116" s="7" t="s">
        <v>85</v>
      </c>
      <c r="G116" s="1">
        <v>12</v>
      </c>
      <c r="H116" s="9">
        <f t="shared" si="107"/>
        <v>20.582733333333302</v>
      </c>
      <c r="I116" s="9">
        <f t="shared" si="108"/>
        <v>293.73273333333327</v>
      </c>
      <c r="J116" s="9">
        <f t="shared" si="109"/>
        <v>0.21183942432325639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0.8894388000544573</v>
      </c>
      <c r="P116" s="9">
        <f t="shared" si="112"/>
        <v>0.18841820337430418</v>
      </c>
      <c r="Q116" s="12">
        <f t="shared" si="113"/>
        <v>5.652546101229125E-2</v>
      </c>
      <c r="R116" s="9">
        <f t="shared" si="114"/>
        <v>0.156366</v>
      </c>
      <c r="S116" s="13">
        <f t="shared" si="115"/>
        <v>0.36149457690476988</v>
      </c>
      <c r="T116" s="2">
        <f t="shared" si="116"/>
        <v>0.01</v>
      </c>
      <c r="U116" s="14">
        <f t="shared" si="117"/>
        <v>3.6149457690476988E-3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1.8514945769047698E-2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27224.416666666668</v>
      </c>
      <c r="AX116" s="1">
        <f t="shared" si="124"/>
        <v>52807809.930935569</v>
      </c>
      <c r="AY116" s="1">
        <f>SUM(AX105:AX116)</f>
        <v>679698792.19697118</v>
      </c>
    </row>
    <row r="117" spans="1:53" x14ac:dyDescent="0.15">
      <c r="C117" s="7">
        <v>12</v>
      </c>
      <c r="D117" s="7">
        <f t="shared" si="125"/>
        <v>17.224967741935501</v>
      </c>
      <c r="E117" s="10">
        <f t="shared" si="126"/>
        <v>20.582733333333302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17.302838709677399</v>
      </c>
      <c r="E121" s="7"/>
      <c r="F121" s="7"/>
      <c r="G121" s="1">
        <v>1</v>
      </c>
      <c r="H121" s="9">
        <f t="shared" ref="H121:H132" si="128">E122</f>
        <v>17.302838709677399</v>
      </c>
      <c r="I121" s="9">
        <f t="shared" ref="I121:I132" si="129">H121+273.15</f>
        <v>290.45283870967739</v>
      </c>
      <c r="J121" s="9">
        <f t="shared" ref="J121:J132" si="130">EXP(($C$15*(I121-$C$13))/($C$16*I121*$C$13))</f>
        <v>0.14569341932309743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4.1478916481285842E-2</v>
      </c>
      <c r="Q121" s="12">
        <f t="shared" ref="Q121:Q132" si="134">P121*$B$123</f>
        <v>1.3688042438824329E-2</v>
      </c>
      <c r="R121" s="9">
        <f t="shared" ref="R121:R132" si="135">L121*$B$123</f>
        <v>9.3951000000000007E-2</v>
      </c>
      <c r="S121" s="13">
        <f t="shared" ref="S121:S132" si="136">Q121/R121</f>
        <v>0.14569341932309743</v>
      </c>
      <c r="T121" s="2">
        <f t="shared" ref="T121:T132" si="137">$B$122/100</f>
        <v>0.01</v>
      </c>
      <c r="U121" s="14">
        <f t="shared" ref="U121:U132" si="138">S121*T121</f>
        <v>1.4569341932309744E-3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9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40">AR121*AQ121</f>
        <v>7.4999999999999997E-3</v>
      </c>
      <c r="AT121" s="1">
        <f t="shared" ref="AT121:AT132" si="141">(AS121+AM121+AD121+AA121+U121+X121+AG121+AJ121+AP121)</f>
        <v>1.1406934193230973E-2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8625</v>
      </c>
      <c r="AX121" s="1">
        <f t="shared" ref="AX121:AX132" si="145">AW121*10000*AV121*0.67*AU121*AT121</f>
        <v>6193045.1978710601</v>
      </c>
      <c r="AZ121" s="1">
        <f t="shared" ref="AZ121:AZ132" si="146">$E$9/12</f>
        <v>7540.333333333333</v>
      </c>
      <c r="BA121" s="1">
        <f t="shared" ref="BA121:BA132" si="147">AZ121*10000*AV121*0.67*AU121*AT121</f>
        <v>5414217.4075764744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17.200258064516099</v>
      </c>
      <c r="E122" s="10">
        <f t="shared" ref="E122:E133" si="149">D121</f>
        <v>17.302838709677399</v>
      </c>
      <c r="F122" s="7" t="s">
        <v>83</v>
      </c>
      <c r="G122" s="1">
        <v>2</v>
      </c>
      <c r="H122" s="9">
        <f t="shared" si="128"/>
        <v>17.200258064516099</v>
      </c>
      <c r="I122" s="9">
        <f t="shared" si="129"/>
        <v>290.35025806451608</v>
      </c>
      <c r="J122" s="9">
        <f t="shared" si="130"/>
        <v>0.14397806429274709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0.52792108351871414</v>
      </c>
      <c r="P122" s="9">
        <f t="shared" si="133"/>
        <v>7.6009055704354136E-2</v>
      </c>
      <c r="Q122" s="12">
        <f t="shared" si="134"/>
        <v>2.5082988382436867E-2</v>
      </c>
      <c r="R122" s="9">
        <f t="shared" si="135"/>
        <v>9.3951000000000007E-2</v>
      </c>
      <c r="S122" s="13">
        <f t="shared" si="136"/>
        <v>0.26697947209116313</v>
      </c>
      <c r="T122" s="2">
        <f t="shared" si="137"/>
        <v>0.01</v>
      </c>
      <c r="U122" s="14">
        <f t="shared" si="138"/>
        <v>2.6697947209116312E-3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9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40"/>
        <v>7.4999999999999997E-3</v>
      </c>
      <c r="AT122" s="1">
        <f t="shared" si="141"/>
        <v>1.2619794720911633E-2</v>
      </c>
      <c r="AU122" s="9">
        <f t="shared" si="142"/>
        <v>28.47</v>
      </c>
      <c r="AV122" s="1">
        <f t="shared" si="143"/>
        <v>0.33</v>
      </c>
      <c r="AW122" s="1">
        <f t="shared" si="144"/>
        <v>8625</v>
      </c>
      <c r="AX122" s="1">
        <f t="shared" si="145"/>
        <v>6851530.6365875714</v>
      </c>
      <c r="AZ122" s="1">
        <f t="shared" si="146"/>
        <v>7540.333333333333</v>
      </c>
      <c r="BA122" s="1">
        <f t="shared" si="147"/>
        <v>5989892.7354685012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19.9622142857143</v>
      </c>
      <c r="E123" s="10">
        <f t="shared" si="149"/>
        <v>17.200258064516099</v>
      </c>
      <c r="F123" s="7" t="s">
        <v>83</v>
      </c>
      <c r="G123" s="1">
        <v>3</v>
      </c>
      <c r="H123" s="9">
        <f t="shared" si="128"/>
        <v>19.9622142857143</v>
      </c>
      <c r="I123" s="9">
        <f t="shared" si="129"/>
        <v>293.11221428571429</v>
      </c>
      <c r="J123" s="9">
        <f t="shared" si="130"/>
        <v>0.19748313734173956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0.73661202781436008</v>
      </c>
      <c r="P123" s="9">
        <f t="shared" si="133"/>
        <v>0.14546845425644056</v>
      </c>
      <c r="Q123" s="12">
        <f t="shared" si="134"/>
        <v>4.8004589904625389E-2</v>
      </c>
      <c r="R123" s="9">
        <f t="shared" si="135"/>
        <v>9.3951000000000007E-2</v>
      </c>
      <c r="S123" s="13">
        <f t="shared" si="136"/>
        <v>0.51095347473284358</v>
      </c>
      <c r="T123" s="2">
        <f t="shared" si="137"/>
        <v>0.01</v>
      </c>
      <c r="U123" s="14">
        <f t="shared" si="138"/>
        <v>5.1095347473284359E-3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9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40"/>
        <v>7.4999999999999997E-3</v>
      </c>
      <c r="AT123" s="1">
        <f t="shared" si="141"/>
        <v>1.5059534747328435E-2</v>
      </c>
      <c r="AU123" s="9">
        <f t="shared" si="142"/>
        <v>28.47</v>
      </c>
      <c r="AV123" s="1">
        <f t="shared" si="143"/>
        <v>0.33</v>
      </c>
      <c r="AW123" s="1">
        <f t="shared" si="144"/>
        <v>8625</v>
      </c>
      <c r="AX123" s="1">
        <f t="shared" si="145"/>
        <v>8176112.6845510388</v>
      </c>
      <c r="AZ123" s="1">
        <f t="shared" si="146"/>
        <v>7540.333333333333</v>
      </c>
      <c r="BA123" s="1">
        <f t="shared" si="147"/>
        <v>7147897.3927431526</v>
      </c>
    </row>
    <row r="124" spans="1:53" x14ac:dyDescent="0.15">
      <c r="C124" s="7">
        <v>3</v>
      </c>
      <c r="D124" s="7">
        <f t="shared" si="148"/>
        <v>24.727741935483898</v>
      </c>
      <c r="E124" s="10">
        <f t="shared" si="149"/>
        <v>19.9622142857143</v>
      </c>
      <c r="F124" s="7" t="s">
        <v>83</v>
      </c>
      <c r="G124" s="1">
        <v>4</v>
      </c>
      <c r="H124" s="9">
        <f t="shared" si="128"/>
        <v>24.727741935483898</v>
      </c>
      <c r="I124" s="9">
        <f t="shared" si="129"/>
        <v>297.87774193548387</v>
      </c>
      <c r="J124" s="9">
        <f t="shared" si="130"/>
        <v>0.33599419147360987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0.87584357355791953</v>
      </c>
      <c r="P124" s="9">
        <f t="shared" si="133"/>
        <v>0.29427835335495034</v>
      </c>
      <c r="Q124" s="12">
        <f t="shared" si="134"/>
        <v>9.7111856607133618E-2</v>
      </c>
      <c r="R124" s="9">
        <f t="shared" si="135"/>
        <v>9.3951000000000007E-2</v>
      </c>
      <c r="S124" s="13">
        <f t="shared" si="136"/>
        <v>1.0336436717771349</v>
      </c>
      <c r="T124" s="2">
        <f t="shared" si="137"/>
        <v>0.01</v>
      </c>
      <c r="U124" s="14">
        <f t="shared" si="138"/>
        <v>1.0336436717771348E-2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2.523643671777135E-2</v>
      </c>
      <c r="AU124" s="9">
        <f t="shared" si="142"/>
        <v>28.47</v>
      </c>
      <c r="AV124" s="1">
        <f t="shared" si="143"/>
        <v>0.33</v>
      </c>
      <c r="AW124" s="1">
        <f t="shared" si="144"/>
        <v>8625</v>
      </c>
      <c r="AX124" s="1">
        <f t="shared" si="145"/>
        <v>13701349.598309733</v>
      </c>
      <c r="AZ124" s="1">
        <f t="shared" si="146"/>
        <v>7540.333333333333</v>
      </c>
      <c r="BA124" s="1">
        <f t="shared" si="147"/>
        <v>11978289.0536566</v>
      </c>
    </row>
    <row r="125" spans="1:53" x14ac:dyDescent="0.15">
      <c r="C125" s="7">
        <v>4</v>
      </c>
      <c r="D125" s="7">
        <f t="shared" si="148"/>
        <v>27.480433333333298</v>
      </c>
      <c r="E125" s="10">
        <f t="shared" si="149"/>
        <v>24.727741935483898</v>
      </c>
      <c r="F125" s="7" t="s">
        <v>83</v>
      </c>
      <c r="G125" s="1">
        <v>5</v>
      </c>
      <c r="H125" s="9">
        <f t="shared" si="128"/>
        <v>27.480433333333298</v>
      </c>
      <c r="I125" s="9">
        <f t="shared" si="129"/>
        <v>300.63043333333326</v>
      </c>
      <c r="J125" s="9">
        <f t="shared" si="130"/>
        <v>0.45322596710848562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0.55248695919282076</v>
      </c>
      <c r="O125" s="9">
        <f t="shared" si="150"/>
        <v>0.31377826101014838</v>
      </c>
      <c r="P125" s="9">
        <f t="shared" si="133"/>
        <v>0.14221245580394332</v>
      </c>
      <c r="Q125" s="12">
        <f t="shared" si="134"/>
        <v>4.6930110415301297E-2</v>
      </c>
      <c r="R125" s="9">
        <f t="shared" si="135"/>
        <v>9.3951000000000007E-2</v>
      </c>
      <c r="S125" s="13">
        <f t="shared" si="136"/>
        <v>0.49951688023864882</v>
      </c>
      <c r="T125" s="2">
        <f t="shared" si="137"/>
        <v>0.01</v>
      </c>
      <c r="U125" s="14">
        <f t="shared" si="138"/>
        <v>4.9951688023864883E-3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1.9895168802386488E-2</v>
      </c>
      <c r="AU125" s="9">
        <f t="shared" si="142"/>
        <v>28.47</v>
      </c>
      <c r="AV125" s="1">
        <f t="shared" si="143"/>
        <v>0.33</v>
      </c>
      <c r="AW125" s="1">
        <f t="shared" si="144"/>
        <v>8625</v>
      </c>
      <c r="AX125" s="1">
        <f t="shared" si="145"/>
        <v>10801471.940249223</v>
      </c>
      <c r="AZ125" s="1">
        <f t="shared" si="146"/>
        <v>7540.333333333333</v>
      </c>
      <c r="BA125" s="1">
        <f t="shared" si="147"/>
        <v>9443095.5269711204</v>
      </c>
    </row>
    <row r="126" spans="1:53" x14ac:dyDescent="0.15">
      <c r="C126" s="7">
        <v>5</v>
      </c>
      <c r="D126" s="7">
        <f t="shared" si="148"/>
        <v>28.0673225806452</v>
      </c>
      <c r="E126" s="10">
        <f t="shared" si="149"/>
        <v>27.480433333333298</v>
      </c>
      <c r="F126" s="7" t="s">
        <v>85</v>
      </c>
      <c r="G126" s="1">
        <v>6</v>
      </c>
      <c r="H126" s="9">
        <f t="shared" si="128"/>
        <v>28.0673225806452</v>
      </c>
      <c r="I126" s="9">
        <f t="shared" si="129"/>
        <v>301.2173225806452</v>
      </c>
      <c r="J126" s="9">
        <f t="shared" si="130"/>
        <v>0.48274817260747371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0.45626580520620513</v>
      </c>
      <c r="P126" s="9">
        <f t="shared" si="133"/>
        <v>0.22026148368657308</v>
      </c>
      <c r="Q126" s="12">
        <f t="shared" si="134"/>
        <v>7.2686289616569116E-2</v>
      </c>
      <c r="R126" s="9">
        <f t="shared" si="135"/>
        <v>9.3951000000000007E-2</v>
      </c>
      <c r="S126" s="13">
        <f t="shared" si="136"/>
        <v>0.77366169190928369</v>
      </c>
      <c r="T126" s="2">
        <f t="shared" si="137"/>
        <v>0.01</v>
      </c>
      <c r="U126" s="14">
        <f t="shared" si="138"/>
        <v>7.7366169190928374E-3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2.2636616919092835E-2</v>
      </c>
      <c r="AU126" s="9">
        <f t="shared" si="142"/>
        <v>28.47</v>
      </c>
      <c r="AV126" s="1">
        <f t="shared" si="143"/>
        <v>0.33</v>
      </c>
      <c r="AW126" s="1">
        <f t="shared" si="144"/>
        <v>8625</v>
      </c>
      <c r="AX126" s="1">
        <f t="shared" si="145"/>
        <v>12289857.145842487</v>
      </c>
      <c r="AZ126" s="1">
        <f t="shared" si="146"/>
        <v>7540.333333333333</v>
      </c>
      <c r="BA126" s="1">
        <f t="shared" si="147"/>
        <v>10744303.709994316</v>
      </c>
    </row>
    <row r="127" spans="1:53" x14ac:dyDescent="0.15">
      <c r="C127" s="7">
        <v>6</v>
      </c>
      <c r="D127" s="7">
        <f t="shared" si="148"/>
        <v>27.7183666666667</v>
      </c>
      <c r="E127" s="10">
        <f t="shared" si="149"/>
        <v>28.0673225806452</v>
      </c>
      <c r="F127" s="7" t="s">
        <v>83</v>
      </c>
      <c r="G127" s="1">
        <v>7</v>
      </c>
      <c r="H127" s="9">
        <f t="shared" si="128"/>
        <v>27.7183666666667</v>
      </c>
      <c r="I127" s="9">
        <f t="shared" si="129"/>
        <v>300.8683666666667</v>
      </c>
      <c r="J127" s="9">
        <f t="shared" si="130"/>
        <v>0.46498441623599013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0.52070432151963209</v>
      </c>
      <c r="P127" s="9">
        <f t="shared" si="133"/>
        <v>0.24211939497336343</v>
      </c>
      <c r="Q127" s="12">
        <f t="shared" si="134"/>
        <v>7.9899400341209931E-2</v>
      </c>
      <c r="R127" s="9">
        <f t="shared" si="135"/>
        <v>9.3951000000000007E-2</v>
      </c>
      <c r="S127" s="13">
        <f t="shared" si="136"/>
        <v>0.85043693352077065</v>
      </c>
      <c r="T127" s="2">
        <f t="shared" si="137"/>
        <v>0.01</v>
      </c>
      <c r="U127" s="14">
        <f t="shared" si="138"/>
        <v>8.5043693352077065E-3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2.340436933520771E-2</v>
      </c>
      <c r="AU127" s="9">
        <f t="shared" si="142"/>
        <v>28.47</v>
      </c>
      <c r="AV127" s="1">
        <f t="shared" si="143"/>
        <v>0.33</v>
      </c>
      <c r="AW127" s="1">
        <f t="shared" si="144"/>
        <v>8625</v>
      </c>
      <c r="AX127" s="1">
        <f t="shared" si="145"/>
        <v>12706684.781842669</v>
      </c>
      <c r="AZ127" s="1">
        <f t="shared" si="146"/>
        <v>7540.333333333333</v>
      </c>
      <c r="BA127" s="1">
        <f t="shared" si="147"/>
        <v>11108711.746862341</v>
      </c>
    </row>
    <row r="128" spans="1:53" x14ac:dyDescent="0.15">
      <c r="C128" s="7">
        <v>7</v>
      </c>
      <c r="D128" s="7">
        <f t="shared" si="148"/>
        <v>27.2948709677419</v>
      </c>
      <c r="E128" s="10">
        <f t="shared" si="149"/>
        <v>27.7183666666667</v>
      </c>
      <c r="F128" s="7" t="s">
        <v>83</v>
      </c>
      <c r="G128" s="1">
        <v>8</v>
      </c>
      <c r="H128" s="9">
        <f t="shared" si="128"/>
        <v>27.2948709677419</v>
      </c>
      <c r="I128" s="9">
        <f t="shared" si="129"/>
        <v>300.44487096774185</v>
      </c>
      <c r="J128" s="9">
        <f t="shared" si="130"/>
        <v>0.4442498971524087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0.56328492654626861</v>
      </c>
      <c r="P128" s="9">
        <f t="shared" si="133"/>
        <v>0.25023927068568191</v>
      </c>
      <c r="Q128" s="12">
        <f t="shared" si="134"/>
        <v>8.2578959326275042E-2</v>
      </c>
      <c r="R128" s="9">
        <f t="shared" si="135"/>
        <v>9.3951000000000007E-2</v>
      </c>
      <c r="S128" s="13">
        <f t="shared" si="136"/>
        <v>0.87895774740316801</v>
      </c>
      <c r="T128" s="2">
        <f t="shared" si="137"/>
        <v>0.01</v>
      </c>
      <c r="U128" s="14">
        <f t="shared" si="138"/>
        <v>8.78957747403168E-3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2.3689577474031678E-2</v>
      </c>
      <c r="AU128" s="9">
        <f t="shared" si="142"/>
        <v>28.47</v>
      </c>
      <c r="AV128" s="1">
        <f t="shared" si="143"/>
        <v>0.33</v>
      </c>
      <c r="AW128" s="1">
        <f t="shared" si="144"/>
        <v>8625</v>
      </c>
      <c r="AX128" s="1">
        <f t="shared" si="145"/>
        <v>12861529.796692118</v>
      </c>
      <c r="AZ128" s="1">
        <f t="shared" si="146"/>
        <v>7540.333333333333</v>
      </c>
      <c r="BA128" s="1">
        <f t="shared" si="147"/>
        <v>11244083.692018257</v>
      </c>
    </row>
    <row r="129" spans="1:54" x14ac:dyDescent="0.15">
      <c r="C129" s="7">
        <v>8</v>
      </c>
      <c r="D129" s="7">
        <f t="shared" si="148"/>
        <v>26.774419354838699</v>
      </c>
      <c r="E129" s="10">
        <f t="shared" si="149"/>
        <v>27.2948709677419</v>
      </c>
      <c r="F129" s="7" t="s">
        <v>83</v>
      </c>
      <c r="G129" s="1">
        <v>9</v>
      </c>
      <c r="H129" s="9">
        <f t="shared" si="128"/>
        <v>26.774419354838699</v>
      </c>
      <c r="I129" s="9">
        <f t="shared" si="129"/>
        <v>299.92441935483868</v>
      </c>
      <c r="J129" s="9">
        <f t="shared" si="130"/>
        <v>0.41995626618710358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0.5977456558605867</v>
      </c>
      <c r="P129" s="9">
        <f t="shared" si="133"/>
        <v>0.25102703376477337</v>
      </c>
      <c r="Q129" s="12">
        <f t="shared" si="134"/>
        <v>8.2838921142375219E-2</v>
      </c>
      <c r="R129" s="9">
        <f t="shared" si="135"/>
        <v>9.3951000000000007E-2</v>
      </c>
      <c r="S129" s="13">
        <f t="shared" si="136"/>
        <v>0.88172474100728271</v>
      </c>
      <c r="T129" s="2">
        <f t="shared" si="137"/>
        <v>0.01</v>
      </c>
      <c r="U129" s="14">
        <f t="shared" si="138"/>
        <v>8.8172474100728267E-3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2.3717247410072827E-2</v>
      </c>
      <c r="AU129" s="9">
        <f t="shared" si="142"/>
        <v>28.47</v>
      </c>
      <c r="AV129" s="1">
        <f t="shared" si="143"/>
        <v>0.33</v>
      </c>
      <c r="AW129" s="1">
        <f t="shared" si="144"/>
        <v>8625</v>
      </c>
      <c r="AX129" s="1">
        <f t="shared" si="145"/>
        <v>12876552.340140007</v>
      </c>
      <c r="AZ129" s="1">
        <f t="shared" si="146"/>
        <v>7540.333333333333</v>
      </c>
      <c r="BA129" s="1">
        <f t="shared" si="147"/>
        <v>11257217.023625396</v>
      </c>
    </row>
    <row r="130" spans="1:54" x14ac:dyDescent="0.15">
      <c r="C130" s="7">
        <v>9</v>
      </c>
      <c r="D130" s="7">
        <f t="shared" si="148"/>
        <v>26.167100000000001</v>
      </c>
      <c r="E130" s="10">
        <f t="shared" si="149"/>
        <v>26.774419354838699</v>
      </c>
      <c r="F130" s="7" t="s">
        <v>83</v>
      </c>
      <c r="G130" s="1">
        <v>10</v>
      </c>
      <c r="H130" s="9">
        <f t="shared" si="128"/>
        <v>26.167100000000001</v>
      </c>
      <c r="I130" s="9">
        <f t="shared" si="129"/>
        <v>299.31709999999998</v>
      </c>
      <c r="J130" s="9">
        <f t="shared" si="130"/>
        <v>0.39318502180410941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0.63141862209581334</v>
      </c>
      <c r="P130" s="9">
        <f t="shared" si="133"/>
        <v>0.2482643446962631</v>
      </c>
      <c r="Q130" s="12">
        <f t="shared" si="134"/>
        <v>8.192723374976682E-2</v>
      </c>
      <c r="R130" s="9">
        <f t="shared" si="135"/>
        <v>9.3951000000000007E-2</v>
      </c>
      <c r="S130" s="13">
        <f t="shared" si="136"/>
        <v>0.87202088056291915</v>
      </c>
      <c r="T130" s="2">
        <f t="shared" si="137"/>
        <v>0.01</v>
      </c>
      <c r="U130" s="14">
        <f t="shared" si="138"/>
        <v>8.720208805629192E-3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2.3620208805629192E-2</v>
      </c>
      <c r="AU130" s="9">
        <f t="shared" si="142"/>
        <v>28.47</v>
      </c>
      <c r="AV130" s="1">
        <f t="shared" si="143"/>
        <v>0.33</v>
      </c>
      <c r="AW130" s="1">
        <f t="shared" si="144"/>
        <v>8625</v>
      </c>
      <c r="AX130" s="1">
        <f t="shared" si="145"/>
        <v>12823868.20493965</v>
      </c>
      <c r="AZ130" s="1">
        <f t="shared" si="146"/>
        <v>7540.333333333333</v>
      </c>
      <c r="BA130" s="1">
        <f t="shared" si="147"/>
        <v>11211158.363823762</v>
      </c>
    </row>
    <row r="131" spans="1:54" x14ac:dyDescent="0.15">
      <c r="C131" s="7">
        <v>10</v>
      </c>
      <c r="D131" s="7">
        <f t="shared" si="148"/>
        <v>24.784290322580599</v>
      </c>
      <c r="E131" s="10">
        <f t="shared" si="149"/>
        <v>26.167100000000001</v>
      </c>
      <c r="F131" s="7" t="s">
        <v>83</v>
      </c>
      <c r="G131" s="1">
        <v>11</v>
      </c>
      <c r="H131" s="9">
        <f t="shared" si="128"/>
        <v>24.784290322580599</v>
      </c>
      <c r="I131" s="9">
        <f t="shared" si="129"/>
        <v>297.93429032258058</v>
      </c>
      <c r="J131" s="9">
        <f t="shared" si="130"/>
        <v>0.33808520628113486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0.36399656352957271</v>
      </c>
      <c r="O131" s="9">
        <f t="shared" si="150"/>
        <v>0.30385771386997745</v>
      </c>
      <c r="P131" s="9">
        <f t="shared" si="133"/>
        <v>0.10272979787384538</v>
      </c>
      <c r="Q131" s="12">
        <f t="shared" si="134"/>
        <v>3.3900833298368981E-2</v>
      </c>
      <c r="R131" s="9">
        <f t="shared" si="135"/>
        <v>9.3951000000000007E-2</v>
      </c>
      <c r="S131" s="13">
        <f t="shared" si="136"/>
        <v>0.36083525772337682</v>
      </c>
      <c r="T131" s="2">
        <f t="shared" si="137"/>
        <v>0.01</v>
      </c>
      <c r="U131" s="14">
        <f t="shared" si="138"/>
        <v>3.6083525772337682E-3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1.8508352577233766E-2</v>
      </c>
      <c r="AU131" s="9">
        <f t="shared" si="142"/>
        <v>28.47</v>
      </c>
      <c r="AV131" s="1">
        <f t="shared" si="143"/>
        <v>0.33</v>
      </c>
      <c r="AW131" s="1">
        <f t="shared" si="144"/>
        <v>8625</v>
      </c>
      <c r="AX131" s="1">
        <f t="shared" si="145"/>
        <v>10048542.588854495</v>
      </c>
      <c r="AZ131" s="1">
        <f t="shared" si="146"/>
        <v>7540.333333333333</v>
      </c>
      <c r="BA131" s="1">
        <f t="shared" si="147"/>
        <v>8784853.4068590365</v>
      </c>
    </row>
    <row r="132" spans="1:54" x14ac:dyDescent="0.15">
      <c r="C132" s="7">
        <v>11</v>
      </c>
      <c r="D132" s="7">
        <f t="shared" si="148"/>
        <v>20.582733333333302</v>
      </c>
      <c r="E132" s="10">
        <f t="shared" si="149"/>
        <v>24.784290322580599</v>
      </c>
      <c r="F132" s="7" t="s">
        <v>85</v>
      </c>
      <c r="G132" s="1">
        <v>12</v>
      </c>
      <c r="H132" s="9">
        <f t="shared" si="128"/>
        <v>20.582733333333302</v>
      </c>
      <c r="I132" s="9">
        <f t="shared" si="129"/>
        <v>293.73273333333327</v>
      </c>
      <c r="J132" s="9">
        <f t="shared" si="130"/>
        <v>0.21183942432325639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0.48582791599613206</v>
      </c>
      <c r="P132" s="9">
        <f t="shared" si="133"/>
        <v>0.10291750604478798</v>
      </c>
      <c r="Q132" s="12">
        <f t="shared" si="134"/>
        <v>3.3962776994780036E-2</v>
      </c>
      <c r="R132" s="9">
        <f t="shared" si="135"/>
        <v>9.3951000000000007E-2</v>
      </c>
      <c r="S132" s="13">
        <f t="shared" si="136"/>
        <v>0.36149457690476988</v>
      </c>
      <c r="T132" s="2">
        <f t="shared" si="137"/>
        <v>0.01</v>
      </c>
      <c r="U132" s="14">
        <f t="shared" si="138"/>
        <v>3.6149457690476988E-3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1.8514945769047698E-2</v>
      </c>
      <c r="AU132" s="9">
        <f t="shared" si="142"/>
        <v>28.47</v>
      </c>
      <c r="AV132" s="1">
        <f t="shared" si="143"/>
        <v>0.33</v>
      </c>
      <c r="AW132" s="1">
        <f t="shared" si="144"/>
        <v>8625</v>
      </c>
      <c r="AX132" s="1">
        <f t="shared" si="145"/>
        <v>10052122.160210852</v>
      </c>
      <c r="AY132" s="1">
        <f>SUM(AX121:AX132)</f>
        <v>129382667.07609089</v>
      </c>
      <c r="AZ132" s="1">
        <f t="shared" si="146"/>
        <v>7540.333333333333</v>
      </c>
      <c r="BA132" s="1">
        <f t="shared" si="147"/>
        <v>8787982.8168552537</v>
      </c>
      <c r="BB132" s="1">
        <f>SUM(BA121:BA132)</f>
        <v>113111702.87645419</v>
      </c>
    </row>
    <row r="133" spans="1:54" x14ac:dyDescent="0.15">
      <c r="C133" s="7">
        <v>12</v>
      </c>
      <c r="D133" s="7">
        <f t="shared" si="148"/>
        <v>17.224967741935501</v>
      </c>
      <c r="E133" s="10">
        <f t="shared" si="149"/>
        <v>20.582733333333302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17.302838709677399</v>
      </c>
      <c r="E136" s="7"/>
      <c r="F136" s="7"/>
      <c r="G136" s="1">
        <v>1</v>
      </c>
      <c r="H136" s="9">
        <f t="shared" ref="H136:H147" si="151">E137</f>
        <v>17.302838709677399</v>
      </c>
      <c r="I136" s="9">
        <f t="shared" ref="I136:I147" si="152">H136+273.15</f>
        <v>290.45283870967739</v>
      </c>
      <c r="J136" s="9">
        <f t="shared" ref="J136:J147" si="153">EXP(($C$15*(I136-$C$13))/($C$16*I136*$C$13))</f>
        <v>0.14569341932309743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0.11058828640924019</v>
      </c>
      <c r="Q136" s="12">
        <f t="shared" ref="Q136:Q147" si="157">P136*$B$138</f>
        <v>2.8752954466402452E-2</v>
      </c>
      <c r="R136" s="9">
        <f t="shared" ref="R136:R147" si="158">L136*$B$138</f>
        <v>0.19735245833333334</v>
      </c>
      <c r="S136" s="13">
        <f t="shared" ref="S136:S147" si="159">Q136/R136</f>
        <v>0.14569341932309746</v>
      </c>
      <c r="T136" s="2">
        <f t="shared" ref="T136:T147" si="160">$B$137/100</f>
        <v>0.01</v>
      </c>
      <c r="U136" s="14">
        <f t="shared" ref="U136:U147" si="161">S136*T136</f>
        <v>1.4569341932309746E-3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6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63">AR136*AQ136</f>
        <v>7.4999999999999997E-3</v>
      </c>
      <c r="AT136" s="1">
        <f t="shared" ref="AT136:AT147" si="164">(AS136+AM136+AD136+AA136+U136+X136+AG136+AJ136+AP136)</f>
        <v>1.1406934193230973E-2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17710.083333333332</v>
      </c>
      <c r="AX136" s="1">
        <f t="shared" ref="AX136:AX147" si="168">AW136*10000*AV136*0.67*AU136*AT136</f>
        <v>26712029.404582493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17.200258064516099</v>
      </c>
      <c r="E137" s="10">
        <f t="shared" ref="E137:E148" si="170">D136</f>
        <v>17.302838709677399</v>
      </c>
      <c r="F137" s="7" t="s">
        <v>83</v>
      </c>
      <c r="G137" s="1">
        <v>2</v>
      </c>
      <c r="H137" s="9">
        <f t="shared" si="151"/>
        <v>17.200258064516099</v>
      </c>
      <c r="I137" s="9">
        <f t="shared" si="152"/>
        <v>290.35025806451608</v>
      </c>
      <c r="J137" s="9">
        <f t="shared" si="153"/>
        <v>0.14397806429274709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1.4075075469240932</v>
      </c>
      <c r="P137" s="9">
        <f t="shared" si="156"/>
        <v>0.20265021208356385</v>
      </c>
      <c r="Q137" s="12">
        <f t="shared" si="157"/>
        <v>5.2689055141726601E-2</v>
      </c>
      <c r="R137" s="9">
        <f t="shared" si="158"/>
        <v>0.19735245833333334</v>
      </c>
      <c r="S137" s="13">
        <f t="shared" si="159"/>
        <v>0.26697947209116313</v>
      </c>
      <c r="T137" s="2">
        <f t="shared" si="160"/>
        <v>0.01</v>
      </c>
      <c r="U137" s="14">
        <f t="shared" si="161"/>
        <v>2.6697947209116312E-3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6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63"/>
        <v>7.4999999999999997E-3</v>
      </c>
      <c r="AT137" s="1">
        <f t="shared" si="164"/>
        <v>1.2619794720911633E-2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17710.083333333332</v>
      </c>
      <c r="AX137" s="1">
        <f t="shared" si="168"/>
        <v>29552228.666737311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19.9622142857143</v>
      </c>
      <c r="E138" s="10">
        <f t="shared" si="170"/>
        <v>17.200258064516099</v>
      </c>
      <c r="F138" s="7" t="s">
        <v>83</v>
      </c>
      <c r="G138" s="1">
        <v>3</v>
      </c>
      <c r="H138" s="9">
        <f t="shared" si="151"/>
        <v>19.9622142857143</v>
      </c>
      <c r="I138" s="9">
        <f t="shared" si="152"/>
        <v>293.11221428571429</v>
      </c>
      <c r="J138" s="9">
        <f t="shared" si="153"/>
        <v>0.19748313734173956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1.963905251507196</v>
      </c>
      <c r="P138" s="9">
        <f t="shared" si="156"/>
        <v>0.38783817050955915</v>
      </c>
      <c r="Q138" s="12">
        <f t="shared" si="157"/>
        <v>0.10083792433248538</v>
      </c>
      <c r="R138" s="9">
        <f t="shared" si="158"/>
        <v>0.19735245833333334</v>
      </c>
      <c r="S138" s="13">
        <f t="shared" si="159"/>
        <v>0.51095347473284347</v>
      </c>
      <c r="T138" s="2">
        <f t="shared" si="160"/>
        <v>0.01</v>
      </c>
      <c r="U138" s="14">
        <f t="shared" si="161"/>
        <v>5.109534747328435E-3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6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63"/>
        <v>7.4999999999999997E-3</v>
      </c>
      <c r="AT138" s="1">
        <f t="shared" si="164"/>
        <v>1.5059534747328435E-2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17710.083333333332</v>
      </c>
      <c r="AX138" s="1">
        <f t="shared" si="168"/>
        <v>35265455.921423808</v>
      </c>
    </row>
    <row r="139" spans="1:54" x14ac:dyDescent="0.15">
      <c r="C139" s="7">
        <v>3</v>
      </c>
      <c r="D139" s="7">
        <f t="shared" si="169"/>
        <v>24.727741935483898</v>
      </c>
      <c r="E139" s="10">
        <f t="shared" si="170"/>
        <v>19.9622142857143</v>
      </c>
      <c r="F139" s="7" t="s">
        <v>83</v>
      </c>
      <c r="G139" s="1">
        <v>4</v>
      </c>
      <c r="H139" s="9">
        <f t="shared" si="151"/>
        <v>24.727741935483898</v>
      </c>
      <c r="I139" s="9">
        <f t="shared" si="152"/>
        <v>297.87774193548387</v>
      </c>
      <c r="J139" s="9">
        <f t="shared" si="153"/>
        <v>0.33599419147360987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2.3351149976643035</v>
      </c>
      <c r="P139" s="9">
        <f t="shared" si="156"/>
        <v>0.78458507563811808</v>
      </c>
      <c r="Q139" s="12">
        <f t="shared" si="157"/>
        <v>0.20399211966591071</v>
      </c>
      <c r="R139" s="9">
        <f t="shared" si="158"/>
        <v>0.19735245833333334</v>
      </c>
      <c r="S139" s="13">
        <f t="shared" si="159"/>
        <v>1.0336436717771349</v>
      </c>
      <c r="T139" s="2">
        <f t="shared" si="160"/>
        <v>0.01</v>
      </c>
      <c r="U139" s="14">
        <f t="shared" si="161"/>
        <v>1.0336436717771348E-2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2.523643671777135E-2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17710.083333333332</v>
      </c>
      <c r="AX139" s="1">
        <f t="shared" si="168"/>
        <v>59097074.485800333</v>
      </c>
    </row>
    <row r="140" spans="1:54" x14ac:dyDescent="0.15">
      <c r="C140" s="7">
        <v>4</v>
      </c>
      <c r="D140" s="7">
        <f t="shared" si="169"/>
        <v>27.480433333333298</v>
      </c>
      <c r="E140" s="10">
        <f t="shared" si="170"/>
        <v>24.727741935483898</v>
      </c>
      <c r="F140" s="7" t="s">
        <v>83</v>
      </c>
      <c r="G140" s="1">
        <v>5</v>
      </c>
      <c r="H140" s="9">
        <f t="shared" si="151"/>
        <v>27.480433333333298</v>
      </c>
      <c r="I140" s="9">
        <f t="shared" si="152"/>
        <v>300.63043333333326</v>
      </c>
      <c r="J140" s="9">
        <f t="shared" si="153"/>
        <v>0.45322596710848562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2.309577838692852</v>
      </c>
      <c r="P140" s="9">
        <f t="shared" si="156"/>
        <v>1.0467606495538939</v>
      </c>
      <c r="Q140" s="12">
        <f t="shared" si="157"/>
        <v>0.27215776888401244</v>
      </c>
      <c r="R140" s="9">
        <f t="shared" si="158"/>
        <v>0.19735245833333334</v>
      </c>
      <c r="S140" s="13">
        <f t="shared" si="159"/>
        <v>1.3790442297117527</v>
      </c>
      <c r="T140" s="2">
        <f t="shared" si="160"/>
        <v>0.01</v>
      </c>
      <c r="U140" s="14">
        <f t="shared" si="161"/>
        <v>1.3790442297117527E-2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2.8690442297117529E-2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17710.083333333332</v>
      </c>
      <c r="AX140" s="1">
        <f t="shared" si="168"/>
        <v>67185443.984226778</v>
      </c>
    </row>
    <row r="141" spans="1:54" x14ac:dyDescent="0.15">
      <c r="C141" s="7">
        <v>5</v>
      </c>
      <c r="D141" s="7">
        <f t="shared" si="169"/>
        <v>28.0673225806452</v>
      </c>
      <c r="E141" s="10">
        <f t="shared" si="170"/>
        <v>27.480433333333298</v>
      </c>
      <c r="F141" s="7" t="s">
        <v>85</v>
      </c>
      <c r="G141" s="1">
        <v>6</v>
      </c>
      <c r="H141" s="9">
        <f t="shared" si="151"/>
        <v>28.0673225806452</v>
      </c>
      <c r="I141" s="9">
        <f t="shared" si="152"/>
        <v>301.2173225806452</v>
      </c>
      <c r="J141" s="9">
        <f t="shared" si="153"/>
        <v>0.48274817260747371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2.0218651058056247</v>
      </c>
      <c r="P141" s="9">
        <f t="shared" si="156"/>
        <v>0.97605168508648188</v>
      </c>
      <c r="Q141" s="12">
        <f t="shared" si="157"/>
        <v>0.25377343812248532</v>
      </c>
      <c r="R141" s="9">
        <f t="shared" si="158"/>
        <v>0.19735245833333334</v>
      </c>
      <c r="S141" s="13">
        <f t="shared" si="159"/>
        <v>1.2858894196993254</v>
      </c>
      <c r="T141" s="2">
        <f t="shared" si="160"/>
        <v>0.01</v>
      </c>
      <c r="U141" s="14">
        <f t="shared" si="161"/>
        <v>1.2858894196993254E-2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2.7758894196993254E-2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17710.083333333332</v>
      </c>
      <c r="AX141" s="1">
        <f t="shared" si="168"/>
        <v>65004004.184471577</v>
      </c>
    </row>
    <row r="142" spans="1:54" x14ac:dyDescent="0.15">
      <c r="C142" s="7">
        <v>6</v>
      </c>
      <c r="D142" s="7">
        <f t="shared" si="169"/>
        <v>27.7183666666667</v>
      </c>
      <c r="E142" s="10">
        <f t="shared" si="170"/>
        <v>28.0673225806452</v>
      </c>
      <c r="F142" s="7" t="s">
        <v>83</v>
      </c>
      <c r="G142" s="1">
        <v>7</v>
      </c>
      <c r="H142" s="9">
        <f t="shared" si="151"/>
        <v>27.7183666666667</v>
      </c>
      <c r="I142" s="9">
        <f t="shared" si="152"/>
        <v>300.8683666666667</v>
      </c>
      <c r="J142" s="9">
        <f t="shared" si="153"/>
        <v>0.46498441623599013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1.8048613373858098</v>
      </c>
      <c r="P142" s="9">
        <f t="shared" si="156"/>
        <v>0.83923239535124916</v>
      </c>
      <c r="Q142" s="12">
        <f t="shared" si="157"/>
        <v>0.21820042279132479</v>
      </c>
      <c r="R142" s="9">
        <f t="shared" si="158"/>
        <v>0.19735245833333334</v>
      </c>
      <c r="S142" s="13">
        <f t="shared" si="159"/>
        <v>1.1056382303724777</v>
      </c>
      <c r="T142" s="2">
        <f t="shared" si="160"/>
        <v>0.01</v>
      </c>
      <c r="U142" s="14">
        <f t="shared" si="161"/>
        <v>1.1056382303724776E-2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2.5956382303724775E-2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17710.083333333332</v>
      </c>
      <c r="AX142" s="1">
        <f t="shared" si="168"/>
        <v>60782997.04272183</v>
      </c>
    </row>
    <row r="143" spans="1:54" x14ac:dyDescent="0.15">
      <c r="C143" s="7">
        <v>7</v>
      </c>
      <c r="D143" s="7">
        <f t="shared" si="169"/>
        <v>27.2948709677419</v>
      </c>
      <c r="E143" s="10">
        <f t="shared" si="170"/>
        <v>27.7183666666667</v>
      </c>
      <c r="F143" s="7" t="s">
        <v>83</v>
      </c>
      <c r="G143" s="1">
        <v>8</v>
      </c>
      <c r="H143" s="9">
        <f t="shared" si="151"/>
        <v>27.2948709677419</v>
      </c>
      <c r="I143" s="9">
        <f t="shared" si="152"/>
        <v>300.44487096774185</v>
      </c>
      <c r="J143" s="9">
        <f t="shared" si="153"/>
        <v>0.4442498971524087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1.7246768587012276</v>
      </c>
      <c r="P143" s="9">
        <f t="shared" si="156"/>
        <v>0.76618751709915967</v>
      </c>
      <c r="Q143" s="12">
        <f t="shared" si="157"/>
        <v>0.19920875444578151</v>
      </c>
      <c r="R143" s="9">
        <f t="shared" si="158"/>
        <v>0.19735245833333334</v>
      </c>
      <c r="S143" s="13">
        <f t="shared" si="159"/>
        <v>1.0094059943723266</v>
      </c>
      <c r="T143" s="2">
        <f t="shared" si="160"/>
        <v>0.01</v>
      </c>
      <c r="U143" s="14">
        <f t="shared" si="161"/>
        <v>1.0094059943723267E-2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2.4994059943723265E-2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17710.083333333332</v>
      </c>
      <c r="AX143" s="1">
        <f t="shared" si="168"/>
        <v>58529492.048163213</v>
      </c>
    </row>
    <row r="144" spans="1:54" x14ac:dyDescent="0.15">
      <c r="C144" s="7">
        <v>8</v>
      </c>
      <c r="D144" s="7">
        <f t="shared" si="169"/>
        <v>26.774419354838699</v>
      </c>
      <c r="E144" s="10">
        <f t="shared" si="170"/>
        <v>27.2948709677419</v>
      </c>
      <c r="F144" s="7" t="s">
        <v>83</v>
      </c>
      <c r="G144" s="1">
        <v>9</v>
      </c>
      <c r="H144" s="9">
        <f t="shared" si="151"/>
        <v>26.774419354838699</v>
      </c>
      <c r="I144" s="9">
        <f t="shared" si="152"/>
        <v>299.92441935483868</v>
      </c>
      <c r="J144" s="9">
        <f t="shared" si="153"/>
        <v>0.41995626618710358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1.7175372582687347</v>
      </c>
      <c r="P144" s="9">
        <f t="shared" si="156"/>
        <v>0.72129053401977283</v>
      </c>
      <c r="Q144" s="12">
        <f t="shared" si="157"/>
        <v>0.18753553884514093</v>
      </c>
      <c r="R144" s="9">
        <f t="shared" si="158"/>
        <v>0.19735245833333334</v>
      </c>
      <c r="S144" s="13">
        <f t="shared" si="159"/>
        <v>0.95025691814990532</v>
      </c>
      <c r="T144" s="2">
        <f t="shared" si="160"/>
        <v>0.01</v>
      </c>
      <c r="U144" s="14">
        <f t="shared" si="161"/>
        <v>9.5025691814990525E-3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2.4402569181499051E-2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17710.083333333332</v>
      </c>
      <c r="AX144" s="1">
        <f t="shared" si="168"/>
        <v>57144376.787092626</v>
      </c>
    </row>
    <row r="145" spans="3:51" x14ac:dyDescent="0.15">
      <c r="C145" s="7">
        <v>9</v>
      </c>
      <c r="D145" s="7">
        <f t="shared" si="169"/>
        <v>26.167100000000001</v>
      </c>
      <c r="E145" s="10">
        <f t="shared" si="170"/>
        <v>26.774419354838699</v>
      </c>
      <c r="F145" s="7" t="s">
        <v>83</v>
      </c>
      <c r="G145" s="1">
        <v>10</v>
      </c>
      <c r="H145" s="9">
        <f t="shared" si="151"/>
        <v>26.167100000000001</v>
      </c>
      <c r="I145" s="9">
        <f t="shared" si="152"/>
        <v>299.31709999999998</v>
      </c>
      <c r="J145" s="9">
        <f t="shared" si="153"/>
        <v>0.39318502180410941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1.7552946409156285</v>
      </c>
      <c r="P145" s="9">
        <f t="shared" si="156"/>
        <v>0.69015556166104775</v>
      </c>
      <c r="Q145" s="12">
        <f t="shared" si="157"/>
        <v>0.17944044603187242</v>
      </c>
      <c r="R145" s="9">
        <f t="shared" si="158"/>
        <v>0.19735245833333334</v>
      </c>
      <c r="S145" s="13">
        <f t="shared" si="159"/>
        <v>0.90923846374790496</v>
      </c>
      <c r="T145" s="2">
        <f t="shared" si="160"/>
        <v>0.01</v>
      </c>
      <c r="U145" s="14">
        <f t="shared" si="161"/>
        <v>9.0923846374790489E-3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2.3992384637479047E-2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17710.083333333332</v>
      </c>
      <c r="AX145" s="1">
        <f t="shared" si="168"/>
        <v>56183832.839388467</v>
      </c>
    </row>
    <row r="146" spans="3:51" x14ac:dyDescent="0.15">
      <c r="C146" s="7">
        <v>10</v>
      </c>
      <c r="D146" s="7">
        <f t="shared" si="169"/>
        <v>24.784290322580599</v>
      </c>
      <c r="E146" s="10">
        <f t="shared" si="170"/>
        <v>26.167100000000001</v>
      </c>
      <c r="F146" s="7" t="s">
        <v>83</v>
      </c>
      <c r="G146" s="1">
        <v>11</v>
      </c>
      <c r="H146" s="9">
        <f t="shared" si="151"/>
        <v>24.784290322580599</v>
      </c>
      <c r="I146" s="9">
        <f t="shared" si="152"/>
        <v>297.93429032258058</v>
      </c>
      <c r="J146" s="9">
        <f t="shared" si="153"/>
        <v>0.33808520628113486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1.8241869959212473</v>
      </c>
      <c r="P146" s="9">
        <f t="shared" si="156"/>
        <v>0.61673063681139861</v>
      </c>
      <c r="Q146" s="12">
        <f t="shared" si="157"/>
        <v>0.16034996557096365</v>
      </c>
      <c r="R146" s="9">
        <f t="shared" si="158"/>
        <v>0.19735245833333334</v>
      </c>
      <c r="S146" s="13">
        <f t="shared" si="159"/>
        <v>0.81250553920199187</v>
      </c>
      <c r="T146" s="2">
        <f t="shared" si="160"/>
        <v>0.01</v>
      </c>
      <c r="U146" s="14">
        <f t="shared" si="161"/>
        <v>8.1250553920199191E-3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2.3025055392019919E-2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17710.083333333332</v>
      </c>
      <c r="AX146" s="1">
        <f t="shared" si="168"/>
        <v>53918603.040486827</v>
      </c>
    </row>
    <row r="147" spans="3:51" x14ac:dyDescent="0.15">
      <c r="C147" s="7">
        <v>11</v>
      </c>
      <c r="D147" s="7">
        <f t="shared" si="169"/>
        <v>20.582733333333302</v>
      </c>
      <c r="E147" s="10">
        <f t="shared" si="170"/>
        <v>24.784290322580599</v>
      </c>
      <c r="F147" s="7" t="s">
        <v>85</v>
      </c>
      <c r="G147" s="1">
        <v>12</v>
      </c>
      <c r="H147" s="9">
        <f t="shared" si="151"/>
        <v>20.582733333333302</v>
      </c>
      <c r="I147" s="9">
        <f t="shared" si="152"/>
        <v>293.73273333333327</v>
      </c>
      <c r="J147" s="9">
        <f t="shared" si="153"/>
        <v>0.21183942432325639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1.9665042757765154</v>
      </c>
      <c r="P147" s="9">
        <f t="shared" si="156"/>
        <v>0.41658313370971928</v>
      </c>
      <c r="Q147" s="12">
        <f t="shared" si="157"/>
        <v>0.10831161476452701</v>
      </c>
      <c r="R147" s="9">
        <f t="shared" si="158"/>
        <v>0.19735245833333334</v>
      </c>
      <c r="S147" s="13">
        <f t="shared" si="159"/>
        <v>0.54882323574396996</v>
      </c>
      <c r="T147" s="2">
        <f t="shared" si="160"/>
        <v>0.01</v>
      </c>
      <c r="U147" s="14">
        <f t="shared" si="161"/>
        <v>5.4882323574396994E-3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2.0388232357439702E-2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17710.083333333332</v>
      </c>
      <c r="AX147" s="1">
        <f t="shared" si="168"/>
        <v>47743859.394101612</v>
      </c>
      <c r="AY147" s="1">
        <f>SUM(AX136:AX147)</f>
        <v>617119397.79919696</v>
      </c>
    </row>
    <row r="148" spans="3:51" x14ac:dyDescent="0.15">
      <c r="C148" s="7">
        <v>12</v>
      </c>
      <c r="D148" s="7">
        <f t="shared" si="169"/>
        <v>17.224967741935501</v>
      </c>
      <c r="E148" s="10">
        <f t="shared" si="170"/>
        <v>20.582733333333302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E13" sqref="E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1189260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18053710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19229067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17902991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8011776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401328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25782025.746117875</v>
      </c>
      <c r="J13" s="6" t="s">
        <v>37</v>
      </c>
      <c r="K13" s="6">
        <f>I13/(10000*1000)</f>
        <v>2.5782025746117876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25.5337741935484</v>
      </c>
      <c r="E26" s="7"/>
      <c r="F26" s="7"/>
      <c r="G26" s="1">
        <v>1</v>
      </c>
      <c r="H26" s="9">
        <f t="shared" ref="H26:H37" si="0">E27</f>
        <v>25.5337741935484</v>
      </c>
      <c r="I26" s="9">
        <f t="shared" ref="I26:I37" si="1">H26+273.15</f>
        <v>298.6837741935484</v>
      </c>
      <c r="J26" s="9">
        <f t="shared" ref="J26:J37" si="2">EXP(($C$15*(I26-$C$13))/($C$16*I26*$C$13))</f>
        <v>0.36697877443154669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0.46580157115128179</v>
      </c>
      <c r="Q26" s="12">
        <f t="shared" ref="Q26:Q37" si="6">P26*$B$28</f>
        <v>4.6580157115128182E-2</v>
      </c>
      <c r="R26" s="9">
        <f t="shared" ref="R26:R37" si="7">L26*$B$28</f>
        <v>0.12692875000000001</v>
      </c>
      <c r="S26" s="13">
        <f t="shared" ref="S26:S37" si="8">Q26/R26</f>
        <v>0.36697877443154669</v>
      </c>
      <c r="T26" s="2">
        <f t="shared" ref="T26:T37" si="9">$B$27/100</f>
        <v>0.01</v>
      </c>
      <c r="U26" s="14">
        <f t="shared" ref="U26:U37" si="10">S26*T26</f>
        <v>3.6697877443154672E-3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3.9769787744315471E-2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99105</v>
      </c>
      <c r="AU26" s="1">
        <f t="shared" ref="AU26:AU37" si="19">AT26*10000*AS26*0.67*AR26*AQ26</f>
        <v>335184281.99975133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25.2724193548387</v>
      </c>
      <c r="E27" s="10">
        <f t="shared" ref="E27:E38" si="20">D26</f>
        <v>25.5337741935484</v>
      </c>
      <c r="F27" s="7" t="s">
        <v>83</v>
      </c>
      <c r="G27" s="1">
        <v>2</v>
      </c>
      <c r="H27" s="9">
        <f t="shared" si="0"/>
        <v>25.2724193548387</v>
      </c>
      <c r="I27" s="9">
        <f t="shared" si="1"/>
        <v>298.42241935483867</v>
      </c>
      <c r="J27" s="9">
        <f t="shared" si="2"/>
        <v>0.3566497473767567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2.0727734288487181</v>
      </c>
      <c r="P27" s="9">
        <f t="shared" si="5"/>
        <v>0.73925411976814903</v>
      </c>
      <c r="Q27" s="12">
        <f t="shared" si="6"/>
        <v>7.3925411976814903E-2</v>
      </c>
      <c r="R27" s="9">
        <f t="shared" si="7"/>
        <v>0.12692875000000001</v>
      </c>
      <c r="S27" s="13">
        <f t="shared" si="8"/>
        <v>0.58241660755987035</v>
      </c>
      <c r="T27" s="2">
        <f t="shared" si="9"/>
        <v>0.01</v>
      </c>
      <c r="U27" s="14">
        <f t="shared" si="10"/>
        <v>5.8241660755987039E-3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4.1924166075598714E-2</v>
      </c>
      <c r="AR27" s="9">
        <f t="shared" si="16"/>
        <v>126.92874999999999</v>
      </c>
      <c r="AS27" s="1">
        <f t="shared" si="17"/>
        <v>0.1</v>
      </c>
      <c r="AT27" s="1">
        <f t="shared" si="18"/>
        <v>99105</v>
      </c>
      <c r="AU27" s="1">
        <f t="shared" si="19"/>
        <v>353341626.93630338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25.5735357142857</v>
      </c>
      <c r="E28" s="10">
        <f t="shared" si="20"/>
        <v>25.2724193548387</v>
      </c>
      <c r="F28" s="7" t="s">
        <v>83</v>
      </c>
      <c r="G28" s="1">
        <v>3</v>
      </c>
      <c r="H28" s="9">
        <f t="shared" si="0"/>
        <v>25.5735357142857</v>
      </c>
      <c r="I28" s="9">
        <f t="shared" si="1"/>
        <v>298.72353571428567</v>
      </c>
      <c r="J28" s="9">
        <f t="shared" si="2"/>
        <v>0.36857458444295615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2.6028068090805689</v>
      </c>
      <c r="P28" s="9">
        <f t="shared" si="5"/>
        <v>0.95932843804216739</v>
      </c>
      <c r="Q28" s="12">
        <f t="shared" si="6"/>
        <v>9.5932843804216739E-2</v>
      </c>
      <c r="R28" s="9">
        <f t="shared" si="7"/>
        <v>0.12692875000000001</v>
      </c>
      <c r="S28" s="13">
        <f t="shared" si="8"/>
        <v>0.75580074493932015</v>
      </c>
      <c r="T28" s="2">
        <f t="shared" si="9"/>
        <v>0.01</v>
      </c>
      <c r="U28" s="14">
        <f t="shared" si="10"/>
        <v>7.5580074493932017E-3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4.3658007449393209E-2</v>
      </c>
      <c r="AR28" s="9">
        <f t="shared" si="16"/>
        <v>126.92874999999999</v>
      </c>
      <c r="AS28" s="1">
        <f t="shared" si="17"/>
        <v>0.1</v>
      </c>
      <c r="AT28" s="1">
        <f t="shared" si="18"/>
        <v>99105</v>
      </c>
      <c r="AU28" s="1">
        <f t="shared" si="19"/>
        <v>367954638.69570959</v>
      </c>
    </row>
    <row r="29" spans="1:47" x14ac:dyDescent="0.15">
      <c r="C29" s="7">
        <v>3</v>
      </c>
      <c r="D29" s="8">
        <v>25.431741935483899</v>
      </c>
      <c r="E29" s="10">
        <f t="shared" si="20"/>
        <v>25.5735357142857</v>
      </c>
      <c r="F29" s="7" t="s">
        <v>83</v>
      </c>
      <c r="G29" s="1">
        <v>4</v>
      </c>
      <c r="H29" s="9">
        <f t="shared" si="0"/>
        <v>25.431741935483899</v>
      </c>
      <c r="I29" s="9">
        <f t="shared" si="1"/>
        <v>298.58174193548388</v>
      </c>
      <c r="J29" s="9">
        <f t="shared" si="2"/>
        <v>0.36291338088015013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2.9127658710384017</v>
      </c>
      <c r="P29" s="9">
        <f t="shared" si="5"/>
        <v>1.0570817099708618</v>
      </c>
      <c r="Q29" s="12">
        <f t="shared" si="6"/>
        <v>0.10570817099708618</v>
      </c>
      <c r="R29" s="9">
        <f t="shared" si="7"/>
        <v>0.12692875000000001</v>
      </c>
      <c r="S29" s="13">
        <f t="shared" si="8"/>
        <v>0.83281503203242901</v>
      </c>
      <c r="T29" s="2">
        <f t="shared" si="9"/>
        <v>0.01</v>
      </c>
      <c r="U29" s="14">
        <f t="shared" si="10"/>
        <v>8.3281503203242908E-3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4.4428150320324294E-2</v>
      </c>
      <c r="AR29" s="9">
        <f t="shared" si="16"/>
        <v>126.92874999999999</v>
      </c>
      <c r="AS29" s="1">
        <f t="shared" si="17"/>
        <v>0.1</v>
      </c>
      <c r="AT29" s="1">
        <f t="shared" si="18"/>
        <v>99105</v>
      </c>
      <c r="AU29" s="1">
        <f t="shared" si="19"/>
        <v>374445490.16542006</v>
      </c>
    </row>
    <row r="30" spans="1:47" x14ac:dyDescent="0.15">
      <c r="C30" s="7">
        <v>4</v>
      </c>
      <c r="D30" s="8">
        <v>25.679766666666701</v>
      </c>
      <c r="E30" s="10">
        <f t="shared" si="20"/>
        <v>25.431741935483899</v>
      </c>
      <c r="F30" s="7" t="s">
        <v>83</v>
      </c>
      <c r="G30" s="1">
        <v>5</v>
      </c>
      <c r="H30" s="9">
        <f t="shared" si="0"/>
        <v>25.679766666666701</v>
      </c>
      <c r="I30" s="9">
        <f t="shared" si="1"/>
        <v>298.82976666666667</v>
      </c>
      <c r="J30" s="9">
        <f t="shared" si="2"/>
        <v>0.37287012136884989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1.7628999530141629</v>
      </c>
      <c r="O30" s="9">
        <f t="shared" si="21"/>
        <v>1.3620717080533769</v>
      </c>
      <c r="P30" s="9">
        <f t="shared" si="5"/>
        <v>0.50787584309493927</v>
      </c>
      <c r="Q30" s="12">
        <f t="shared" si="6"/>
        <v>5.0787584309493927E-2</v>
      </c>
      <c r="R30" s="9">
        <f t="shared" si="7"/>
        <v>0.12692875000000001</v>
      </c>
      <c r="S30" s="13">
        <f t="shared" si="8"/>
        <v>0.40012671919871523</v>
      </c>
      <c r="T30" s="2">
        <f t="shared" si="9"/>
        <v>0.01</v>
      </c>
      <c r="U30" s="14">
        <f t="shared" si="10"/>
        <v>4.0012671919871521E-3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4.0101267191987158E-2</v>
      </c>
      <c r="AR30" s="9">
        <f t="shared" si="16"/>
        <v>126.92874999999999</v>
      </c>
      <c r="AS30" s="1">
        <f t="shared" si="17"/>
        <v>0.1</v>
      </c>
      <c r="AT30" s="1">
        <f t="shared" si="18"/>
        <v>99105</v>
      </c>
      <c r="AU30" s="1">
        <f t="shared" si="19"/>
        <v>337978028.38280541</v>
      </c>
    </row>
    <row r="31" spans="1:47" x14ac:dyDescent="0.15">
      <c r="C31" s="7">
        <v>5</v>
      </c>
      <c r="D31" s="8">
        <v>25.895419354838701</v>
      </c>
      <c r="E31" s="10">
        <f t="shared" si="20"/>
        <v>25.679766666666701</v>
      </c>
      <c r="F31" s="7" t="s">
        <v>85</v>
      </c>
      <c r="G31" s="1">
        <v>6</v>
      </c>
      <c r="H31" s="9">
        <f t="shared" si="0"/>
        <v>25.895419354838701</v>
      </c>
      <c r="I31" s="9">
        <f t="shared" si="1"/>
        <v>299.04541935483866</v>
      </c>
      <c r="J31" s="9">
        <f t="shared" si="2"/>
        <v>0.3817351364986814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2.1234833649584379</v>
      </c>
      <c r="P31" s="9">
        <f t="shared" si="5"/>
        <v>0.8106082121750886</v>
      </c>
      <c r="Q31" s="12">
        <f t="shared" si="6"/>
        <v>8.1060821217508863E-2</v>
      </c>
      <c r="R31" s="9">
        <f t="shared" si="7"/>
        <v>0.12692875000000001</v>
      </c>
      <c r="S31" s="13">
        <f t="shared" si="8"/>
        <v>0.63863247071690898</v>
      </c>
      <c r="T31" s="2">
        <f t="shared" si="9"/>
        <v>0.01</v>
      </c>
      <c r="U31" s="14">
        <f t="shared" si="10"/>
        <v>6.3863247071690903E-3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4.24863247071691E-2</v>
      </c>
      <c r="AR31" s="9">
        <f t="shared" si="16"/>
        <v>126.92874999999999</v>
      </c>
      <c r="AS31" s="1">
        <f t="shared" si="17"/>
        <v>0.1</v>
      </c>
      <c r="AT31" s="1">
        <f t="shared" si="18"/>
        <v>99105</v>
      </c>
      <c r="AU31" s="1">
        <f t="shared" si="19"/>
        <v>358079563.64605653</v>
      </c>
    </row>
    <row r="32" spans="1:47" x14ac:dyDescent="0.15">
      <c r="C32" s="7">
        <v>6</v>
      </c>
      <c r="D32" s="8">
        <v>25.469633333333299</v>
      </c>
      <c r="E32" s="10">
        <f t="shared" si="20"/>
        <v>25.895419354838701</v>
      </c>
      <c r="F32" s="7" t="s">
        <v>83</v>
      </c>
      <c r="G32" s="1">
        <v>7</v>
      </c>
      <c r="H32" s="9">
        <f t="shared" si="0"/>
        <v>25.469633333333299</v>
      </c>
      <c r="I32" s="9">
        <f t="shared" si="1"/>
        <v>298.6196333333333</v>
      </c>
      <c r="J32" s="9">
        <f t="shared" si="2"/>
        <v>0.36441817331872184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2.5821626527833494</v>
      </c>
      <c r="P32" s="9">
        <f t="shared" si="5"/>
        <v>0.94098699713913325</v>
      </c>
      <c r="Q32" s="12">
        <f t="shared" si="6"/>
        <v>9.4098699713913325E-2</v>
      </c>
      <c r="R32" s="9">
        <f t="shared" si="7"/>
        <v>0.12692875000000001</v>
      </c>
      <c r="S32" s="13">
        <f t="shared" si="8"/>
        <v>0.74135055859222843</v>
      </c>
      <c r="T32" s="2">
        <f t="shared" si="9"/>
        <v>0.01</v>
      </c>
      <c r="U32" s="14">
        <f t="shared" si="10"/>
        <v>7.4135055859222846E-3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4.3513505585922291E-2</v>
      </c>
      <c r="AR32" s="9">
        <f t="shared" si="16"/>
        <v>126.92874999999999</v>
      </c>
      <c r="AS32" s="1">
        <f t="shared" si="17"/>
        <v>0.1</v>
      </c>
      <c r="AT32" s="1">
        <f t="shared" si="18"/>
        <v>99105</v>
      </c>
      <c r="AU32" s="1">
        <f t="shared" si="19"/>
        <v>366736760.60024381</v>
      </c>
    </row>
    <row r="33" spans="1:48" x14ac:dyDescent="0.15">
      <c r="C33" s="7">
        <v>7</v>
      </c>
      <c r="D33" s="8">
        <v>25.344161290322599</v>
      </c>
      <c r="E33" s="10">
        <f t="shared" si="20"/>
        <v>25.469633333333299</v>
      </c>
      <c r="F33" s="7" t="s">
        <v>83</v>
      </c>
      <c r="G33" s="1">
        <v>8</v>
      </c>
      <c r="H33" s="9">
        <f t="shared" si="0"/>
        <v>25.344161290322599</v>
      </c>
      <c r="I33" s="9">
        <f t="shared" si="1"/>
        <v>298.49416129032255</v>
      </c>
      <c r="J33" s="9">
        <f t="shared" si="2"/>
        <v>0.35945755563929177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2.9104631556442162</v>
      </c>
      <c r="P33" s="9">
        <f t="shared" si="5"/>
        <v>1.0461879717060896</v>
      </c>
      <c r="Q33" s="12">
        <f t="shared" si="6"/>
        <v>0.10461879717060896</v>
      </c>
      <c r="R33" s="9">
        <f t="shared" si="7"/>
        <v>0.12692875000000001</v>
      </c>
      <c r="S33" s="13">
        <f t="shared" si="8"/>
        <v>0.82423247034741109</v>
      </c>
      <c r="T33" s="2">
        <f t="shared" si="9"/>
        <v>0.01</v>
      </c>
      <c r="U33" s="14">
        <f t="shared" si="10"/>
        <v>8.2423247034741111E-3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4.4342324703474115E-2</v>
      </c>
      <c r="AR33" s="9">
        <f t="shared" si="16"/>
        <v>126.92874999999999</v>
      </c>
      <c r="AS33" s="1">
        <f t="shared" si="17"/>
        <v>0.1</v>
      </c>
      <c r="AT33" s="1">
        <f t="shared" si="18"/>
        <v>99105</v>
      </c>
      <c r="AU33" s="1">
        <f t="shared" si="19"/>
        <v>373722142.13183075</v>
      </c>
    </row>
    <row r="34" spans="1:48" x14ac:dyDescent="0.15">
      <c r="C34" s="7">
        <v>8</v>
      </c>
      <c r="D34" s="8">
        <v>25.182258064516098</v>
      </c>
      <c r="E34" s="10">
        <f t="shared" si="20"/>
        <v>25.344161290322599</v>
      </c>
      <c r="F34" s="7" t="s">
        <v>83</v>
      </c>
      <c r="G34" s="1">
        <v>9</v>
      </c>
      <c r="H34" s="9">
        <f t="shared" si="0"/>
        <v>25.182258064516098</v>
      </c>
      <c r="I34" s="9">
        <f t="shared" si="1"/>
        <v>298.33225806451605</v>
      </c>
      <c r="J34" s="9">
        <f t="shared" si="2"/>
        <v>0.35315024176324267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3.133562683938127</v>
      </c>
      <c r="P34" s="9">
        <f t="shared" si="5"/>
        <v>1.1066184194130251</v>
      </c>
      <c r="Q34" s="12">
        <f t="shared" si="6"/>
        <v>0.11066184194130252</v>
      </c>
      <c r="R34" s="9">
        <f t="shared" si="7"/>
        <v>0.12692875000000001</v>
      </c>
      <c r="S34" s="13">
        <f t="shared" si="8"/>
        <v>0.87184221022662334</v>
      </c>
      <c r="T34" s="2">
        <f t="shared" si="9"/>
        <v>0.01</v>
      </c>
      <c r="U34" s="14">
        <f t="shared" si="10"/>
        <v>8.7184221022662337E-3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4.4818422102266241E-2</v>
      </c>
      <c r="AR34" s="9">
        <f t="shared" si="16"/>
        <v>126.92874999999999</v>
      </c>
      <c r="AS34" s="1">
        <f t="shared" si="17"/>
        <v>0.1</v>
      </c>
      <c r="AT34" s="1">
        <f t="shared" si="18"/>
        <v>99105</v>
      </c>
      <c r="AU34" s="1">
        <f t="shared" si="19"/>
        <v>377734745.01022804</v>
      </c>
    </row>
    <row r="35" spans="1:48" x14ac:dyDescent="0.15">
      <c r="C35" s="7">
        <v>9</v>
      </c>
      <c r="D35" s="8">
        <v>25.300466666666701</v>
      </c>
      <c r="E35" s="10">
        <f t="shared" si="20"/>
        <v>25.182258064516098</v>
      </c>
      <c r="F35" s="7" t="s">
        <v>83</v>
      </c>
      <c r="G35" s="1">
        <v>10</v>
      </c>
      <c r="H35" s="9">
        <f t="shared" si="0"/>
        <v>25.300466666666701</v>
      </c>
      <c r="I35" s="9">
        <f t="shared" si="1"/>
        <v>298.45046666666667</v>
      </c>
      <c r="J35" s="9">
        <f t="shared" si="2"/>
        <v>0.35774499220306105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3.2962317645251016</v>
      </c>
      <c r="P35" s="9">
        <f t="shared" si="5"/>
        <v>1.1792104068995146</v>
      </c>
      <c r="Q35" s="12">
        <f t="shared" si="6"/>
        <v>0.11792104068995146</v>
      </c>
      <c r="R35" s="9">
        <f t="shared" si="7"/>
        <v>0.12692875000000001</v>
      </c>
      <c r="S35" s="13">
        <f t="shared" si="8"/>
        <v>0.92903334106694868</v>
      </c>
      <c r="T35" s="2">
        <f t="shared" si="9"/>
        <v>0.01</v>
      </c>
      <c r="U35" s="14">
        <f t="shared" si="10"/>
        <v>9.2903334106694876E-3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4.5390333410669496E-2</v>
      </c>
      <c r="AR35" s="9">
        <f t="shared" si="16"/>
        <v>126.92874999999999</v>
      </c>
      <c r="AS35" s="1">
        <f t="shared" si="17"/>
        <v>0.1</v>
      </c>
      <c r="AT35" s="1">
        <f t="shared" si="18"/>
        <v>99105</v>
      </c>
      <c r="AU35" s="1">
        <f t="shared" si="19"/>
        <v>382554878.38652658</v>
      </c>
    </row>
    <row r="36" spans="1:48" x14ac:dyDescent="0.15">
      <c r="C36" s="7">
        <v>10</v>
      </c>
      <c r="D36" s="8">
        <v>25.874322580645199</v>
      </c>
      <c r="E36" s="10">
        <f t="shared" si="20"/>
        <v>25.300466666666701</v>
      </c>
      <c r="F36" s="7" t="s">
        <v>83</v>
      </c>
      <c r="G36" s="1">
        <v>11</v>
      </c>
      <c r="H36" s="9">
        <f t="shared" si="0"/>
        <v>25.874322580645199</v>
      </c>
      <c r="I36" s="9">
        <f t="shared" si="1"/>
        <v>299.02432258064516</v>
      </c>
      <c r="J36" s="9">
        <f t="shared" si="2"/>
        <v>0.38085924247617037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2.011170289744308</v>
      </c>
      <c r="O36" s="9">
        <f t="shared" si="21"/>
        <v>1.3751385678812791</v>
      </c>
      <c r="P36" s="9">
        <f t="shared" si="5"/>
        <v>0.5237342332630297</v>
      </c>
      <c r="Q36" s="12">
        <f t="shared" si="6"/>
        <v>5.2373423326302973E-2</v>
      </c>
      <c r="R36" s="9">
        <f t="shared" si="7"/>
        <v>0.12692875000000001</v>
      </c>
      <c r="S36" s="13">
        <f t="shared" si="8"/>
        <v>0.41262064998121362</v>
      </c>
      <c r="T36" s="2">
        <f t="shared" si="9"/>
        <v>0.01</v>
      </c>
      <c r="U36" s="14">
        <f t="shared" si="10"/>
        <v>4.1262064998121364E-3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4.0226206499812144E-2</v>
      </c>
      <c r="AR36" s="9">
        <f t="shared" si="16"/>
        <v>126.92874999999999</v>
      </c>
      <c r="AS36" s="1">
        <f t="shared" si="17"/>
        <v>0.1</v>
      </c>
      <c r="AT36" s="1">
        <f t="shared" si="18"/>
        <v>99105</v>
      </c>
      <c r="AU36" s="1">
        <f t="shared" si="19"/>
        <v>339031031.04040319</v>
      </c>
    </row>
    <row r="37" spans="1:48" x14ac:dyDescent="0.15">
      <c r="C37" s="7">
        <v>11</v>
      </c>
      <c r="D37" s="8">
        <v>25.637</v>
      </c>
      <c r="E37" s="10">
        <f t="shared" si="20"/>
        <v>25.874322580645199</v>
      </c>
      <c r="F37" s="7" t="s">
        <v>85</v>
      </c>
      <c r="G37" s="1">
        <v>12</v>
      </c>
      <c r="H37" s="9">
        <f t="shared" si="0"/>
        <v>25.637</v>
      </c>
      <c r="I37" s="9">
        <f t="shared" si="1"/>
        <v>298.78699999999998</v>
      </c>
      <c r="J37" s="9">
        <f t="shared" si="2"/>
        <v>0.3711351957136606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2.1206918346182491</v>
      </c>
      <c r="P37" s="9">
        <f t="shared" si="5"/>
        <v>0.78706337908940582</v>
      </c>
      <c r="Q37" s="12">
        <f t="shared" si="6"/>
        <v>7.8706337908940591E-2</v>
      </c>
      <c r="R37" s="9">
        <f t="shared" si="7"/>
        <v>0.12692875000000001</v>
      </c>
      <c r="S37" s="13">
        <f t="shared" si="8"/>
        <v>0.62008282527749292</v>
      </c>
      <c r="T37" s="2">
        <f t="shared" si="9"/>
        <v>0.01</v>
      </c>
      <c r="U37" s="14">
        <f t="shared" si="10"/>
        <v>6.2008282527749297E-3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4.2300828252774939E-2</v>
      </c>
      <c r="AR37" s="9">
        <f t="shared" si="16"/>
        <v>126.92874999999999</v>
      </c>
      <c r="AS37" s="1">
        <f t="shared" si="17"/>
        <v>0.1</v>
      </c>
      <c r="AT37" s="1">
        <f t="shared" si="18"/>
        <v>99105</v>
      </c>
      <c r="AU37" s="1">
        <f t="shared" si="19"/>
        <v>356516178.48847562</v>
      </c>
      <c r="AV37" s="1">
        <f>SUM(AU26:AU37)</f>
        <v>4323279365.4837551</v>
      </c>
    </row>
    <row r="38" spans="1:48" x14ac:dyDescent="0.15">
      <c r="C38" s="7">
        <v>12</v>
      </c>
      <c r="D38" s="8">
        <v>25.619709677419401</v>
      </c>
      <c r="E38" s="10">
        <f t="shared" si="20"/>
        <v>25.637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25.5337741935484</v>
      </c>
      <c r="E42" s="7"/>
      <c r="F42" s="7"/>
      <c r="G42" s="1">
        <v>1</v>
      </c>
      <c r="H42" s="9">
        <f t="shared" ref="H42:H53" si="22">E43</f>
        <v>25.5337741935484</v>
      </c>
      <c r="I42" s="9">
        <f t="shared" ref="I42:I53" si="23">H42+273.15</f>
        <v>298.6837741935484</v>
      </c>
      <c r="J42" s="9">
        <f t="shared" ref="J42:J53" si="24">EXP(($C$15*(I42-$C$13))/($C$16*I42*$C$13))</f>
        <v>0.36697877443154669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0.44855586237033929</v>
      </c>
      <c r="Q42" s="12">
        <f t="shared" ref="Q42:Q53" si="28">P42*$B$44</f>
        <v>0.10765340696888143</v>
      </c>
      <c r="R42" s="9">
        <f t="shared" ref="R42:R53" si="29">L42*$B$44</f>
        <v>0.29335049999999996</v>
      </c>
      <c r="S42" s="13">
        <f t="shared" ref="S42:S53" si="30">Q42/R42</f>
        <v>0.36697877443154669</v>
      </c>
      <c r="T42" s="2">
        <f t="shared" ref="T42:T53" si="31">$B$43/100</f>
        <v>0.01</v>
      </c>
      <c r="U42" s="14">
        <f t="shared" ref="U42:U53" si="32">S42*T42</f>
        <v>3.6697877443154672E-3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3.9769787744315464E-2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1504475.8333333333</v>
      </c>
      <c r="AU42" s="1">
        <f t="shared" ref="AU42:AU53" si="41">AT42*10000*AS42*0.67*AR42*AQ42</f>
        <v>11759805114.082506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2">D27</f>
        <v>25.2724193548387</v>
      </c>
      <c r="E43" s="10">
        <f t="shared" ref="E43:E54" si="43">D42</f>
        <v>25.5337741935484</v>
      </c>
      <c r="F43" s="7" t="s">
        <v>83</v>
      </c>
      <c r="G43" s="1">
        <v>2</v>
      </c>
      <c r="H43" s="9">
        <f t="shared" si="22"/>
        <v>25.2724193548387</v>
      </c>
      <c r="I43" s="9">
        <f t="shared" si="23"/>
        <v>298.42241935483867</v>
      </c>
      <c r="J43" s="9">
        <f t="shared" si="24"/>
        <v>0.3566497473767567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4">L43+O42-P42-N43</f>
        <v>1.9960316376296605</v>
      </c>
      <c r="P43" s="9">
        <f t="shared" si="27"/>
        <v>0.71188417931663239</v>
      </c>
      <c r="Q43" s="12">
        <f t="shared" si="28"/>
        <v>0.17085220303599177</v>
      </c>
      <c r="R43" s="9">
        <f t="shared" si="29"/>
        <v>0.29335049999999996</v>
      </c>
      <c r="S43" s="13">
        <f t="shared" si="30"/>
        <v>0.58241660755987057</v>
      </c>
      <c r="T43" s="2">
        <f t="shared" si="31"/>
        <v>0.01</v>
      </c>
      <c r="U43" s="14">
        <f t="shared" si="32"/>
        <v>5.8241660755987057E-3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4.1924166075598707E-2</v>
      </c>
      <c r="AR43" s="9">
        <f t="shared" si="38"/>
        <v>122.229375</v>
      </c>
      <c r="AS43" s="1">
        <f t="shared" si="39"/>
        <v>0.24</v>
      </c>
      <c r="AT43" s="1">
        <f t="shared" si="40"/>
        <v>1504475.8333333333</v>
      </c>
      <c r="AU43" s="1">
        <f t="shared" si="41"/>
        <v>12396848225.319994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2"/>
        <v>25.5735357142857</v>
      </c>
      <c r="E44" s="10">
        <f t="shared" si="43"/>
        <v>25.2724193548387</v>
      </c>
      <c r="F44" s="7" t="s">
        <v>83</v>
      </c>
      <c r="G44" s="1">
        <v>3</v>
      </c>
      <c r="H44" s="9">
        <f t="shared" si="22"/>
        <v>25.5735357142857</v>
      </c>
      <c r="I44" s="9">
        <f t="shared" si="23"/>
        <v>298.72353571428567</v>
      </c>
      <c r="J44" s="9">
        <f t="shared" si="24"/>
        <v>0.36857458444295615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4"/>
        <v>2.5064412083130279</v>
      </c>
      <c r="P44" s="9">
        <f t="shared" si="27"/>
        <v>0.92381052678467512</v>
      </c>
      <c r="Q44" s="12">
        <f t="shared" si="28"/>
        <v>0.22171452642832201</v>
      </c>
      <c r="R44" s="9">
        <f t="shared" si="29"/>
        <v>0.29335049999999996</v>
      </c>
      <c r="S44" s="13">
        <f t="shared" si="30"/>
        <v>0.75580074493932015</v>
      </c>
      <c r="T44" s="2">
        <f t="shared" si="31"/>
        <v>0.01</v>
      </c>
      <c r="U44" s="14">
        <f t="shared" si="32"/>
        <v>7.5580074493932017E-3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4.3658007449393202E-2</v>
      </c>
      <c r="AR44" s="9">
        <f t="shared" si="38"/>
        <v>122.229375</v>
      </c>
      <c r="AS44" s="1">
        <f t="shared" si="39"/>
        <v>0.24</v>
      </c>
      <c r="AT44" s="1">
        <f t="shared" si="40"/>
        <v>1504475.8333333333</v>
      </c>
      <c r="AU44" s="1">
        <f t="shared" si="41"/>
        <v>12909539839.005327</v>
      </c>
    </row>
    <row r="45" spans="1:48" x14ac:dyDescent="0.15">
      <c r="C45" s="7">
        <v>3</v>
      </c>
      <c r="D45" s="7">
        <f t="shared" si="42"/>
        <v>25.431741935483899</v>
      </c>
      <c r="E45" s="10">
        <f t="shared" si="43"/>
        <v>25.5735357142857</v>
      </c>
      <c r="F45" s="7" t="s">
        <v>83</v>
      </c>
      <c r="G45" s="1">
        <v>4</v>
      </c>
      <c r="H45" s="9">
        <f t="shared" si="22"/>
        <v>25.431741935483899</v>
      </c>
      <c r="I45" s="9">
        <f t="shared" si="23"/>
        <v>298.58174193548388</v>
      </c>
      <c r="J45" s="9">
        <f t="shared" si="24"/>
        <v>0.36291338088015013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4"/>
        <v>2.8049244315283528</v>
      </c>
      <c r="P45" s="9">
        <f t="shared" si="27"/>
        <v>1.0179446085592876</v>
      </c>
      <c r="Q45" s="12">
        <f t="shared" si="28"/>
        <v>0.24430670605422902</v>
      </c>
      <c r="R45" s="9">
        <f t="shared" si="29"/>
        <v>0.29335049999999996</v>
      </c>
      <c r="S45" s="13">
        <f t="shared" si="30"/>
        <v>0.83281503203242901</v>
      </c>
      <c r="T45" s="2">
        <f t="shared" si="31"/>
        <v>0.01</v>
      </c>
      <c r="U45" s="14">
        <f t="shared" si="32"/>
        <v>8.3281503203242908E-3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4.4428150320324294E-2</v>
      </c>
      <c r="AR45" s="9">
        <f t="shared" si="38"/>
        <v>122.229375</v>
      </c>
      <c r="AS45" s="1">
        <f t="shared" si="39"/>
        <v>0.24</v>
      </c>
      <c r="AT45" s="1">
        <f t="shared" si="40"/>
        <v>1504475.8333333333</v>
      </c>
      <c r="AU45" s="1">
        <f t="shared" si="41"/>
        <v>13137268740.410997</v>
      </c>
    </row>
    <row r="46" spans="1:48" x14ac:dyDescent="0.15">
      <c r="C46" s="7">
        <v>4</v>
      </c>
      <c r="D46" s="7">
        <f t="shared" si="42"/>
        <v>25.679766666666701</v>
      </c>
      <c r="E46" s="10">
        <f t="shared" si="43"/>
        <v>25.431741935483899</v>
      </c>
      <c r="F46" s="7" t="s">
        <v>83</v>
      </c>
      <c r="G46" s="1">
        <v>5</v>
      </c>
      <c r="H46" s="9">
        <f t="shared" si="22"/>
        <v>25.679766666666701</v>
      </c>
      <c r="I46" s="9">
        <f t="shared" si="23"/>
        <v>298.82976666666667</v>
      </c>
      <c r="J46" s="9">
        <f t="shared" si="24"/>
        <v>0.37287012136884989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1.6976308318206119</v>
      </c>
      <c r="O46" s="9">
        <f t="shared" si="44"/>
        <v>1.3116427411484535</v>
      </c>
      <c r="P46" s="9">
        <f t="shared" si="27"/>
        <v>0.4890723880845948</v>
      </c>
      <c r="Q46" s="12">
        <f t="shared" si="28"/>
        <v>0.11737737314030275</v>
      </c>
      <c r="R46" s="9">
        <f t="shared" si="29"/>
        <v>0.29335049999999996</v>
      </c>
      <c r="S46" s="13">
        <f t="shared" si="30"/>
        <v>0.4001267191987154</v>
      </c>
      <c r="T46" s="2">
        <f t="shared" si="31"/>
        <v>0.01</v>
      </c>
      <c r="U46" s="14">
        <f t="shared" si="32"/>
        <v>4.0012671919871538E-3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4.0101267191987151E-2</v>
      </c>
      <c r="AR46" s="9">
        <f t="shared" si="38"/>
        <v>122.229375</v>
      </c>
      <c r="AS46" s="1">
        <f t="shared" si="39"/>
        <v>0.24</v>
      </c>
      <c r="AT46" s="1">
        <f t="shared" si="40"/>
        <v>1504475.8333333333</v>
      </c>
      <c r="AU46" s="1">
        <f t="shared" si="41"/>
        <v>11857822577.213169</v>
      </c>
    </row>
    <row r="47" spans="1:48" x14ac:dyDescent="0.15">
      <c r="C47" s="7">
        <v>5</v>
      </c>
      <c r="D47" s="7">
        <f t="shared" si="42"/>
        <v>25.895419354838701</v>
      </c>
      <c r="E47" s="10">
        <f t="shared" si="43"/>
        <v>25.679766666666701</v>
      </c>
      <c r="F47" s="7" t="s">
        <v>85</v>
      </c>
      <c r="G47" s="1">
        <v>6</v>
      </c>
      <c r="H47" s="9">
        <f t="shared" si="22"/>
        <v>25.895419354838701</v>
      </c>
      <c r="I47" s="9">
        <f t="shared" si="23"/>
        <v>299.04541935483866</v>
      </c>
      <c r="J47" s="9">
        <f t="shared" si="24"/>
        <v>0.3817351364986814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4"/>
        <v>2.0448641030638584</v>
      </c>
      <c r="P47" s="9">
        <f t="shared" si="27"/>
        <v>0.7805964775043357</v>
      </c>
      <c r="Q47" s="12">
        <f t="shared" si="28"/>
        <v>0.18734315460104056</v>
      </c>
      <c r="R47" s="9">
        <f t="shared" si="29"/>
        <v>0.29335049999999996</v>
      </c>
      <c r="S47" s="13">
        <f t="shared" si="30"/>
        <v>0.63863247071690887</v>
      </c>
      <c r="T47" s="2">
        <f t="shared" si="31"/>
        <v>0.01</v>
      </c>
      <c r="U47" s="14">
        <f t="shared" si="32"/>
        <v>6.3863247071690886E-3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4.2486324707169086E-2</v>
      </c>
      <c r="AR47" s="9">
        <f t="shared" si="38"/>
        <v>122.229375</v>
      </c>
      <c r="AS47" s="1">
        <f t="shared" si="39"/>
        <v>0.24</v>
      </c>
      <c r="AT47" s="1">
        <f t="shared" si="40"/>
        <v>1504475.8333333333</v>
      </c>
      <c r="AU47" s="1">
        <f t="shared" si="41"/>
        <v>12563076820.57851</v>
      </c>
    </row>
    <row r="48" spans="1:48" x14ac:dyDescent="0.15">
      <c r="C48" s="7">
        <v>6</v>
      </c>
      <c r="D48" s="7">
        <f t="shared" si="42"/>
        <v>25.469633333333299</v>
      </c>
      <c r="E48" s="10">
        <f t="shared" si="43"/>
        <v>25.895419354838701</v>
      </c>
      <c r="F48" s="7" t="s">
        <v>83</v>
      </c>
      <c r="G48" s="1">
        <v>7</v>
      </c>
      <c r="H48" s="9">
        <f t="shared" si="22"/>
        <v>25.469633333333299</v>
      </c>
      <c r="I48" s="9">
        <f t="shared" si="23"/>
        <v>298.6196333333333</v>
      </c>
      <c r="J48" s="9">
        <f t="shared" si="24"/>
        <v>0.36441817331872184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4"/>
        <v>2.4865613755595226</v>
      </c>
      <c r="P48" s="9">
        <f t="shared" si="27"/>
        <v>0.90614815432628948</v>
      </c>
      <c r="Q48" s="12">
        <f t="shared" si="28"/>
        <v>0.21747555703830948</v>
      </c>
      <c r="R48" s="9">
        <f t="shared" si="29"/>
        <v>0.29335049999999996</v>
      </c>
      <c r="S48" s="13">
        <f t="shared" si="30"/>
        <v>0.74135055859222843</v>
      </c>
      <c r="T48" s="2">
        <f t="shared" si="31"/>
        <v>0.01</v>
      </c>
      <c r="U48" s="14">
        <f t="shared" si="32"/>
        <v>7.4135055859222846E-3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4.3513505585922284E-2</v>
      </c>
      <c r="AR48" s="9">
        <f t="shared" si="38"/>
        <v>122.229375</v>
      </c>
      <c r="AS48" s="1">
        <f t="shared" si="39"/>
        <v>0.24</v>
      </c>
      <c r="AT48" s="1">
        <f t="shared" si="40"/>
        <v>1504475.8333333333</v>
      </c>
      <c r="AU48" s="1">
        <f t="shared" si="41"/>
        <v>12866811078.068386</v>
      </c>
    </row>
    <row r="49" spans="1:48" x14ac:dyDescent="0.15">
      <c r="C49" s="7">
        <v>7</v>
      </c>
      <c r="D49" s="7">
        <f t="shared" si="42"/>
        <v>25.344161290322599</v>
      </c>
      <c r="E49" s="10">
        <f t="shared" si="43"/>
        <v>25.469633333333299</v>
      </c>
      <c r="F49" s="7" t="s">
        <v>83</v>
      </c>
      <c r="G49" s="1">
        <v>8</v>
      </c>
      <c r="H49" s="9">
        <f t="shared" si="22"/>
        <v>25.344161290322599</v>
      </c>
      <c r="I49" s="9">
        <f t="shared" si="23"/>
        <v>298.49416129032255</v>
      </c>
      <c r="J49" s="9">
        <f t="shared" si="24"/>
        <v>0.35945755563929177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4"/>
        <v>2.8027069712332331</v>
      </c>
      <c r="P49" s="9">
        <f t="shared" si="27"/>
        <v>1.0074541970527009</v>
      </c>
      <c r="Q49" s="12">
        <f t="shared" si="28"/>
        <v>0.24178900729264821</v>
      </c>
      <c r="R49" s="9">
        <f t="shared" si="29"/>
        <v>0.29335049999999996</v>
      </c>
      <c r="S49" s="13">
        <f t="shared" si="30"/>
        <v>0.82423247034741121</v>
      </c>
      <c r="T49" s="2">
        <f t="shared" si="31"/>
        <v>0.01</v>
      </c>
      <c r="U49" s="14">
        <f t="shared" si="32"/>
        <v>8.2423247034741128E-3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4.4342324703474115E-2</v>
      </c>
      <c r="AR49" s="9">
        <f t="shared" si="38"/>
        <v>122.229375</v>
      </c>
      <c r="AS49" s="1">
        <f t="shared" si="39"/>
        <v>0.24</v>
      </c>
      <c r="AT49" s="1">
        <f t="shared" si="40"/>
        <v>1504475.8333333333</v>
      </c>
      <c r="AU49" s="1">
        <f t="shared" si="41"/>
        <v>13111890366.896839</v>
      </c>
    </row>
    <row r="50" spans="1:48" x14ac:dyDescent="0.15">
      <c r="C50" s="7">
        <v>8</v>
      </c>
      <c r="D50" s="7">
        <f t="shared" si="42"/>
        <v>25.182258064516098</v>
      </c>
      <c r="E50" s="10">
        <f t="shared" si="43"/>
        <v>25.344161290322599</v>
      </c>
      <c r="F50" s="7" t="s">
        <v>83</v>
      </c>
      <c r="G50" s="1">
        <v>9</v>
      </c>
      <c r="H50" s="9">
        <f t="shared" si="22"/>
        <v>25.182258064516098</v>
      </c>
      <c r="I50" s="9">
        <f t="shared" si="23"/>
        <v>298.33225806451605</v>
      </c>
      <c r="J50" s="9">
        <f t="shared" si="24"/>
        <v>0.35315024176324267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4"/>
        <v>3.0175465241805326</v>
      </c>
      <c r="P50" s="9">
        <f t="shared" si="27"/>
        <v>1.0656472845461877</v>
      </c>
      <c r="Q50" s="12">
        <f t="shared" si="28"/>
        <v>0.25575534829108504</v>
      </c>
      <c r="R50" s="9">
        <f t="shared" si="29"/>
        <v>0.29335049999999996</v>
      </c>
      <c r="S50" s="13">
        <f t="shared" si="30"/>
        <v>0.87184221022662334</v>
      </c>
      <c r="T50" s="2">
        <f t="shared" si="31"/>
        <v>0.01</v>
      </c>
      <c r="U50" s="14">
        <f t="shared" si="32"/>
        <v>8.7184221022662337E-3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4.4818422102266234E-2</v>
      </c>
      <c r="AR50" s="9">
        <f t="shared" si="38"/>
        <v>122.229375</v>
      </c>
      <c r="AS50" s="1">
        <f t="shared" si="39"/>
        <v>0.24</v>
      </c>
      <c r="AT50" s="1">
        <f t="shared" si="40"/>
        <v>1504475.8333333333</v>
      </c>
      <c r="AU50" s="1">
        <f t="shared" si="41"/>
        <v>13252670917.728851</v>
      </c>
    </row>
    <row r="51" spans="1:48" x14ac:dyDescent="0.15">
      <c r="C51" s="7">
        <v>9</v>
      </c>
      <c r="D51" s="7">
        <f t="shared" si="42"/>
        <v>25.300466666666701</v>
      </c>
      <c r="E51" s="10">
        <f t="shared" si="43"/>
        <v>25.182258064516098</v>
      </c>
      <c r="F51" s="7" t="s">
        <v>83</v>
      </c>
      <c r="G51" s="1">
        <v>10</v>
      </c>
      <c r="H51" s="9">
        <f t="shared" si="22"/>
        <v>25.300466666666701</v>
      </c>
      <c r="I51" s="9">
        <f t="shared" si="23"/>
        <v>298.45046666666667</v>
      </c>
      <c r="J51" s="9">
        <f t="shared" si="24"/>
        <v>0.35774499220306105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4"/>
        <v>3.1741929896343448</v>
      </c>
      <c r="P51" s="9">
        <f t="shared" si="27"/>
        <v>1.1355516463277497</v>
      </c>
      <c r="Q51" s="12">
        <f t="shared" si="28"/>
        <v>0.27253239511865995</v>
      </c>
      <c r="R51" s="9">
        <f t="shared" si="29"/>
        <v>0.29335049999999996</v>
      </c>
      <c r="S51" s="13">
        <f t="shared" si="30"/>
        <v>0.9290333410669489</v>
      </c>
      <c r="T51" s="2">
        <f t="shared" si="31"/>
        <v>0.01</v>
      </c>
      <c r="U51" s="14">
        <f t="shared" si="32"/>
        <v>9.2903334106694893E-3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4.5390333410669489E-2</v>
      </c>
      <c r="AR51" s="9">
        <f t="shared" si="38"/>
        <v>122.229375</v>
      </c>
      <c r="AS51" s="1">
        <f t="shared" si="39"/>
        <v>0.24</v>
      </c>
      <c r="AT51" s="1">
        <f t="shared" si="40"/>
        <v>1504475.8333333333</v>
      </c>
      <c r="AU51" s="1">
        <f t="shared" si="41"/>
        <v>13421783349.824333</v>
      </c>
    </row>
    <row r="52" spans="1:48" x14ac:dyDescent="0.15">
      <c r="C52" s="7">
        <v>10</v>
      </c>
      <c r="D52" s="7">
        <f t="shared" si="42"/>
        <v>25.874322580645199</v>
      </c>
      <c r="E52" s="10">
        <f t="shared" si="43"/>
        <v>25.300466666666701</v>
      </c>
      <c r="F52" s="7" t="s">
        <v>83</v>
      </c>
      <c r="G52" s="1">
        <v>11</v>
      </c>
      <c r="H52" s="9">
        <f t="shared" si="22"/>
        <v>25.874322580645199</v>
      </c>
      <c r="I52" s="9">
        <f t="shared" si="23"/>
        <v>299.02432258064516</v>
      </c>
      <c r="J52" s="9">
        <f t="shared" si="24"/>
        <v>0.38085924247617037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1.936709276141265</v>
      </c>
      <c r="O52" s="9">
        <f t="shared" si="44"/>
        <v>1.3242258171653294</v>
      </c>
      <c r="P52" s="9">
        <f t="shared" si="27"/>
        <v>0.50434364159297507</v>
      </c>
      <c r="Q52" s="12">
        <f t="shared" si="28"/>
        <v>0.12104247398231401</v>
      </c>
      <c r="R52" s="9">
        <f t="shared" si="29"/>
        <v>0.29335049999999996</v>
      </c>
      <c r="S52" s="13">
        <f t="shared" si="30"/>
        <v>0.41262064998121367</v>
      </c>
      <c r="T52" s="2">
        <f t="shared" si="31"/>
        <v>0.01</v>
      </c>
      <c r="U52" s="14">
        <f t="shared" si="32"/>
        <v>4.1262064998121364E-3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4.0226206499812137E-2</v>
      </c>
      <c r="AR52" s="9">
        <f t="shared" si="38"/>
        <v>122.229375</v>
      </c>
      <c r="AS52" s="1">
        <f t="shared" si="39"/>
        <v>0.24</v>
      </c>
      <c r="AT52" s="1">
        <f t="shared" si="40"/>
        <v>1504475.8333333333</v>
      </c>
      <c r="AU52" s="1">
        <f t="shared" si="41"/>
        <v>11894766750.024858</v>
      </c>
    </row>
    <row r="53" spans="1:48" x14ac:dyDescent="0.15">
      <c r="C53" s="7">
        <v>11</v>
      </c>
      <c r="D53" s="7">
        <f t="shared" si="42"/>
        <v>25.637</v>
      </c>
      <c r="E53" s="10">
        <f t="shared" si="43"/>
        <v>25.874322580645199</v>
      </c>
      <c r="F53" s="7" t="s">
        <v>85</v>
      </c>
      <c r="G53" s="1">
        <v>12</v>
      </c>
      <c r="H53" s="9">
        <f t="shared" si="22"/>
        <v>25.637</v>
      </c>
      <c r="I53" s="9">
        <f t="shared" si="23"/>
        <v>298.78699999999998</v>
      </c>
      <c r="J53" s="9">
        <f t="shared" si="24"/>
        <v>0.3711351957136606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4"/>
        <v>2.0421759255723542</v>
      </c>
      <c r="P53" s="9">
        <f t="shared" si="27"/>
        <v>0.75792336181902165</v>
      </c>
      <c r="Q53" s="12">
        <f t="shared" si="28"/>
        <v>0.1819016068365652</v>
      </c>
      <c r="R53" s="9">
        <f t="shared" si="29"/>
        <v>0.29335049999999996</v>
      </c>
      <c r="S53" s="13">
        <f t="shared" si="30"/>
        <v>0.62008282527749303</v>
      </c>
      <c r="T53" s="2">
        <f t="shared" si="31"/>
        <v>0.01</v>
      </c>
      <c r="U53" s="14">
        <f t="shared" si="32"/>
        <v>6.2008282527749306E-3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4.2300828252774932E-2</v>
      </c>
      <c r="AR53" s="9">
        <f t="shared" si="38"/>
        <v>122.229375</v>
      </c>
      <c r="AS53" s="1">
        <f t="shared" si="39"/>
        <v>0.24</v>
      </c>
      <c r="AT53" s="1">
        <f t="shared" si="40"/>
        <v>1504475.8333333333</v>
      </c>
      <c r="AU53" s="1">
        <f t="shared" si="41"/>
        <v>12508226083.95771</v>
      </c>
      <c r="AV53" s="1">
        <f>SUM(AU42:AU53)</f>
        <v>151680509863.11148</v>
      </c>
    </row>
    <row r="54" spans="1:48" x14ac:dyDescent="0.15">
      <c r="C54" s="7">
        <v>12</v>
      </c>
      <c r="D54" s="7">
        <f t="shared" si="42"/>
        <v>25.619709677419401</v>
      </c>
      <c r="E54" s="10">
        <f t="shared" si="43"/>
        <v>25.637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25.5337741935484</v>
      </c>
      <c r="E58" s="7"/>
      <c r="F58" s="7"/>
      <c r="G58" s="1">
        <v>1</v>
      </c>
      <c r="H58" s="9">
        <f t="shared" ref="H58:H69" si="45">E59</f>
        <v>25.5337741935484</v>
      </c>
      <c r="I58" s="9">
        <f t="shared" ref="I58:I69" si="46">H58+273.15</f>
        <v>298.6837741935484</v>
      </c>
      <c r="J58" s="9">
        <f t="shared" ref="J58:J69" si="47">EXP(($C$15*(I58-$C$13))/($C$16*I58*$C$13))</f>
        <v>0.36697877443154669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2.8720523426126247E-2</v>
      </c>
      <c r="Q58" s="12">
        <f t="shared" ref="Q58:Q69" si="51">P58*$B$60</f>
        <v>5.4568994509639869E-3</v>
      </c>
      <c r="R58" s="9">
        <f t="shared" ref="R58:R69" si="52">L58*$B$60</f>
        <v>1.4869795833333335E-2</v>
      </c>
      <c r="S58" s="13">
        <f t="shared" ref="S58:S69" si="53">Q58/R58</f>
        <v>0.36697877443154669</v>
      </c>
      <c r="T58" s="2">
        <f t="shared" ref="T58:T69" si="54">$B$59/100</f>
        <v>0.01</v>
      </c>
      <c r="U58" s="14">
        <f t="shared" ref="U58:U69" si="55">S58*T58</f>
        <v>3.6697877443154672E-3</v>
      </c>
      <c r="V58" s="13"/>
      <c r="W58" s="2"/>
      <c r="X58" s="14"/>
      <c r="Y58" s="2">
        <v>0.05</v>
      </c>
      <c r="Z58" s="2">
        <v>0.16</v>
      </c>
      <c r="AA58" s="2">
        <f t="shared" ref="AA58:AA69" si="56">Y58*Z58</f>
        <v>8.0000000000000002E-3</v>
      </c>
      <c r="AB58" s="2">
        <v>0.02</v>
      </c>
      <c r="AC58" s="2">
        <v>0.03</v>
      </c>
      <c r="AD58" s="2">
        <f t="shared" ref="AD58:AD69" si="57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8">AO58*AN58</f>
        <v>1.6E-2</v>
      </c>
      <c r="AQ58" s="1">
        <f t="shared" ref="AQ58:AQ69" si="59">(AP58+AM58+AD58+AA58+U58+X58+AG58+AJ58)</f>
        <v>2.8269787744315468E-2</v>
      </c>
      <c r="AR58" s="9">
        <f t="shared" ref="AR58:AR69" si="60">$B$58/12</f>
        <v>7.8262083333333337</v>
      </c>
      <c r="AS58" s="1">
        <f t="shared" ref="AS58:AS69" si="61">$B$60</f>
        <v>0.19</v>
      </c>
      <c r="AT58" s="1">
        <f t="shared" ref="AT58:AT69" si="62">$E$5/12</f>
        <v>1491915.9166666667</v>
      </c>
      <c r="AU58" s="1">
        <f t="shared" ref="AU58:AU69" si="63">AT58*10000*AS58*0.67*AR58*AQ58</f>
        <v>420190958.59237832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4">D43</f>
        <v>25.2724193548387</v>
      </c>
      <c r="E59" s="10">
        <f t="shared" ref="E59:E70" si="65">D58</f>
        <v>25.5337741935484</v>
      </c>
      <c r="F59" s="7" t="s">
        <v>83</v>
      </c>
      <c r="G59" s="1">
        <v>2</v>
      </c>
      <c r="H59" s="9">
        <f t="shared" si="45"/>
        <v>25.2724193548387</v>
      </c>
      <c r="I59" s="9">
        <f t="shared" si="46"/>
        <v>298.42241935483867</v>
      </c>
      <c r="J59" s="9">
        <f t="shared" si="47"/>
        <v>0.3566497473767567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6">L59+O58-P58-N59</f>
        <v>0.12780364324054044</v>
      </c>
      <c r="P59" s="9">
        <f t="shared" si="50"/>
        <v>4.5581137075567886E-2</v>
      </c>
      <c r="Q59" s="12">
        <f t="shared" si="51"/>
        <v>8.6604160443578982E-3</v>
      </c>
      <c r="R59" s="9">
        <f t="shared" si="52"/>
        <v>1.4869795833333335E-2</v>
      </c>
      <c r="S59" s="13">
        <f t="shared" si="53"/>
        <v>0.58241660755987046</v>
      </c>
      <c r="T59" s="2">
        <f t="shared" si="54"/>
        <v>0.01</v>
      </c>
      <c r="U59" s="14">
        <f t="shared" si="55"/>
        <v>5.8241660755987048E-3</v>
      </c>
      <c r="V59" s="13"/>
      <c r="W59" s="2"/>
      <c r="X59" s="14"/>
      <c r="Y59" s="2">
        <v>0.05</v>
      </c>
      <c r="Z59" s="2">
        <v>0.16</v>
      </c>
      <c r="AA59" s="2">
        <f t="shared" si="56"/>
        <v>8.0000000000000002E-3</v>
      </c>
      <c r="AB59" s="2">
        <v>0.02</v>
      </c>
      <c r="AC59" s="2">
        <v>0.03</v>
      </c>
      <c r="AD59" s="2">
        <f t="shared" si="57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8"/>
        <v>1.6E-2</v>
      </c>
      <c r="AQ59" s="1">
        <f t="shared" si="59"/>
        <v>3.0424166075598703E-2</v>
      </c>
      <c r="AR59" s="9">
        <f t="shared" si="60"/>
        <v>7.8262083333333337</v>
      </c>
      <c r="AS59" s="1">
        <f t="shared" si="61"/>
        <v>0.19</v>
      </c>
      <c r="AT59" s="1">
        <f t="shared" si="62"/>
        <v>1491915.9166666667</v>
      </c>
      <c r="AU59" s="1">
        <f t="shared" si="63"/>
        <v>452212787.13881236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4"/>
        <v>25.5735357142857</v>
      </c>
      <c r="E60" s="10">
        <f t="shared" si="65"/>
        <v>25.2724193548387</v>
      </c>
      <c r="F60" s="7" t="s">
        <v>83</v>
      </c>
      <c r="G60" s="1">
        <v>3</v>
      </c>
      <c r="H60" s="9">
        <f t="shared" si="45"/>
        <v>25.5735357142857</v>
      </c>
      <c r="I60" s="9">
        <f t="shared" si="46"/>
        <v>298.72353571428567</v>
      </c>
      <c r="J60" s="9">
        <f t="shared" si="47"/>
        <v>0.36857458444295615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6"/>
        <v>0.16048458949830591</v>
      </c>
      <c r="P60" s="9">
        <f t="shared" si="50"/>
        <v>5.9150540883836505E-2</v>
      </c>
      <c r="Q60" s="12">
        <f t="shared" si="51"/>
        <v>1.1238602767928936E-2</v>
      </c>
      <c r="R60" s="9">
        <f t="shared" si="52"/>
        <v>1.4869795833333335E-2</v>
      </c>
      <c r="S60" s="13">
        <f t="shared" si="53"/>
        <v>0.75580074493932037</v>
      </c>
      <c r="T60" s="2">
        <f t="shared" si="54"/>
        <v>0.01</v>
      </c>
      <c r="U60" s="14">
        <f t="shared" si="55"/>
        <v>7.5580074493932035E-3</v>
      </c>
      <c r="V60" s="13"/>
      <c r="W60" s="2"/>
      <c r="X60" s="14"/>
      <c r="Y60" s="2">
        <v>0.05</v>
      </c>
      <c r="Z60" s="2">
        <v>0.16</v>
      </c>
      <c r="AA60" s="2">
        <f t="shared" si="56"/>
        <v>8.0000000000000002E-3</v>
      </c>
      <c r="AB60" s="2">
        <v>0.02</v>
      </c>
      <c r="AC60" s="2">
        <v>0.03</v>
      </c>
      <c r="AD60" s="2">
        <f t="shared" si="57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8"/>
        <v>1.6E-2</v>
      </c>
      <c r="AQ60" s="1">
        <f t="shared" si="59"/>
        <v>3.2158007449393206E-2</v>
      </c>
      <c r="AR60" s="9">
        <f t="shared" si="60"/>
        <v>7.8262083333333337</v>
      </c>
      <c r="AS60" s="1">
        <f t="shared" si="61"/>
        <v>0.19</v>
      </c>
      <c r="AT60" s="1">
        <f t="shared" si="62"/>
        <v>1491915.9166666667</v>
      </c>
      <c r="AU60" s="1">
        <f t="shared" si="63"/>
        <v>477983920.4593423</v>
      </c>
    </row>
    <row r="61" spans="1:48" x14ac:dyDescent="0.15">
      <c r="C61" s="7">
        <v>3</v>
      </c>
      <c r="D61" s="7">
        <f t="shared" si="64"/>
        <v>25.431741935483899</v>
      </c>
      <c r="E61" s="10">
        <f t="shared" si="65"/>
        <v>25.5735357142857</v>
      </c>
      <c r="F61" s="7" t="s">
        <v>83</v>
      </c>
      <c r="G61" s="1">
        <v>4</v>
      </c>
      <c r="H61" s="9">
        <f t="shared" si="45"/>
        <v>25.431741935483899</v>
      </c>
      <c r="I61" s="9">
        <f t="shared" si="46"/>
        <v>298.58174193548388</v>
      </c>
      <c r="J61" s="9">
        <f t="shared" si="47"/>
        <v>0.36291338088015013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6"/>
        <v>0.17959613194780275</v>
      </c>
      <c r="P61" s="9">
        <f t="shared" si="50"/>
        <v>6.5177839438174637E-2</v>
      </c>
      <c r="Q61" s="12">
        <f t="shared" si="51"/>
        <v>1.2383789493253181E-2</v>
      </c>
      <c r="R61" s="9">
        <f t="shared" si="52"/>
        <v>1.4869795833333335E-2</v>
      </c>
      <c r="S61" s="13">
        <f t="shared" si="53"/>
        <v>0.83281503203242901</v>
      </c>
      <c r="T61" s="2">
        <f t="shared" si="54"/>
        <v>0.01</v>
      </c>
      <c r="U61" s="14">
        <f t="shared" si="55"/>
        <v>8.3281503203242908E-3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59"/>
        <v>3.2928150320324291E-2</v>
      </c>
      <c r="AR61" s="9">
        <f t="shared" si="60"/>
        <v>7.8262083333333337</v>
      </c>
      <c r="AS61" s="1">
        <f t="shared" si="61"/>
        <v>0.19</v>
      </c>
      <c r="AT61" s="1">
        <f t="shared" si="62"/>
        <v>1491915.9166666667</v>
      </c>
      <c r="AU61" s="1">
        <f t="shared" si="63"/>
        <v>489431019.88988864</v>
      </c>
    </row>
    <row r="62" spans="1:48" x14ac:dyDescent="0.15">
      <c r="C62" s="7">
        <v>4</v>
      </c>
      <c r="D62" s="7">
        <f t="shared" si="64"/>
        <v>25.679766666666701</v>
      </c>
      <c r="E62" s="10">
        <f t="shared" si="65"/>
        <v>25.431741935483899</v>
      </c>
      <c r="F62" s="7" t="s">
        <v>83</v>
      </c>
      <c r="G62" s="1">
        <v>5</v>
      </c>
      <c r="H62" s="9">
        <f t="shared" si="45"/>
        <v>25.679766666666701</v>
      </c>
      <c r="I62" s="9">
        <f t="shared" si="46"/>
        <v>298.82976666666667</v>
      </c>
      <c r="J62" s="9">
        <f t="shared" si="47"/>
        <v>0.37287012136884989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0.10869737788414671</v>
      </c>
      <c r="O62" s="9">
        <f t="shared" si="66"/>
        <v>8.3982997958814726E-2</v>
      </c>
      <c r="P62" s="9">
        <f t="shared" si="50"/>
        <v>3.1314750641823118E-2</v>
      </c>
      <c r="Q62" s="12">
        <f t="shared" si="51"/>
        <v>5.9498026219463925E-3</v>
      </c>
      <c r="R62" s="9">
        <f t="shared" si="52"/>
        <v>1.4869795833333335E-2</v>
      </c>
      <c r="S62" s="13">
        <f t="shared" si="53"/>
        <v>0.40012671919871523</v>
      </c>
      <c r="T62" s="2">
        <f t="shared" si="54"/>
        <v>0.01</v>
      </c>
      <c r="U62" s="14">
        <f t="shared" si="55"/>
        <v>4.0012671919871521E-3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59"/>
        <v>2.8601267191987152E-2</v>
      </c>
      <c r="AR62" s="9">
        <f t="shared" si="60"/>
        <v>7.8262083333333337</v>
      </c>
      <c r="AS62" s="1">
        <f t="shared" si="61"/>
        <v>0.19</v>
      </c>
      <c r="AT62" s="1">
        <f t="shared" si="62"/>
        <v>1491915.9166666667</v>
      </c>
      <c r="AU62" s="1">
        <f t="shared" si="63"/>
        <v>425117938.16967791</v>
      </c>
    </row>
    <row r="63" spans="1:48" x14ac:dyDescent="0.15">
      <c r="C63" s="7">
        <v>5</v>
      </c>
      <c r="D63" s="7">
        <f t="shared" si="64"/>
        <v>25.895419354838701</v>
      </c>
      <c r="E63" s="10">
        <f t="shared" si="65"/>
        <v>25.679766666666701</v>
      </c>
      <c r="F63" s="7" t="s">
        <v>85</v>
      </c>
      <c r="G63" s="1">
        <v>6</v>
      </c>
      <c r="H63" s="9">
        <f t="shared" si="45"/>
        <v>25.895419354838701</v>
      </c>
      <c r="I63" s="9">
        <f t="shared" si="46"/>
        <v>299.04541935483866</v>
      </c>
      <c r="J63" s="9">
        <f t="shared" si="47"/>
        <v>0.3817351364986814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6"/>
        <v>0.13093033065032494</v>
      </c>
      <c r="P63" s="9">
        <f t="shared" si="50"/>
        <v>4.9980707642619283E-2</v>
      </c>
      <c r="Q63" s="12">
        <f t="shared" si="51"/>
        <v>9.4963344520976635E-3</v>
      </c>
      <c r="R63" s="9">
        <f t="shared" si="52"/>
        <v>1.4869795833333335E-2</v>
      </c>
      <c r="S63" s="13">
        <f t="shared" si="53"/>
        <v>0.63863247071690876</v>
      </c>
      <c r="T63" s="2">
        <f t="shared" si="54"/>
        <v>0.01</v>
      </c>
      <c r="U63" s="14">
        <f t="shared" si="55"/>
        <v>6.3863247071690877E-3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59"/>
        <v>3.098632470716909E-2</v>
      </c>
      <c r="AR63" s="9">
        <f t="shared" si="60"/>
        <v>7.8262083333333337</v>
      </c>
      <c r="AS63" s="1">
        <f t="shared" si="61"/>
        <v>0.19</v>
      </c>
      <c r="AT63" s="1">
        <f t="shared" si="62"/>
        <v>1491915.9166666667</v>
      </c>
      <c r="AU63" s="1">
        <f t="shared" si="63"/>
        <v>460568490.98834121</v>
      </c>
    </row>
    <row r="64" spans="1:48" x14ac:dyDescent="0.15">
      <c r="C64" s="7">
        <v>6</v>
      </c>
      <c r="D64" s="7">
        <f t="shared" si="64"/>
        <v>25.469633333333299</v>
      </c>
      <c r="E64" s="10">
        <f t="shared" si="65"/>
        <v>25.895419354838701</v>
      </c>
      <c r="F64" s="7" t="s">
        <v>83</v>
      </c>
      <c r="G64" s="1">
        <v>7</v>
      </c>
      <c r="H64" s="9">
        <f t="shared" si="45"/>
        <v>25.469633333333299</v>
      </c>
      <c r="I64" s="9">
        <f t="shared" si="46"/>
        <v>298.6196333333333</v>
      </c>
      <c r="J64" s="9">
        <f t="shared" si="47"/>
        <v>0.36441817331872184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6"/>
        <v>0.15921170634103901</v>
      </c>
      <c r="P64" s="9">
        <f t="shared" si="50"/>
        <v>5.8019639195758199E-2</v>
      </c>
      <c r="Q64" s="12">
        <f t="shared" si="51"/>
        <v>1.1023731447194058E-2</v>
      </c>
      <c r="R64" s="9">
        <f t="shared" si="52"/>
        <v>1.4869795833333335E-2</v>
      </c>
      <c r="S64" s="13">
        <f t="shared" si="53"/>
        <v>0.74135055859222843</v>
      </c>
      <c r="T64" s="2">
        <f t="shared" si="54"/>
        <v>0.01</v>
      </c>
      <c r="U64" s="14">
        <f t="shared" si="55"/>
        <v>7.4135055859222846E-3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59"/>
        <v>3.2013505585922288E-2</v>
      </c>
      <c r="AR64" s="9">
        <f t="shared" si="60"/>
        <v>7.8262083333333337</v>
      </c>
      <c r="AS64" s="1">
        <f t="shared" si="61"/>
        <v>0.19</v>
      </c>
      <c r="AT64" s="1">
        <f t="shared" si="62"/>
        <v>1491915.9166666667</v>
      </c>
      <c r="AU64" s="1">
        <f t="shared" si="63"/>
        <v>475836101.83829731</v>
      </c>
    </row>
    <row r="65" spans="1:48" x14ac:dyDescent="0.15">
      <c r="C65" s="7">
        <v>7</v>
      </c>
      <c r="D65" s="7">
        <f t="shared" si="64"/>
        <v>25.344161290322599</v>
      </c>
      <c r="E65" s="10">
        <f t="shared" si="65"/>
        <v>25.469633333333299</v>
      </c>
      <c r="F65" s="7" t="s">
        <v>83</v>
      </c>
      <c r="G65" s="1">
        <v>8</v>
      </c>
      <c r="H65" s="9">
        <f t="shared" si="45"/>
        <v>25.344161290322599</v>
      </c>
      <c r="I65" s="9">
        <f t="shared" si="46"/>
        <v>298.49416129032255</v>
      </c>
      <c r="J65" s="9">
        <f t="shared" si="47"/>
        <v>0.35945755563929177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6"/>
        <v>0.17945415047861416</v>
      </c>
      <c r="P65" s="9">
        <f t="shared" si="50"/>
        <v>6.4506150280368282E-2</v>
      </c>
      <c r="Q65" s="12">
        <f t="shared" si="51"/>
        <v>1.2256168553269975E-2</v>
      </c>
      <c r="R65" s="9">
        <f t="shared" si="52"/>
        <v>1.4869795833333335E-2</v>
      </c>
      <c r="S65" s="13">
        <f t="shared" si="53"/>
        <v>0.82423247034741109</v>
      </c>
      <c r="T65" s="2">
        <f t="shared" si="54"/>
        <v>0.01</v>
      </c>
      <c r="U65" s="14">
        <f t="shared" si="55"/>
        <v>8.2423247034741111E-3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59"/>
        <v>3.2842324703474111E-2</v>
      </c>
      <c r="AR65" s="9">
        <f t="shared" si="60"/>
        <v>7.8262083333333337</v>
      </c>
      <c r="AS65" s="1">
        <f t="shared" si="61"/>
        <v>0.19</v>
      </c>
      <c r="AT65" s="1">
        <f t="shared" si="62"/>
        <v>1491915.9166666667</v>
      </c>
      <c r="AU65" s="1">
        <f t="shared" si="63"/>
        <v>488155341.82176054</v>
      </c>
    </row>
    <row r="66" spans="1:48" x14ac:dyDescent="0.15">
      <c r="C66" s="7">
        <v>8</v>
      </c>
      <c r="D66" s="7">
        <f t="shared" si="64"/>
        <v>25.182258064516098</v>
      </c>
      <c r="E66" s="10">
        <f t="shared" si="65"/>
        <v>25.344161290322599</v>
      </c>
      <c r="F66" s="7" t="s">
        <v>83</v>
      </c>
      <c r="G66" s="1">
        <v>9</v>
      </c>
      <c r="H66" s="9">
        <f t="shared" si="45"/>
        <v>25.182258064516098</v>
      </c>
      <c r="I66" s="9">
        <f t="shared" si="46"/>
        <v>298.33225806451605</v>
      </c>
      <c r="J66" s="9">
        <f t="shared" si="47"/>
        <v>0.35315024176324267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6"/>
        <v>0.19321008353157926</v>
      </c>
      <c r="P66" s="9">
        <f t="shared" si="50"/>
        <v>6.823218771027352E-2</v>
      </c>
      <c r="Q66" s="12">
        <f t="shared" si="51"/>
        <v>1.2964115664951969E-2</v>
      </c>
      <c r="R66" s="9">
        <f t="shared" si="52"/>
        <v>1.4869795833333335E-2</v>
      </c>
      <c r="S66" s="13">
        <f t="shared" si="53"/>
        <v>0.87184221022662334</v>
      </c>
      <c r="T66" s="2">
        <f t="shared" si="54"/>
        <v>0.01</v>
      </c>
      <c r="U66" s="14">
        <f t="shared" si="55"/>
        <v>8.7184221022662337E-3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59"/>
        <v>3.3318422102266237E-2</v>
      </c>
      <c r="AR66" s="9">
        <f t="shared" si="60"/>
        <v>7.8262083333333337</v>
      </c>
      <c r="AS66" s="1">
        <f t="shared" si="61"/>
        <v>0.19</v>
      </c>
      <c r="AT66" s="1">
        <f t="shared" si="62"/>
        <v>1491915.9166666667</v>
      </c>
      <c r="AU66" s="1">
        <f t="shared" si="63"/>
        <v>495231865.50107354</v>
      </c>
    </row>
    <row r="67" spans="1:48" x14ac:dyDescent="0.15">
      <c r="C67" s="7">
        <v>9</v>
      </c>
      <c r="D67" s="7">
        <f t="shared" si="64"/>
        <v>25.300466666666701</v>
      </c>
      <c r="E67" s="10">
        <f t="shared" si="65"/>
        <v>25.182258064516098</v>
      </c>
      <c r="F67" s="7" t="s">
        <v>83</v>
      </c>
      <c r="G67" s="1">
        <v>10</v>
      </c>
      <c r="H67" s="9">
        <f t="shared" si="45"/>
        <v>25.300466666666701</v>
      </c>
      <c r="I67" s="9">
        <f t="shared" si="46"/>
        <v>298.45046666666667</v>
      </c>
      <c r="J67" s="9">
        <f t="shared" si="47"/>
        <v>0.35774499220306105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6"/>
        <v>0.20323997915463909</v>
      </c>
      <c r="P67" s="9">
        <f t="shared" si="50"/>
        <v>7.2708084758026648E-2</v>
      </c>
      <c r="Q67" s="12">
        <f t="shared" si="51"/>
        <v>1.3814536104025063E-2</v>
      </c>
      <c r="R67" s="9">
        <f t="shared" si="52"/>
        <v>1.4869795833333335E-2</v>
      </c>
      <c r="S67" s="13">
        <f t="shared" si="53"/>
        <v>0.9290333410669489</v>
      </c>
      <c r="T67" s="2">
        <f t="shared" si="54"/>
        <v>0.01</v>
      </c>
      <c r="U67" s="14">
        <f t="shared" si="55"/>
        <v>9.2903334106694893E-3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59"/>
        <v>3.3890333410669493E-2</v>
      </c>
      <c r="AR67" s="9">
        <f t="shared" si="60"/>
        <v>7.8262083333333337</v>
      </c>
      <c r="AS67" s="1">
        <f t="shared" si="61"/>
        <v>0.19</v>
      </c>
      <c r="AT67" s="1">
        <f t="shared" si="62"/>
        <v>1491915.9166666667</v>
      </c>
      <c r="AU67" s="1">
        <f t="shared" si="63"/>
        <v>503732529.28678268</v>
      </c>
    </row>
    <row r="68" spans="1:48" x14ac:dyDescent="0.15">
      <c r="C68" s="7">
        <v>10</v>
      </c>
      <c r="D68" s="7">
        <f t="shared" si="64"/>
        <v>25.874322580645199</v>
      </c>
      <c r="E68" s="10">
        <f t="shared" si="65"/>
        <v>25.300466666666701</v>
      </c>
      <c r="F68" s="7" t="s">
        <v>83</v>
      </c>
      <c r="G68" s="1">
        <v>11</v>
      </c>
      <c r="H68" s="9">
        <f t="shared" si="45"/>
        <v>25.874322580645199</v>
      </c>
      <c r="I68" s="9">
        <f t="shared" si="46"/>
        <v>299.02432258064516</v>
      </c>
      <c r="J68" s="9">
        <f t="shared" si="47"/>
        <v>0.38085924247617037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0.12400529967678181</v>
      </c>
      <c r="O68" s="9">
        <f t="shared" si="66"/>
        <v>8.4788678053163979E-2</v>
      </c>
      <c r="P68" s="9">
        <f t="shared" si="50"/>
        <v>3.2292551693883925E-2</v>
      </c>
      <c r="Q68" s="12">
        <f t="shared" si="51"/>
        <v>6.1355848218379461E-3</v>
      </c>
      <c r="R68" s="9">
        <f t="shared" si="52"/>
        <v>1.4869795833333335E-2</v>
      </c>
      <c r="S68" s="13">
        <f t="shared" si="53"/>
        <v>0.41262064998121384</v>
      </c>
      <c r="T68" s="2">
        <f t="shared" si="54"/>
        <v>0.01</v>
      </c>
      <c r="U68" s="14">
        <f t="shared" si="55"/>
        <v>4.1262064998121382E-3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59"/>
        <v>2.872620649981214E-2</v>
      </c>
      <c r="AR68" s="9">
        <f t="shared" si="60"/>
        <v>7.8262083333333337</v>
      </c>
      <c r="AS68" s="1">
        <f t="shared" si="61"/>
        <v>0.19</v>
      </c>
      <c r="AT68" s="1">
        <f t="shared" si="62"/>
        <v>1491915.9166666667</v>
      </c>
      <c r="AU68" s="1">
        <f t="shared" si="63"/>
        <v>426974986.69072342</v>
      </c>
    </row>
    <row r="69" spans="1:48" x14ac:dyDescent="0.15">
      <c r="C69" s="7">
        <v>11</v>
      </c>
      <c r="D69" s="7">
        <f t="shared" si="64"/>
        <v>25.637</v>
      </c>
      <c r="E69" s="10">
        <f t="shared" si="65"/>
        <v>25.874322580645199</v>
      </c>
      <c r="F69" s="7" t="s">
        <v>85</v>
      </c>
      <c r="G69" s="1">
        <v>12</v>
      </c>
      <c r="H69" s="9">
        <f t="shared" si="45"/>
        <v>25.637</v>
      </c>
      <c r="I69" s="9">
        <f t="shared" si="46"/>
        <v>298.78699999999998</v>
      </c>
      <c r="J69" s="9">
        <f t="shared" si="47"/>
        <v>0.3711351957136606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6"/>
        <v>0.1307582096926134</v>
      </c>
      <c r="P69" s="9">
        <f t="shared" si="50"/>
        <v>4.8528973745435945E-2</v>
      </c>
      <c r="Q69" s="12">
        <f t="shared" si="51"/>
        <v>9.2205050116328305E-3</v>
      </c>
      <c r="R69" s="9">
        <f t="shared" si="52"/>
        <v>1.4869795833333335E-2</v>
      </c>
      <c r="S69" s="13">
        <f t="shared" si="53"/>
        <v>0.62008282527749325</v>
      </c>
      <c r="T69" s="2">
        <f t="shared" si="54"/>
        <v>0.01</v>
      </c>
      <c r="U69" s="14">
        <f t="shared" si="55"/>
        <v>6.2008282527749323E-3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59"/>
        <v>3.0800828252774932E-2</v>
      </c>
      <c r="AR69" s="9">
        <f t="shared" si="60"/>
        <v>7.8262083333333337</v>
      </c>
      <c r="AS69" s="1">
        <f t="shared" si="61"/>
        <v>0.19</v>
      </c>
      <c r="AT69" s="1">
        <f t="shared" si="62"/>
        <v>1491915.9166666667</v>
      </c>
      <c r="AU69" s="1">
        <f t="shared" si="63"/>
        <v>457811344.96049237</v>
      </c>
      <c r="AV69" s="1">
        <f>SUM(AU58:AU69)</f>
        <v>5573247285.3375702</v>
      </c>
    </row>
    <row r="70" spans="1:48" x14ac:dyDescent="0.15">
      <c r="C70" s="7">
        <v>12</v>
      </c>
      <c r="D70" s="7">
        <f t="shared" si="64"/>
        <v>25.619709677419401</v>
      </c>
      <c r="E70" s="10">
        <f t="shared" si="65"/>
        <v>25.637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25.5337741935484</v>
      </c>
      <c r="E73" s="7"/>
      <c r="F73" s="7"/>
      <c r="G73" s="1">
        <v>1</v>
      </c>
      <c r="H73" s="9">
        <f t="shared" ref="H73:H84" si="67">E74</f>
        <v>25.5337741935484</v>
      </c>
      <c r="I73" s="9">
        <f t="shared" ref="I73:I84" si="68">H73+273.15</f>
        <v>298.6837741935484</v>
      </c>
      <c r="J73" s="9">
        <f t="shared" ref="J73:J84" si="69">EXP(($C$15*(I73-$C$13))/($C$16*I73*$C$13))</f>
        <v>0.36697877443154669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2.7861028554843025E-2</v>
      </c>
      <c r="Q73" s="12">
        <f t="shared" ref="Q73:Q84" si="73">P73*$B$75</f>
        <v>5.014985139871744E-3</v>
      </c>
      <c r="R73" s="9">
        <f t="shared" ref="R73:R84" si="74">L73*$B$75</f>
        <v>1.36656E-2</v>
      </c>
      <c r="S73" s="13">
        <f t="shared" ref="S73:S84" si="75">Q73/R73</f>
        <v>0.36697877443154664</v>
      </c>
      <c r="T73" s="2">
        <f t="shared" ref="T73:T84" si="76">$B$74/100</f>
        <v>0.01</v>
      </c>
      <c r="U73" s="14">
        <f t="shared" ref="U73:U84" si="77">S73*T73</f>
        <v>3.6697877443154663E-3</v>
      </c>
      <c r="V73" s="13"/>
      <c r="W73" s="2"/>
      <c r="X73" s="14"/>
      <c r="Y73" s="2">
        <v>0.05</v>
      </c>
      <c r="Z73" s="2">
        <v>0.5</v>
      </c>
      <c r="AA73" s="2">
        <f t="shared" ref="AA73:AA84" si="78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9">AO73*AN73</f>
        <v>9.7999999999999997E-3</v>
      </c>
      <c r="AQ73" s="1">
        <f t="shared" ref="AQ73:AQ84" si="80">(AP73+AM73+AD73+AA73+U73+X73+AG73+AJ73)</f>
        <v>3.8469787744315462E-2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1602422.25</v>
      </c>
      <c r="AU73" s="1">
        <f t="shared" ref="AU73:AU84" si="84">AT73*10000*AS73*0.67*AR73*AQ73</f>
        <v>564417231.19405746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25.2724193548387</v>
      </c>
      <c r="E74" s="10">
        <f t="shared" ref="E74:E85" si="86">D73</f>
        <v>25.5337741935484</v>
      </c>
      <c r="F74" s="7" t="s">
        <v>83</v>
      </c>
      <c r="G74" s="1">
        <v>2</v>
      </c>
      <c r="H74" s="9">
        <f t="shared" si="67"/>
        <v>25.2724193548387</v>
      </c>
      <c r="I74" s="9">
        <f t="shared" si="68"/>
        <v>298.42241935483867</v>
      </c>
      <c r="J74" s="9">
        <f t="shared" si="69"/>
        <v>0.3566497473767567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0.12397897144515697</v>
      </c>
      <c r="P74" s="9">
        <f t="shared" si="72"/>
        <v>4.4217068845945368E-2</v>
      </c>
      <c r="Q74" s="12">
        <f t="shared" si="73"/>
        <v>7.9590723922701653E-3</v>
      </c>
      <c r="R74" s="9">
        <f t="shared" si="74"/>
        <v>1.36656E-2</v>
      </c>
      <c r="S74" s="13">
        <f t="shared" si="75"/>
        <v>0.58241660755987046</v>
      </c>
      <c r="T74" s="2">
        <f t="shared" si="76"/>
        <v>0.01</v>
      </c>
      <c r="U74" s="14">
        <f t="shared" si="77"/>
        <v>5.8241660755987048E-3</v>
      </c>
      <c r="V74" s="13"/>
      <c r="W74" s="2"/>
      <c r="X74" s="14"/>
      <c r="Y74" s="2">
        <v>0.05</v>
      </c>
      <c r="Z74" s="2">
        <v>0.5</v>
      </c>
      <c r="AA74" s="2">
        <f t="shared" si="78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9"/>
        <v>9.7999999999999997E-3</v>
      </c>
      <c r="AQ74" s="1">
        <f t="shared" si="80"/>
        <v>4.0624166075598704E-2</v>
      </c>
      <c r="AR74" s="9">
        <f t="shared" si="81"/>
        <v>7.5919999999999996</v>
      </c>
      <c r="AS74" s="1">
        <f t="shared" si="82"/>
        <v>0.18</v>
      </c>
      <c r="AT74" s="1">
        <f t="shared" si="83"/>
        <v>1602422.25</v>
      </c>
      <c r="AU74" s="1">
        <f t="shared" si="84"/>
        <v>596025626.35259426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25.5735357142857</v>
      </c>
      <c r="E75" s="10">
        <f t="shared" si="86"/>
        <v>25.2724193548387</v>
      </c>
      <c r="F75" s="7" t="s">
        <v>83</v>
      </c>
      <c r="G75" s="1">
        <v>3</v>
      </c>
      <c r="H75" s="9">
        <f t="shared" si="67"/>
        <v>25.5735357142857</v>
      </c>
      <c r="I75" s="9">
        <f t="shared" si="68"/>
        <v>298.72353571428567</v>
      </c>
      <c r="J75" s="9">
        <f t="shared" si="69"/>
        <v>0.36857458444295615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0.15568190259921161</v>
      </c>
      <c r="P75" s="9">
        <f t="shared" si="72"/>
        <v>5.7380392555793192E-2</v>
      </c>
      <c r="Q75" s="12">
        <f t="shared" si="73"/>
        <v>1.0328470660042773E-2</v>
      </c>
      <c r="R75" s="9">
        <f t="shared" si="74"/>
        <v>1.36656E-2</v>
      </c>
      <c r="S75" s="13">
        <f t="shared" si="75"/>
        <v>0.75580074493932015</v>
      </c>
      <c r="T75" s="2">
        <f t="shared" si="76"/>
        <v>0.01</v>
      </c>
      <c r="U75" s="14">
        <f t="shared" si="77"/>
        <v>7.5580074493932017E-3</v>
      </c>
      <c r="V75" s="13"/>
      <c r="W75" s="2"/>
      <c r="X75" s="14"/>
      <c r="Y75" s="2">
        <v>0.05</v>
      </c>
      <c r="Z75" s="2">
        <v>0.5</v>
      </c>
      <c r="AA75" s="2">
        <f t="shared" si="78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9"/>
        <v>9.7999999999999997E-3</v>
      </c>
      <c r="AQ75" s="1">
        <f t="shared" si="80"/>
        <v>4.2358007449393199E-2</v>
      </c>
      <c r="AR75" s="9">
        <f t="shared" si="81"/>
        <v>7.5919999999999996</v>
      </c>
      <c r="AS75" s="1">
        <f t="shared" si="82"/>
        <v>0.18</v>
      </c>
      <c r="AT75" s="1">
        <f t="shared" si="83"/>
        <v>1602422.25</v>
      </c>
      <c r="AU75" s="1">
        <f t="shared" si="84"/>
        <v>621464028.92530918</v>
      </c>
    </row>
    <row r="76" spans="1:48" x14ac:dyDescent="0.15">
      <c r="C76" s="7">
        <v>3</v>
      </c>
      <c r="D76" s="7">
        <f t="shared" si="85"/>
        <v>25.431741935483899</v>
      </c>
      <c r="E76" s="10">
        <f t="shared" si="86"/>
        <v>25.5735357142857</v>
      </c>
      <c r="F76" s="7" t="s">
        <v>83</v>
      </c>
      <c r="G76" s="1">
        <v>4</v>
      </c>
      <c r="H76" s="9">
        <f t="shared" si="67"/>
        <v>25.431741935483899</v>
      </c>
      <c r="I76" s="9">
        <f t="shared" si="68"/>
        <v>298.58174193548388</v>
      </c>
      <c r="J76" s="9">
        <f t="shared" si="69"/>
        <v>0.36291338088015013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0.1742215100434184</v>
      </c>
      <c r="P76" s="9">
        <f t="shared" si="72"/>
        <v>6.3227317231902003E-2</v>
      </c>
      <c r="Q76" s="12">
        <f t="shared" si="73"/>
        <v>1.138091710174236E-2</v>
      </c>
      <c r="R76" s="9">
        <f t="shared" si="74"/>
        <v>1.36656E-2</v>
      </c>
      <c r="S76" s="13">
        <f t="shared" si="75"/>
        <v>0.8328150320324289</v>
      </c>
      <c r="T76" s="2">
        <f t="shared" si="76"/>
        <v>0.01</v>
      </c>
      <c r="U76" s="14">
        <f t="shared" si="77"/>
        <v>8.3281503203242891E-3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4.3128150320324285E-2</v>
      </c>
      <c r="AR76" s="9">
        <f t="shared" si="81"/>
        <v>7.5919999999999996</v>
      </c>
      <c r="AS76" s="1">
        <f t="shared" si="82"/>
        <v>0.18</v>
      </c>
      <c r="AT76" s="1">
        <f t="shared" si="83"/>
        <v>1602422.25</v>
      </c>
      <c r="AU76" s="1">
        <f t="shared" si="84"/>
        <v>632763335.01256454</v>
      </c>
    </row>
    <row r="77" spans="1:48" x14ac:dyDescent="0.15">
      <c r="C77" s="7">
        <v>4</v>
      </c>
      <c r="D77" s="7">
        <f t="shared" si="85"/>
        <v>25.679766666666701</v>
      </c>
      <c r="E77" s="10">
        <f t="shared" si="86"/>
        <v>25.431741935483899</v>
      </c>
      <c r="F77" s="7" t="s">
        <v>83</v>
      </c>
      <c r="G77" s="1">
        <v>5</v>
      </c>
      <c r="H77" s="9">
        <f t="shared" si="67"/>
        <v>25.679766666666701</v>
      </c>
      <c r="I77" s="9">
        <f t="shared" si="68"/>
        <v>298.82976666666667</v>
      </c>
      <c r="J77" s="9">
        <f t="shared" si="69"/>
        <v>0.37287012136884989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0.10544448317094059</v>
      </c>
      <c r="O77" s="9">
        <f t="shared" si="87"/>
        <v>8.1469709640575802E-2</v>
      </c>
      <c r="P77" s="9">
        <f t="shared" si="72"/>
        <v>3.0377620521566461E-2</v>
      </c>
      <c r="Q77" s="12">
        <f t="shared" si="73"/>
        <v>5.4679716938819626E-3</v>
      </c>
      <c r="R77" s="9">
        <f t="shared" si="74"/>
        <v>1.36656E-2</v>
      </c>
      <c r="S77" s="13">
        <f t="shared" si="75"/>
        <v>0.40012671919871523</v>
      </c>
      <c r="T77" s="2">
        <f t="shared" si="76"/>
        <v>0.01</v>
      </c>
      <c r="U77" s="14">
        <f t="shared" si="77"/>
        <v>4.0012671919871521E-3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3.8801267191987149E-2</v>
      </c>
      <c r="AR77" s="9">
        <f t="shared" si="81"/>
        <v>7.5919999999999996</v>
      </c>
      <c r="AS77" s="1">
        <f t="shared" si="82"/>
        <v>0.18</v>
      </c>
      <c r="AT77" s="1">
        <f t="shared" si="83"/>
        <v>1602422.25</v>
      </c>
      <c r="AU77" s="1">
        <f t="shared" si="84"/>
        <v>569280598.60580599</v>
      </c>
    </row>
    <row r="78" spans="1:48" x14ac:dyDescent="0.15">
      <c r="C78" s="7">
        <v>5</v>
      </c>
      <c r="D78" s="7">
        <f t="shared" si="85"/>
        <v>25.895419354838701</v>
      </c>
      <c r="E78" s="10">
        <f t="shared" si="86"/>
        <v>25.679766666666701</v>
      </c>
      <c r="F78" s="7" t="s">
        <v>85</v>
      </c>
      <c r="G78" s="1">
        <v>6</v>
      </c>
      <c r="H78" s="9">
        <f t="shared" si="67"/>
        <v>25.895419354838701</v>
      </c>
      <c r="I78" s="9">
        <f t="shared" si="68"/>
        <v>299.04541935483866</v>
      </c>
      <c r="J78" s="9">
        <f t="shared" si="69"/>
        <v>0.3817351364986814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0.12701208911900935</v>
      </c>
      <c r="P78" s="9">
        <f t="shared" si="72"/>
        <v>4.8484977176827725E-2</v>
      </c>
      <c r="Q78" s="12">
        <f t="shared" si="73"/>
        <v>8.7272958918289904E-3</v>
      </c>
      <c r="R78" s="9">
        <f t="shared" si="74"/>
        <v>1.36656E-2</v>
      </c>
      <c r="S78" s="13">
        <f t="shared" si="75"/>
        <v>0.63863247071690887</v>
      </c>
      <c r="T78" s="2">
        <f t="shared" si="76"/>
        <v>0.01</v>
      </c>
      <c r="U78" s="14">
        <f t="shared" si="77"/>
        <v>6.3863247071690886E-3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4.1186324707169084E-2</v>
      </c>
      <c r="AR78" s="9">
        <f t="shared" si="81"/>
        <v>7.5919999999999996</v>
      </c>
      <c r="AS78" s="1">
        <f t="shared" si="82"/>
        <v>0.18</v>
      </c>
      <c r="AT78" s="1">
        <f t="shared" si="83"/>
        <v>1602422.25</v>
      </c>
      <c r="AU78" s="1">
        <f t="shared" si="84"/>
        <v>604273449.82465589</v>
      </c>
    </row>
    <row r="79" spans="1:48" x14ac:dyDescent="0.15">
      <c r="C79" s="7">
        <v>6</v>
      </c>
      <c r="D79" s="7">
        <f t="shared" si="85"/>
        <v>25.469633333333299</v>
      </c>
      <c r="E79" s="10">
        <f t="shared" si="86"/>
        <v>25.895419354838701</v>
      </c>
      <c r="F79" s="7" t="s">
        <v>83</v>
      </c>
      <c r="G79" s="1">
        <v>7</v>
      </c>
      <c r="H79" s="9">
        <f t="shared" si="67"/>
        <v>25.469633333333299</v>
      </c>
      <c r="I79" s="9">
        <f t="shared" si="68"/>
        <v>298.6196333333333</v>
      </c>
      <c r="J79" s="9">
        <f t="shared" si="69"/>
        <v>0.36441817331872184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0.15444711194218161</v>
      </c>
      <c r="P79" s="9">
        <f t="shared" si="72"/>
        <v>5.6283334408321971E-2</v>
      </c>
      <c r="Q79" s="12">
        <f t="shared" si="73"/>
        <v>1.0131000193497955E-2</v>
      </c>
      <c r="R79" s="9">
        <f t="shared" si="74"/>
        <v>1.36656E-2</v>
      </c>
      <c r="S79" s="13">
        <f t="shared" si="75"/>
        <v>0.74135055859222831</v>
      </c>
      <c r="T79" s="2">
        <f t="shared" si="76"/>
        <v>0.01</v>
      </c>
      <c r="U79" s="14">
        <f t="shared" si="77"/>
        <v>7.4135055859222837E-3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4.2213505585922281E-2</v>
      </c>
      <c r="AR79" s="9">
        <f t="shared" si="81"/>
        <v>7.5919999999999996</v>
      </c>
      <c r="AS79" s="1">
        <f t="shared" si="82"/>
        <v>0.18</v>
      </c>
      <c r="AT79" s="1">
        <f t="shared" si="83"/>
        <v>1602422.25</v>
      </c>
      <c r="AU79" s="1">
        <f t="shared" si="84"/>
        <v>619343940.76093686</v>
      </c>
    </row>
    <row r="80" spans="1:48" x14ac:dyDescent="0.15">
      <c r="C80" s="7">
        <v>7</v>
      </c>
      <c r="D80" s="7">
        <f t="shared" si="85"/>
        <v>25.344161290322599</v>
      </c>
      <c r="E80" s="10">
        <f t="shared" si="86"/>
        <v>25.469633333333299</v>
      </c>
      <c r="F80" s="7" t="s">
        <v>83</v>
      </c>
      <c r="G80" s="1">
        <v>8</v>
      </c>
      <c r="H80" s="9">
        <f t="shared" si="67"/>
        <v>25.344161290322599</v>
      </c>
      <c r="I80" s="9">
        <f t="shared" si="68"/>
        <v>298.49416129032255</v>
      </c>
      <c r="J80" s="9">
        <f t="shared" si="69"/>
        <v>0.35945755563929177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0.17408377753385965</v>
      </c>
      <c r="P80" s="9">
        <f t="shared" si="72"/>
        <v>6.2575729148775447E-2</v>
      </c>
      <c r="Q80" s="12">
        <f t="shared" si="73"/>
        <v>1.1263631246779581E-2</v>
      </c>
      <c r="R80" s="9">
        <f t="shared" si="74"/>
        <v>1.36656E-2</v>
      </c>
      <c r="S80" s="13">
        <f t="shared" si="75"/>
        <v>0.82423247034741109</v>
      </c>
      <c r="T80" s="2">
        <f t="shared" si="76"/>
        <v>0.01</v>
      </c>
      <c r="U80" s="14">
        <f t="shared" si="77"/>
        <v>8.2423247034741111E-3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4.3042324703474105E-2</v>
      </c>
      <c r="AR80" s="9">
        <f t="shared" si="81"/>
        <v>7.5919999999999996</v>
      </c>
      <c r="AS80" s="1">
        <f t="shared" si="82"/>
        <v>0.18</v>
      </c>
      <c r="AT80" s="1">
        <f t="shared" si="83"/>
        <v>1602422.25</v>
      </c>
      <c r="AU80" s="1">
        <f t="shared" si="84"/>
        <v>631504127.20642686</v>
      </c>
    </row>
    <row r="81" spans="1:48" x14ac:dyDescent="0.15">
      <c r="C81" s="7">
        <v>8</v>
      </c>
      <c r="D81" s="7">
        <f t="shared" si="85"/>
        <v>25.182258064516098</v>
      </c>
      <c r="E81" s="10">
        <f t="shared" si="86"/>
        <v>25.344161290322599</v>
      </c>
      <c r="F81" s="7" t="s">
        <v>83</v>
      </c>
      <c r="G81" s="1">
        <v>9</v>
      </c>
      <c r="H81" s="9">
        <f t="shared" si="67"/>
        <v>25.182258064516098</v>
      </c>
      <c r="I81" s="9">
        <f t="shared" si="68"/>
        <v>298.33225806451605</v>
      </c>
      <c r="J81" s="9">
        <f t="shared" si="69"/>
        <v>0.35315024176324267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0.1874280483850842</v>
      </c>
      <c r="P81" s="9">
        <f t="shared" si="72"/>
        <v>6.6190260600405226E-2</v>
      </c>
      <c r="Q81" s="12">
        <f t="shared" si="73"/>
        <v>1.191424690807294E-2</v>
      </c>
      <c r="R81" s="9">
        <f t="shared" si="74"/>
        <v>1.36656E-2</v>
      </c>
      <c r="S81" s="13">
        <f t="shared" si="75"/>
        <v>0.871842210226623</v>
      </c>
      <c r="T81" s="2">
        <f t="shared" si="76"/>
        <v>0.01</v>
      </c>
      <c r="U81" s="14">
        <f t="shared" si="77"/>
        <v>8.7184221022662302E-3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4.3518422102266224E-2</v>
      </c>
      <c r="AR81" s="9">
        <f t="shared" si="81"/>
        <v>7.5919999999999996</v>
      </c>
      <c r="AS81" s="1">
        <f t="shared" si="82"/>
        <v>0.18</v>
      </c>
      <c r="AT81" s="1">
        <f t="shared" si="83"/>
        <v>1602422.25</v>
      </c>
      <c r="AU81" s="1">
        <f t="shared" si="84"/>
        <v>638489285.98585498</v>
      </c>
    </row>
    <row r="82" spans="1:48" x14ac:dyDescent="0.15">
      <c r="C82" s="7">
        <v>9</v>
      </c>
      <c r="D82" s="7">
        <f t="shared" si="85"/>
        <v>25.300466666666701</v>
      </c>
      <c r="E82" s="10">
        <f t="shared" si="86"/>
        <v>25.182258064516098</v>
      </c>
      <c r="F82" s="7" t="s">
        <v>83</v>
      </c>
      <c r="G82" s="1">
        <v>10</v>
      </c>
      <c r="H82" s="9">
        <f t="shared" si="67"/>
        <v>25.300466666666701</v>
      </c>
      <c r="I82" s="9">
        <f t="shared" si="68"/>
        <v>298.45046666666667</v>
      </c>
      <c r="J82" s="9">
        <f t="shared" si="69"/>
        <v>0.35774499220306105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0.19715778778467896</v>
      </c>
      <c r="P82" s="9">
        <f t="shared" si="72"/>
        <v>7.053221125380274E-2</v>
      </c>
      <c r="Q82" s="12">
        <f t="shared" si="73"/>
        <v>1.2695798025684492E-2</v>
      </c>
      <c r="R82" s="9">
        <f t="shared" si="74"/>
        <v>1.36656E-2</v>
      </c>
      <c r="S82" s="13">
        <f t="shared" si="75"/>
        <v>0.92903334106694857</v>
      </c>
      <c r="T82" s="2">
        <f t="shared" si="76"/>
        <v>0.01</v>
      </c>
      <c r="U82" s="14">
        <f t="shared" si="77"/>
        <v>9.2903334106694858E-3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4.409033341066948E-2</v>
      </c>
      <c r="AR82" s="9">
        <f t="shared" si="81"/>
        <v>7.5919999999999996</v>
      </c>
      <c r="AS82" s="1">
        <f t="shared" si="82"/>
        <v>0.18</v>
      </c>
      <c r="AT82" s="1">
        <f t="shared" si="83"/>
        <v>1602422.25</v>
      </c>
      <c r="AU82" s="1">
        <f t="shared" si="84"/>
        <v>646880197.81835485</v>
      </c>
    </row>
    <row r="83" spans="1:48" x14ac:dyDescent="0.15">
      <c r="C83" s="7">
        <v>10</v>
      </c>
      <c r="D83" s="7">
        <f t="shared" si="85"/>
        <v>25.874322580645199</v>
      </c>
      <c r="E83" s="10">
        <f t="shared" si="86"/>
        <v>25.300466666666701</v>
      </c>
      <c r="F83" s="7" t="s">
        <v>83</v>
      </c>
      <c r="G83" s="1">
        <v>11</v>
      </c>
      <c r="H83" s="9">
        <f t="shared" si="67"/>
        <v>25.874322580645199</v>
      </c>
      <c r="I83" s="9">
        <f t="shared" si="68"/>
        <v>299.02432258064516</v>
      </c>
      <c r="J83" s="9">
        <f t="shared" si="69"/>
        <v>0.38085924247617037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0.12029429770433241</v>
      </c>
      <c r="O83" s="9">
        <f t="shared" si="87"/>
        <v>8.2251278826543803E-2</v>
      </c>
      <c r="P83" s="9">
        <f t="shared" si="72"/>
        <v>3.1326159746573747E-2</v>
      </c>
      <c r="Q83" s="12">
        <f t="shared" si="73"/>
        <v>5.6387087543832738E-3</v>
      </c>
      <c r="R83" s="9">
        <f t="shared" si="74"/>
        <v>1.36656E-2</v>
      </c>
      <c r="S83" s="13">
        <f t="shared" si="75"/>
        <v>0.41262064998121367</v>
      </c>
      <c r="T83" s="2">
        <f t="shared" si="76"/>
        <v>0.01</v>
      </c>
      <c r="U83" s="14">
        <f t="shared" si="77"/>
        <v>4.1262064998121364E-3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3.8926206499812134E-2</v>
      </c>
      <c r="AR83" s="9">
        <f t="shared" si="81"/>
        <v>7.5919999999999996</v>
      </c>
      <c r="AS83" s="1">
        <f t="shared" si="82"/>
        <v>0.18</v>
      </c>
      <c r="AT83" s="1">
        <f t="shared" si="83"/>
        <v>1602422.25</v>
      </c>
      <c r="AU83" s="1">
        <f t="shared" si="84"/>
        <v>571113670.79894018</v>
      </c>
    </row>
    <row r="84" spans="1:48" x14ac:dyDescent="0.15">
      <c r="C84" s="7">
        <v>11</v>
      </c>
      <c r="D84" s="7">
        <f t="shared" si="85"/>
        <v>25.637</v>
      </c>
      <c r="E84" s="10">
        <f t="shared" si="86"/>
        <v>25.874322580645199</v>
      </c>
      <c r="F84" s="7" t="s">
        <v>85</v>
      </c>
      <c r="G84" s="1">
        <v>12</v>
      </c>
      <c r="H84" s="9">
        <f t="shared" si="67"/>
        <v>25.637</v>
      </c>
      <c r="I84" s="9">
        <f t="shared" si="68"/>
        <v>298.78699999999998</v>
      </c>
      <c r="J84" s="9">
        <f t="shared" si="69"/>
        <v>0.3711351957136606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0.12684511907997006</v>
      </c>
      <c r="P84" s="9">
        <f t="shared" si="72"/>
        <v>4.7076688095067272E-2</v>
      </c>
      <c r="Q84" s="12">
        <f t="shared" si="73"/>
        <v>8.473803857112109E-3</v>
      </c>
      <c r="R84" s="9">
        <f t="shared" si="74"/>
        <v>1.36656E-2</v>
      </c>
      <c r="S84" s="13">
        <f t="shared" si="75"/>
        <v>0.62008282527749303</v>
      </c>
      <c r="T84" s="2">
        <f t="shared" si="76"/>
        <v>0.01</v>
      </c>
      <c r="U84" s="14">
        <f t="shared" si="77"/>
        <v>6.2008282527749306E-3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4.1000828252774929E-2</v>
      </c>
      <c r="AR84" s="9">
        <f t="shared" si="81"/>
        <v>7.5919999999999996</v>
      </c>
      <c r="AS84" s="1">
        <f t="shared" si="82"/>
        <v>0.18</v>
      </c>
      <c r="AT84" s="1">
        <f t="shared" si="83"/>
        <v>1602422.25</v>
      </c>
      <c r="AU84" s="1">
        <f t="shared" si="84"/>
        <v>601551901.27124774</v>
      </c>
      <c r="AV84" s="1">
        <f>SUM(AU73:AU84)</f>
        <v>7297107393.7567482</v>
      </c>
    </row>
    <row r="85" spans="1:48" x14ac:dyDescent="0.15">
      <c r="C85" s="7">
        <v>12</v>
      </c>
      <c r="D85" s="7">
        <f t="shared" si="85"/>
        <v>25.619709677419401</v>
      </c>
      <c r="E85" s="10">
        <f t="shared" si="86"/>
        <v>25.637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25.5337741935484</v>
      </c>
      <c r="E89" s="7"/>
      <c r="F89" s="7"/>
      <c r="G89" s="1">
        <v>1</v>
      </c>
      <c r="H89" s="9">
        <f t="shared" ref="H89:H100" si="88">E90</f>
        <v>25.5337741935484</v>
      </c>
      <c r="I89" s="9">
        <f t="shared" ref="I89:I100" si="89">H89+273.15</f>
        <v>298.6837741935484</v>
      </c>
      <c r="J89" s="9">
        <f t="shared" ref="J89:J100" si="90">EXP(($C$15*(I89-$C$13))/($C$16*I89*$C$13))</f>
        <v>0.36697877443154669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1.1663345403313274</v>
      </c>
      <c r="Q89" s="12">
        <f t="shared" ref="Q89:Q100" si="94">P89*$B$91</f>
        <v>0.5248505431490974</v>
      </c>
      <c r="R89" s="9">
        <f t="shared" ref="R89:R100" si="95">L89*$B$91</f>
        <v>1.4301931875000002</v>
      </c>
      <c r="S89" s="13">
        <f t="shared" ref="S89:S100" si="96">Q89/R89</f>
        <v>0.36697877443154675</v>
      </c>
      <c r="T89" s="2">
        <f t="shared" ref="T89:T100" si="97">$B$90/100</f>
        <v>0.23</v>
      </c>
      <c r="U89" s="14">
        <f t="shared" ref="U89:U100" si="98">S89*T89</f>
        <v>8.4405118119255759E-2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9">U89*0.67*AL89+(V89*W89+X89*Y89+Z89*AA89+AB89*AC89+AD89*AE89+AF89*AG89+AH89*AI89)/1000</f>
        <v>5.8881143112955614E-2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667648</v>
      </c>
      <c r="AN89" s="1">
        <f t="shared" ref="AN89:AN100" si="103">AM89*10000*AK89*AJ89</f>
        <v>5432229883.8980446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25.2724193548387</v>
      </c>
      <c r="E90" s="10">
        <f t="shared" ref="E90:E101" si="105">D89</f>
        <v>25.5337741935484</v>
      </c>
      <c r="F90" s="7" t="s">
        <v>83</v>
      </c>
      <c r="G90" s="1">
        <v>2</v>
      </c>
      <c r="H90" s="9">
        <f t="shared" si="88"/>
        <v>25.2724193548387</v>
      </c>
      <c r="I90" s="9">
        <f t="shared" si="89"/>
        <v>298.42241935483867</v>
      </c>
      <c r="J90" s="9">
        <f t="shared" si="90"/>
        <v>0.3566497473767567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5.1900796263353399</v>
      </c>
      <c r="P90" s="9">
        <f t="shared" si="93"/>
        <v>1.8510405875977507</v>
      </c>
      <c r="Q90" s="12">
        <f t="shared" si="94"/>
        <v>0.83296826441898786</v>
      </c>
      <c r="R90" s="9">
        <f t="shared" si="95"/>
        <v>1.4301931875000002</v>
      </c>
      <c r="S90" s="13">
        <f t="shared" si="96"/>
        <v>0.58241660755987046</v>
      </c>
      <c r="T90" s="2">
        <f t="shared" si="97"/>
        <v>0.23</v>
      </c>
      <c r="U90" s="14">
        <f t="shared" si="98"/>
        <v>0.13395581973877022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9"/>
        <v>7.3820679651239229E-2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667648</v>
      </c>
      <c r="AN90" s="1">
        <f t="shared" si="103"/>
        <v>6810514892.3797235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25.5735357142857</v>
      </c>
      <c r="E91" s="10">
        <f t="shared" si="105"/>
        <v>25.2724193548387</v>
      </c>
      <c r="F91" s="7" t="s">
        <v>83</v>
      </c>
      <c r="G91" s="1">
        <v>3</v>
      </c>
      <c r="H91" s="9">
        <f t="shared" si="88"/>
        <v>25.5735357142857</v>
      </c>
      <c r="I91" s="9">
        <f t="shared" si="89"/>
        <v>298.72353571428567</v>
      </c>
      <c r="J91" s="9">
        <f t="shared" si="90"/>
        <v>0.36857458444295615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6.5172461220709224</v>
      </c>
      <c r="P91" s="9">
        <f t="shared" si="93"/>
        <v>2.4020912811547577</v>
      </c>
      <c r="Q91" s="12">
        <f t="shared" si="94"/>
        <v>1.080941076519641</v>
      </c>
      <c r="R91" s="9">
        <f t="shared" si="95"/>
        <v>1.4301931875000002</v>
      </c>
      <c r="S91" s="13">
        <f t="shared" si="96"/>
        <v>0.75580074493932015</v>
      </c>
      <c r="T91" s="2">
        <f t="shared" si="97"/>
        <v>0.23</v>
      </c>
      <c r="U91" s="14">
        <f t="shared" si="98"/>
        <v>0.17383417133604365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9"/>
        <v>8.5844002657817164E-2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667648</v>
      </c>
      <c r="AN91" s="1">
        <f t="shared" si="103"/>
        <v>7919757191.1373482</v>
      </c>
    </row>
    <row r="92" spans="1:48" x14ac:dyDescent="0.15">
      <c r="C92" s="7">
        <v>3</v>
      </c>
      <c r="D92" s="7">
        <f t="shared" si="104"/>
        <v>25.431741935483899</v>
      </c>
      <c r="E92" s="10">
        <f t="shared" si="105"/>
        <v>25.5735357142857</v>
      </c>
      <c r="F92" s="7" t="s">
        <v>83</v>
      </c>
      <c r="G92" s="1">
        <v>4</v>
      </c>
      <c r="H92" s="9">
        <f t="shared" si="88"/>
        <v>25.431741935483899</v>
      </c>
      <c r="I92" s="9">
        <f t="shared" si="89"/>
        <v>298.58174193548388</v>
      </c>
      <c r="J92" s="9">
        <f t="shared" si="90"/>
        <v>0.36291338088015013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7.2933619242494983</v>
      </c>
      <c r="P92" s="9">
        <f t="shared" si="93"/>
        <v>2.6468586339119429</v>
      </c>
      <c r="Q92" s="12">
        <f t="shared" si="94"/>
        <v>1.1910863852603744</v>
      </c>
      <c r="R92" s="9">
        <f t="shared" si="95"/>
        <v>1.4301931875000002</v>
      </c>
      <c r="S92" s="13">
        <f t="shared" si="96"/>
        <v>0.8328150320324289</v>
      </c>
      <c r="T92" s="2">
        <f t="shared" si="97"/>
        <v>0.23</v>
      </c>
      <c r="U92" s="14">
        <f t="shared" si="98"/>
        <v>0.19154745736745865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9.1184558396288792E-2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667648</v>
      </c>
      <c r="AN92" s="1">
        <f t="shared" si="103"/>
        <v>8412463768.2412405</v>
      </c>
    </row>
    <row r="93" spans="1:48" x14ac:dyDescent="0.15">
      <c r="C93" s="7">
        <v>4</v>
      </c>
      <c r="D93" s="7">
        <f t="shared" si="104"/>
        <v>25.679766666666701</v>
      </c>
      <c r="E93" s="10">
        <f t="shared" si="105"/>
        <v>25.431741935483899</v>
      </c>
      <c r="F93" s="7" t="s">
        <v>83</v>
      </c>
      <c r="G93" s="1">
        <v>5</v>
      </c>
      <c r="H93" s="9">
        <f t="shared" si="88"/>
        <v>25.679766666666701</v>
      </c>
      <c r="I93" s="9">
        <f t="shared" si="89"/>
        <v>298.82976666666667</v>
      </c>
      <c r="J93" s="9">
        <f t="shared" si="90"/>
        <v>0.37287012136884989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4.414178125820678</v>
      </c>
      <c r="O93" s="9">
        <f t="shared" si="106"/>
        <v>3.4105322478502114</v>
      </c>
      <c r="P93" s="9">
        <f t="shared" si="93"/>
        <v>1.2716855731882848</v>
      </c>
      <c r="Q93" s="12">
        <f t="shared" si="94"/>
        <v>0.57225850793472821</v>
      </c>
      <c r="R93" s="9">
        <f t="shared" si="95"/>
        <v>1.4301931875000002</v>
      </c>
      <c r="S93" s="13">
        <f t="shared" si="96"/>
        <v>0.40012671919871534</v>
      </c>
      <c r="T93" s="2">
        <f t="shared" si="97"/>
        <v>0.23</v>
      </c>
      <c r="U93" s="14">
        <f t="shared" si="98"/>
        <v>9.2029145415704533E-2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6.1179787342834926E-2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667648</v>
      </c>
      <c r="AN93" s="1">
        <f t="shared" si="103"/>
        <v>5644297164.1484642</v>
      </c>
    </row>
    <row r="94" spans="1:48" x14ac:dyDescent="0.15">
      <c r="C94" s="7">
        <v>5</v>
      </c>
      <c r="D94" s="7">
        <f t="shared" si="104"/>
        <v>25.895419354838701</v>
      </c>
      <c r="E94" s="10">
        <f t="shared" si="105"/>
        <v>25.679766666666701</v>
      </c>
      <c r="F94" s="7" t="s">
        <v>85</v>
      </c>
      <c r="G94" s="1">
        <v>6</v>
      </c>
      <c r="H94" s="9">
        <f t="shared" si="88"/>
        <v>25.895419354838701</v>
      </c>
      <c r="I94" s="9">
        <f t="shared" si="89"/>
        <v>299.04541935483866</v>
      </c>
      <c r="J94" s="9">
        <f t="shared" si="90"/>
        <v>0.3817351364986814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5.3170537579952599</v>
      </c>
      <c r="P94" s="9">
        <f t="shared" si="93"/>
        <v>2.0297062420791474</v>
      </c>
      <c r="Q94" s="12">
        <f t="shared" si="94"/>
        <v>0.91336780893561631</v>
      </c>
      <c r="R94" s="9">
        <f t="shared" si="95"/>
        <v>1.4301931875000002</v>
      </c>
      <c r="S94" s="13">
        <f t="shared" si="96"/>
        <v>0.63863247071690876</v>
      </c>
      <c r="T94" s="2">
        <f t="shared" si="97"/>
        <v>0.23</v>
      </c>
      <c r="U94" s="14">
        <f t="shared" si="98"/>
        <v>0.14688546826488902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7.7718968681864051E-2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667648</v>
      </c>
      <c r="AN94" s="1">
        <f t="shared" si="103"/>
        <v>7170161479.5325584</v>
      </c>
    </row>
    <row r="95" spans="1:48" x14ac:dyDescent="0.15">
      <c r="C95" s="7">
        <v>6</v>
      </c>
      <c r="D95" s="7">
        <f t="shared" si="104"/>
        <v>25.469633333333299</v>
      </c>
      <c r="E95" s="10">
        <f t="shared" si="105"/>
        <v>25.895419354838701</v>
      </c>
      <c r="F95" s="7" t="s">
        <v>83</v>
      </c>
      <c r="G95" s="1">
        <v>7</v>
      </c>
      <c r="H95" s="9">
        <f t="shared" si="88"/>
        <v>25.469633333333299</v>
      </c>
      <c r="I95" s="9">
        <f t="shared" si="89"/>
        <v>298.6196333333333</v>
      </c>
      <c r="J95" s="9">
        <f t="shared" si="90"/>
        <v>0.36441817331872184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6.4655545992494474</v>
      </c>
      <c r="P95" s="9">
        <f t="shared" si="93"/>
        <v>2.356165596550944</v>
      </c>
      <c r="Q95" s="12">
        <f t="shared" si="94"/>
        <v>1.0602745184479248</v>
      </c>
      <c r="R95" s="9">
        <f t="shared" si="95"/>
        <v>1.4301931875000002</v>
      </c>
      <c r="S95" s="13">
        <f t="shared" si="96"/>
        <v>0.74135055859222831</v>
      </c>
      <c r="T95" s="2">
        <f t="shared" si="97"/>
        <v>0.23</v>
      </c>
      <c r="U95" s="14">
        <f t="shared" si="98"/>
        <v>0.17051062847621251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8.4841954485578075E-2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667648</v>
      </c>
      <c r="AN95" s="1">
        <f t="shared" si="103"/>
        <v>7827310683.8421307</v>
      </c>
    </row>
    <row r="96" spans="1:48" x14ac:dyDescent="0.15">
      <c r="C96" s="7">
        <v>7</v>
      </c>
      <c r="D96" s="7">
        <f t="shared" si="104"/>
        <v>25.344161290322599</v>
      </c>
      <c r="E96" s="10">
        <f t="shared" si="105"/>
        <v>25.469633333333299</v>
      </c>
      <c r="F96" s="7" t="s">
        <v>83</v>
      </c>
      <c r="G96" s="1">
        <v>8</v>
      </c>
      <c r="H96" s="9">
        <f t="shared" si="88"/>
        <v>25.344161290322599</v>
      </c>
      <c r="I96" s="9">
        <f t="shared" si="89"/>
        <v>298.49416129032255</v>
      </c>
      <c r="J96" s="9">
        <f t="shared" si="90"/>
        <v>0.35945755563929177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7.2875960860318365</v>
      </c>
      <c r="P96" s="9">
        <f t="shared" si="93"/>
        <v>2.6195814755714739</v>
      </c>
      <c r="Q96" s="12">
        <f t="shared" si="94"/>
        <v>1.1788116640071633</v>
      </c>
      <c r="R96" s="9">
        <f t="shared" si="95"/>
        <v>1.4301931875000002</v>
      </c>
      <c r="S96" s="13">
        <f t="shared" si="96"/>
        <v>0.82423247034741109</v>
      </c>
      <c r="T96" s="2">
        <f t="shared" si="97"/>
        <v>0.23</v>
      </c>
      <c r="U96" s="14">
        <f t="shared" si="98"/>
        <v>0.18957346817990456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9.0589400656241229E-2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667648</v>
      </c>
      <c r="AN96" s="1">
        <f t="shared" si="103"/>
        <v>8357555974.5029726</v>
      </c>
    </row>
    <row r="97" spans="1:50" x14ac:dyDescent="0.15">
      <c r="C97" s="7">
        <v>8</v>
      </c>
      <c r="D97" s="7">
        <f t="shared" si="104"/>
        <v>25.182258064516098</v>
      </c>
      <c r="E97" s="10">
        <f t="shared" si="105"/>
        <v>25.344161290322599</v>
      </c>
      <c r="F97" s="7" t="s">
        <v>83</v>
      </c>
      <c r="G97" s="1">
        <v>9</v>
      </c>
      <c r="H97" s="9">
        <f t="shared" si="88"/>
        <v>25.182258064516098</v>
      </c>
      <c r="I97" s="9">
        <f t="shared" si="89"/>
        <v>298.33225806451605</v>
      </c>
      <c r="J97" s="9">
        <f t="shared" si="90"/>
        <v>0.35315024176324267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7.8462216937936962</v>
      </c>
      <c r="P97" s="9">
        <f t="shared" si="93"/>
        <v>2.7708950880912431</v>
      </c>
      <c r="Q97" s="12">
        <f t="shared" si="94"/>
        <v>1.2469027896410594</v>
      </c>
      <c r="R97" s="9">
        <f t="shared" si="95"/>
        <v>1.4301931875000002</v>
      </c>
      <c r="S97" s="13">
        <f t="shared" si="96"/>
        <v>0.87184221022662312</v>
      </c>
      <c r="T97" s="2">
        <f t="shared" si="97"/>
        <v>0.23</v>
      </c>
      <c r="U97" s="14">
        <f t="shared" si="98"/>
        <v>0.20052370835212333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9.3890898068165196E-2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667648</v>
      </c>
      <c r="AN97" s="1">
        <f t="shared" si="103"/>
        <v>8662144030.2793446</v>
      </c>
    </row>
    <row r="98" spans="1:50" x14ac:dyDescent="0.15">
      <c r="C98" s="7">
        <v>9</v>
      </c>
      <c r="D98" s="7">
        <f t="shared" si="104"/>
        <v>25.300466666666701</v>
      </c>
      <c r="E98" s="10">
        <f t="shared" si="105"/>
        <v>25.182258064516098</v>
      </c>
      <c r="F98" s="7" t="s">
        <v>83</v>
      </c>
      <c r="G98" s="1">
        <v>10</v>
      </c>
      <c r="H98" s="9">
        <f t="shared" si="88"/>
        <v>25.300466666666701</v>
      </c>
      <c r="I98" s="9">
        <f t="shared" si="89"/>
        <v>298.45046666666667</v>
      </c>
      <c r="J98" s="9">
        <f t="shared" si="90"/>
        <v>0.35774499220306105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8.2535336890357875</v>
      </c>
      <c r="P98" s="9">
        <f t="shared" si="93"/>
        <v>2.9526603452318096</v>
      </c>
      <c r="Q98" s="12">
        <f t="shared" si="94"/>
        <v>1.3286971553543143</v>
      </c>
      <c r="R98" s="9">
        <f t="shared" si="95"/>
        <v>1.4301931875000002</v>
      </c>
      <c r="S98" s="13">
        <f t="shared" si="96"/>
        <v>0.92903334106694879</v>
      </c>
      <c r="T98" s="2">
        <f t="shared" si="97"/>
        <v>0.23</v>
      </c>
      <c r="U98" s="14">
        <f t="shared" si="98"/>
        <v>0.21367766844539823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9.7856817036287583E-2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667648</v>
      </c>
      <c r="AN98" s="1">
        <f t="shared" si="103"/>
        <v>9028029989.6334896</v>
      </c>
    </row>
    <row r="99" spans="1:50" x14ac:dyDescent="0.15">
      <c r="C99" s="7">
        <v>10</v>
      </c>
      <c r="D99" s="7">
        <f t="shared" si="104"/>
        <v>25.874322580645199</v>
      </c>
      <c r="E99" s="10">
        <f t="shared" si="105"/>
        <v>25.300466666666701</v>
      </c>
      <c r="F99" s="7" t="s">
        <v>83</v>
      </c>
      <c r="G99" s="1">
        <v>11</v>
      </c>
      <c r="H99" s="9">
        <f t="shared" si="88"/>
        <v>25.874322580645199</v>
      </c>
      <c r="I99" s="9">
        <f t="shared" si="89"/>
        <v>299.02432258064516</v>
      </c>
      <c r="J99" s="9">
        <f t="shared" si="90"/>
        <v>0.38085924247617037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5.0358296766137798</v>
      </c>
      <c r="O99" s="9">
        <f t="shared" si="106"/>
        <v>3.4432507505235321</v>
      </c>
      <c r="P99" s="9">
        <f t="shared" si="93"/>
        <v>1.3113938724998975</v>
      </c>
      <c r="Q99" s="12">
        <f t="shared" si="94"/>
        <v>0.59012724262495386</v>
      </c>
      <c r="R99" s="9">
        <f t="shared" si="95"/>
        <v>1.4301931875000002</v>
      </c>
      <c r="S99" s="13">
        <f t="shared" si="96"/>
        <v>0.41262064998121367</v>
      </c>
      <c r="T99" s="2">
        <f t="shared" si="97"/>
        <v>0.23</v>
      </c>
      <c r="U99" s="14">
        <f t="shared" si="98"/>
        <v>9.4902749495679145E-2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6.2046178972947272E-2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667648</v>
      </c>
      <c r="AN99" s="1">
        <f t="shared" si="103"/>
        <v>5724228331.5041447</v>
      </c>
    </row>
    <row r="100" spans="1:50" x14ac:dyDescent="0.15">
      <c r="C100" s="7">
        <v>11</v>
      </c>
      <c r="D100" s="7">
        <f t="shared" si="104"/>
        <v>25.637</v>
      </c>
      <c r="E100" s="10">
        <f t="shared" si="105"/>
        <v>25.874322580645199</v>
      </c>
      <c r="F100" s="7" t="s">
        <v>85</v>
      </c>
      <c r="G100" s="1">
        <v>12</v>
      </c>
      <c r="H100" s="9">
        <f t="shared" si="88"/>
        <v>25.637</v>
      </c>
      <c r="I100" s="9">
        <f t="shared" si="89"/>
        <v>298.78699999999998</v>
      </c>
      <c r="J100" s="9">
        <f t="shared" si="90"/>
        <v>0.3711351957136606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5.3100639613569687</v>
      </c>
      <c r="P100" s="9">
        <f t="shared" si="93"/>
        <v>1.9707516275502746</v>
      </c>
      <c r="Q100" s="12">
        <f t="shared" si="94"/>
        <v>0.8868382323976236</v>
      </c>
      <c r="R100" s="9">
        <f t="shared" si="95"/>
        <v>1.4301931875000002</v>
      </c>
      <c r="S100" s="13">
        <f t="shared" si="96"/>
        <v>0.62008282527749314</v>
      </c>
      <c r="T100" s="2">
        <f t="shared" si="97"/>
        <v>0.23</v>
      </c>
      <c r="U100" s="14">
        <f t="shared" si="98"/>
        <v>0.14261904981382342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7.6432643518867777E-2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667648</v>
      </c>
      <c r="AN100" s="1">
        <f t="shared" si="103"/>
        <v>7051488274.1324253</v>
      </c>
      <c r="AO100" s="1">
        <f>SUM(AN89:AN100)</f>
        <v>88040181663.231903</v>
      </c>
    </row>
    <row r="101" spans="1:50" x14ac:dyDescent="0.15">
      <c r="C101" s="7">
        <v>12</v>
      </c>
      <c r="D101" s="7">
        <f t="shared" si="104"/>
        <v>25.619709677419401</v>
      </c>
      <c r="E101" s="10">
        <f t="shared" si="105"/>
        <v>25.637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25.5337741935484</v>
      </c>
      <c r="E105" s="7"/>
      <c r="F105" s="7"/>
      <c r="G105" s="1">
        <v>1</v>
      </c>
      <c r="H105" s="9">
        <f t="shared" ref="H105:H116" si="107">E106</f>
        <v>25.5337741935484</v>
      </c>
      <c r="I105" s="9">
        <f t="shared" ref="I105:I116" si="108">H105+273.15</f>
        <v>298.6837741935484</v>
      </c>
      <c r="J105" s="9">
        <f t="shared" ref="J105:J116" si="109">EXP(($C$15*(I105-$C$13))/($C$16*I105*$C$13))</f>
        <v>0.36697877443154669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0.19127667680921076</v>
      </c>
      <c r="Q105" s="12">
        <f t="shared" ref="Q105:Q116" si="113">P105*$B$107</f>
        <v>5.7383003042763225E-2</v>
      </c>
      <c r="R105" s="9">
        <f t="shared" ref="R105:R116" si="114">L105*$B$107</f>
        <v>0.156366</v>
      </c>
      <c r="S105" s="13">
        <f t="shared" ref="S105:S116" si="115">Q105/R105</f>
        <v>0.36697877443154664</v>
      </c>
      <c r="T105" s="2">
        <f t="shared" ref="T105:T116" si="116">$B$106/100</f>
        <v>0.01</v>
      </c>
      <c r="U105" s="14">
        <f t="shared" ref="U105:U116" si="117">S105*T105</f>
        <v>3.6697877443154663E-3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8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9">AR105*AQ105</f>
        <v>0.01</v>
      </c>
      <c r="AT105" s="1">
        <f t="shared" ref="AT105:AT116" si="120">(AS105+AM105+AD105+AA105+U105+X105+AG105+AJ105+AP105)</f>
        <v>1.8569787744315468E-2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33444</v>
      </c>
      <c r="AX105" s="1">
        <f t="shared" ref="AX105:AX116" si="124">AW105*10000*AV105*0.67*AU105*AT105</f>
        <v>65064228.393638574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25.2724193548387</v>
      </c>
      <c r="E106" s="10">
        <f t="shared" ref="E106:E117" si="126">D105</f>
        <v>25.5337741935484</v>
      </c>
      <c r="F106" s="7" t="s">
        <v>83</v>
      </c>
      <c r="G106" s="1">
        <v>2</v>
      </c>
      <c r="H106" s="9">
        <f t="shared" si="107"/>
        <v>25.2724193548387</v>
      </c>
      <c r="I106" s="9">
        <f t="shared" si="108"/>
        <v>298.42241935483867</v>
      </c>
      <c r="J106" s="9">
        <f t="shared" si="109"/>
        <v>0.3566497473767567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0.85116332319078924</v>
      </c>
      <c r="P106" s="9">
        <f t="shared" si="112"/>
        <v>0.30356718419235568</v>
      </c>
      <c r="Q106" s="12">
        <f t="shared" si="113"/>
        <v>9.1070155257706703E-2</v>
      </c>
      <c r="R106" s="9">
        <f t="shared" si="114"/>
        <v>0.156366</v>
      </c>
      <c r="S106" s="13">
        <f t="shared" si="115"/>
        <v>0.58241660755987046</v>
      </c>
      <c r="T106" s="2">
        <f t="shared" si="116"/>
        <v>0.01</v>
      </c>
      <c r="U106" s="14">
        <f t="shared" si="117"/>
        <v>5.8241660755987048E-3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8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9"/>
        <v>0.01</v>
      </c>
      <c r="AT106" s="1">
        <f t="shared" si="120"/>
        <v>2.0724166075598703E-2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33444</v>
      </c>
      <c r="AX106" s="1">
        <f t="shared" si="124"/>
        <v>72612670.288771585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25.5735357142857</v>
      </c>
      <c r="E107" s="10">
        <f t="shared" si="126"/>
        <v>25.2724193548387</v>
      </c>
      <c r="F107" s="7" t="s">
        <v>83</v>
      </c>
      <c r="G107" s="1">
        <v>3</v>
      </c>
      <c r="H107" s="9">
        <f t="shared" si="107"/>
        <v>25.5735357142857</v>
      </c>
      <c r="I107" s="9">
        <f t="shared" si="108"/>
        <v>298.72353571428567</v>
      </c>
      <c r="J107" s="9">
        <f t="shared" si="109"/>
        <v>0.36857458444295615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1.0688161389984336</v>
      </c>
      <c r="P107" s="9">
        <f t="shared" si="112"/>
        <v>0.39393846427727253</v>
      </c>
      <c r="Q107" s="12">
        <f t="shared" si="113"/>
        <v>0.11818153928318176</v>
      </c>
      <c r="R107" s="9">
        <f t="shared" si="114"/>
        <v>0.156366</v>
      </c>
      <c r="S107" s="13">
        <f t="shared" si="115"/>
        <v>0.75580074493932026</v>
      </c>
      <c r="T107" s="2">
        <f t="shared" si="116"/>
        <v>0.01</v>
      </c>
      <c r="U107" s="14">
        <f t="shared" si="117"/>
        <v>7.5580074493932026E-3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8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9"/>
        <v>0.01</v>
      </c>
      <c r="AT107" s="1">
        <f t="shared" si="120"/>
        <v>2.2458007449393205E-2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33444</v>
      </c>
      <c r="AX107" s="1">
        <f t="shared" si="124"/>
        <v>78687648.242003113</v>
      </c>
    </row>
    <row r="108" spans="1:50" x14ac:dyDescent="0.15">
      <c r="C108" s="7">
        <v>3</v>
      </c>
      <c r="D108" s="7">
        <f t="shared" si="125"/>
        <v>25.431741935483899</v>
      </c>
      <c r="E108" s="10">
        <f t="shared" si="126"/>
        <v>25.5735357142857</v>
      </c>
      <c r="F108" s="7" t="s">
        <v>83</v>
      </c>
      <c r="G108" s="1">
        <v>4</v>
      </c>
      <c r="H108" s="9">
        <f t="shared" si="107"/>
        <v>25.431741935483899</v>
      </c>
      <c r="I108" s="9">
        <f t="shared" si="108"/>
        <v>298.58174193548388</v>
      </c>
      <c r="J108" s="9">
        <f t="shared" si="109"/>
        <v>0.36291338088015013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1.1960976747211611</v>
      </c>
      <c r="P108" s="9">
        <f t="shared" si="112"/>
        <v>0.43407985099594265</v>
      </c>
      <c r="Q108" s="12">
        <f t="shared" si="113"/>
        <v>0.13022395529878278</v>
      </c>
      <c r="R108" s="9">
        <f t="shared" si="114"/>
        <v>0.156366</v>
      </c>
      <c r="S108" s="13">
        <f t="shared" si="115"/>
        <v>0.8328150320324289</v>
      </c>
      <c r="T108" s="2">
        <f t="shared" si="116"/>
        <v>0.01</v>
      </c>
      <c r="U108" s="14">
        <f t="shared" si="117"/>
        <v>8.3281503203242891E-3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2.3228150320324291E-2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33444</v>
      </c>
      <c r="AX108" s="1">
        <f t="shared" si="124"/>
        <v>81386050.202215701</v>
      </c>
    </row>
    <row r="109" spans="1:50" x14ac:dyDescent="0.15">
      <c r="C109" s="7">
        <v>4</v>
      </c>
      <c r="D109" s="7">
        <f t="shared" si="125"/>
        <v>25.679766666666701</v>
      </c>
      <c r="E109" s="10">
        <f t="shared" si="126"/>
        <v>25.431741935483899</v>
      </c>
      <c r="F109" s="7" t="s">
        <v>83</v>
      </c>
      <c r="G109" s="1">
        <v>5</v>
      </c>
      <c r="H109" s="9">
        <f t="shared" si="107"/>
        <v>25.679766666666701</v>
      </c>
      <c r="I109" s="9">
        <f t="shared" si="108"/>
        <v>298.82976666666667</v>
      </c>
      <c r="J109" s="9">
        <f t="shared" si="109"/>
        <v>0.37287012136884989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0.7239169325389575</v>
      </c>
      <c r="O109" s="9">
        <f t="shared" si="127"/>
        <v>0.55932089118626094</v>
      </c>
      <c r="P109" s="9">
        <f t="shared" si="112"/>
        <v>0.20855404858075441</v>
      </c>
      <c r="Q109" s="12">
        <f t="shared" si="113"/>
        <v>6.2566214574226314E-2</v>
      </c>
      <c r="R109" s="9">
        <f t="shared" si="114"/>
        <v>0.156366</v>
      </c>
      <c r="S109" s="13">
        <f t="shared" si="115"/>
        <v>0.40012671919871529</v>
      </c>
      <c r="T109" s="2">
        <f t="shared" si="116"/>
        <v>0.01</v>
      </c>
      <c r="U109" s="14">
        <f t="shared" si="117"/>
        <v>4.0012671919871529E-3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1.8901267191987155E-2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33444</v>
      </c>
      <c r="AX109" s="1">
        <f t="shared" si="124"/>
        <v>66225655.480908856</v>
      </c>
    </row>
    <row r="110" spans="1:50" x14ac:dyDescent="0.15">
      <c r="C110" s="7">
        <v>5</v>
      </c>
      <c r="D110" s="7">
        <f t="shared" si="125"/>
        <v>25.895419354838701</v>
      </c>
      <c r="E110" s="10">
        <f t="shared" si="126"/>
        <v>25.679766666666701</v>
      </c>
      <c r="F110" s="7" t="s">
        <v>85</v>
      </c>
      <c r="G110" s="1">
        <v>6</v>
      </c>
      <c r="H110" s="9">
        <f t="shared" si="107"/>
        <v>25.895419354838701</v>
      </c>
      <c r="I110" s="9">
        <f t="shared" si="108"/>
        <v>299.04541935483866</v>
      </c>
      <c r="J110" s="9">
        <f t="shared" si="109"/>
        <v>0.3817351364986814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0.87198684260550641</v>
      </c>
      <c r="P110" s="9">
        <f t="shared" si="112"/>
        <v>0.3328680163870672</v>
      </c>
      <c r="Q110" s="12">
        <f t="shared" si="113"/>
        <v>9.9860404916120152E-2</v>
      </c>
      <c r="R110" s="9">
        <f t="shared" si="114"/>
        <v>0.156366</v>
      </c>
      <c r="S110" s="13">
        <f t="shared" si="115"/>
        <v>0.63863247071690876</v>
      </c>
      <c r="T110" s="2">
        <f t="shared" si="116"/>
        <v>0.01</v>
      </c>
      <c r="U110" s="14">
        <f t="shared" si="117"/>
        <v>6.3863247071690877E-3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2.1286324707169089E-2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33444</v>
      </c>
      <c r="AX110" s="1">
        <f t="shared" si="124"/>
        <v>74582343.722930655</v>
      </c>
    </row>
    <row r="111" spans="1:50" x14ac:dyDescent="0.15">
      <c r="C111" s="7">
        <v>6</v>
      </c>
      <c r="D111" s="7">
        <f t="shared" si="125"/>
        <v>25.469633333333299</v>
      </c>
      <c r="E111" s="10">
        <f t="shared" si="126"/>
        <v>25.895419354838701</v>
      </c>
      <c r="F111" s="7" t="s">
        <v>83</v>
      </c>
      <c r="G111" s="1">
        <v>7</v>
      </c>
      <c r="H111" s="9">
        <f t="shared" si="107"/>
        <v>25.469633333333299</v>
      </c>
      <c r="I111" s="9">
        <f t="shared" si="108"/>
        <v>298.6196333333333</v>
      </c>
      <c r="J111" s="9">
        <f t="shared" si="109"/>
        <v>0.36441817331872184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1.0603388262184392</v>
      </c>
      <c r="P111" s="9">
        <f t="shared" si="112"/>
        <v>0.38640673814944126</v>
      </c>
      <c r="Q111" s="12">
        <f t="shared" si="113"/>
        <v>0.11592202144483238</v>
      </c>
      <c r="R111" s="9">
        <f t="shared" si="114"/>
        <v>0.156366</v>
      </c>
      <c r="S111" s="13">
        <f t="shared" si="115"/>
        <v>0.74135055859222831</v>
      </c>
      <c r="T111" s="2">
        <f t="shared" si="116"/>
        <v>0.01</v>
      </c>
      <c r="U111" s="14">
        <f t="shared" si="117"/>
        <v>7.4135055859222837E-3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2.2313505585922287E-2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33444</v>
      </c>
      <c r="AX111" s="1">
        <f t="shared" si="124"/>
        <v>78181347.234278545</v>
      </c>
    </row>
    <row r="112" spans="1:50" x14ac:dyDescent="0.15">
      <c r="C112" s="7">
        <v>7</v>
      </c>
      <c r="D112" s="7">
        <f t="shared" si="125"/>
        <v>25.344161290322599</v>
      </c>
      <c r="E112" s="10">
        <f t="shared" si="126"/>
        <v>25.469633333333299</v>
      </c>
      <c r="F112" s="7" t="s">
        <v>83</v>
      </c>
      <c r="G112" s="1">
        <v>8</v>
      </c>
      <c r="H112" s="9">
        <f t="shared" si="107"/>
        <v>25.344161290322599</v>
      </c>
      <c r="I112" s="9">
        <f t="shared" si="108"/>
        <v>298.49416129032255</v>
      </c>
      <c r="J112" s="9">
        <f t="shared" si="109"/>
        <v>0.35945755563929177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1.1951520880689981</v>
      </c>
      <c r="P112" s="9">
        <f t="shared" si="112"/>
        <v>0.42960644819447763</v>
      </c>
      <c r="Q112" s="12">
        <f t="shared" si="113"/>
        <v>0.12888193445834328</v>
      </c>
      <c r="R112" s="9">
        <f t="shared" si="114"/>
        <v>0.156366</v>
      </c>
      <c r="S112" s="13">
        <f t="shared" si="115"/>
        <v>0.82423247034741109</v>
      </c>
      <c r="T112" s="2">
        <f t="shared" si="116"/>
        <v>0.01</v>
      </c>
      <c r="U112" s="14">
        <f t="shared" si="117"/>
        <v>8.2423247034741111E-3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2.3142324703474111E-2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33444</v>
      </c>
      <c r="AX112" s="1">
        <f t="shared" si="124"/>
        <v>81085337.15079838</v>
      </c>
    </row>
    <row r="113" spans="1:53" x14ac:dyDescent="0.15">
      <c r="C113" s="7">
        <v>8</v>
      </c>
      <c r="D113" s="7">
        <f t="shared" si="125"/>
        <v>25.182258064516098</v>
      </c>
      <c r="E113" s="10">
        <f t="shared" si="126"/>
        <v>25.344161290322599</v>
      </c>
      <c r="F113" s="7" t="s">
        <v>83</v>
      </c>
      <c r="G113" s="1">
        <v>9</v>
      </c>
      <c r="H113" s="9">
        <f t="shared" si="107"/>
        <v>25.182258064516098</v>
      </c>
      <c r="I113" s="9">
        <f t="shared" si="108"/>
        <v>298.33225806451605</v>
      </c>
      <c r="J113" s="9">
        <f t="shared" si="109"/>
        <v>0.35315024176324267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1.2867656398745204</v>
      </c>
      <c r="P113" s="9">
        <f t="shared" si="112"/>
        <v>0.45442159681432054</v>
      </c>
      <c r="Q113" s="12">
        <f t="shared" si="113"/>
        <v>0.13632647904429615</v>
      </c>
      <c r="R113" s="9">
        <f t="shared" si="114"/>
        <v>0.156366</v>
      </c>
      <c r="S113" s="13">
        <f t="shared" si="115"/>
        <v>0.87184221022662312</v>
      </c>
      <c r="T113" s="2">
        <f t="shared" si="116"/>
        <v>0.01</v>
      </c>
      <c r="U113" s="14">
        <f t="shared" si="117"/>
        <v>8.7184221022662319E-3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2.361842210226623E-2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33444</v>
      </c>
      <c r="AX113" s="1">
        <f t="shared" si="124"/>
        <v>82753471.989986852</v>
      </c>
    </row>
    <row r="114" spans="1:53" x14ac:dyDescent="0.15">
      <c r="C114" s="7">
        <v>9</v>
      </c>
      <c r="D114" s="7">
        <f t="shared" si="125"/>
        <v>25.300466666666701</v>
      </c>
      <c r="E114" s="10">
        <f t="shared" si="126"/>
        <v>25.182258064516098</v>
      </c>
      <c r="F114" s="7" t="s">
        <v>83</v>
      </c>
      <c r="G114" s="1">
        <v>10</v>
      </c>
      <c r="H114" s="9">
        <f t="shared" si="107"/>
        <v>25.300466666666701</v>
      </c>
      <c r="I114" s="9">
        <f t="shared" si="108"/>
        <v>298.45046666666667</v>
      </c>
      <c r="J114" s="9">
        <f t="shared" si="109"/>
        <v>0.35774499220306105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1.3535640430601998</v>
      </c>
      <c r="P114" s="9">
        <f t="shared" si="112"/>
        <v>0.48423075803091498</v>
      </c>
      <c r="Q114" s="12">
        <f t="shared" si="113"/>
        <v>0.14526922740927448</v>
      </c>
      <c r="R114" s="9">
        <f t="shared" si="114"/>
        <v>0.156366</v>
      </c>
      <c r="S114" s="13">
        <f t="shared" si="115"/>
        <v>0.92903334106694857</v>
      </c>
      <c r="T114" s="2">
        <f t="shared" si="116"/>
        <v>0.01</v>
      </c>
      <c r="U114" s="14">
        <f t="shared" si="117"/>
        <v>9.2903334106694858E-3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2.4190333410669486E-2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33444</v>
      </c>
      <c r="AX114" s="1">
        <f t="shared" si="124"/>
        <v>84757316.541319698</v>
      </c>
    </row>
    <row r="115" spans="1:53" x14ac:dyDescent="0.15">
      <c r="C115" s="7">
        <v>10</v>
      </c>
      <c r="D115" s="7">
        <f t="shared" si="125"/>
        <v>25.874322580645199</v>
      </c>
      <c r="E115" s="10">
        <f t="shared" si="126"/>
        <v>25.300466666666701</v>
      </c>
      <c r="F115" s="7" t="s">
        <v>83</v>
      </c>
      <c r="G115" s="1">
        <v>11</v>
      </c>
      <c r="H115" s="9">
        <f t="shared" si="107"/>
        <v>25.874322580645199</v>
      </c>
      <c r="I115" s="9">
        <f t="shared" si="108"/>
        <v>299.02432258064516</v>
      </c>
      <c r="J115" s="9">
        <f t="shared" si="109"/>
        <v>0.38085924247617037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0.82586662077782069</v>
      </c>
      <c r="O115" s="9">
        <f t="shared" si="127"/>
        <v>0.56468666425146408</v>
      </c>
      <c r="P115" s="9">
        <f t="shared" si="112"/>
        <v>0.21506613518320816</v>
      </c>
      <c r="Q115" s="12">
        <f t="shared" si="113"/>
        <v>6.4519840554962446E-2</v>
      </c>
      <c r="R115" s="9">
        <f t="shared" si="114"/>
        <v>0.156366</v>
      </c>
      <c r="S115" s="13">
        <f t="shared" si="115"/>
        <v>0.41262064998121356</v>
      </c>
      <c r="T115" s="2">
        <f t="shared" si="116"/>
        <v>0.01</v>
      </c>
      <c r="U115" s="14">
        <f t="shared" si="117"/>
        <v>4.1262064998121356E-3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1.9026206499812133E-2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33444</v>
      </c>
      <c r="AX115" s="1">
        <f t="shared" si="124"/>
        <v>66663413.831817098</v>
      </c>
    </row>
    <row r="116" spans="1:53" x14ac:dyDescent="0.15">
      <c r="C116" s="7">
        <v>11</v>
      </c>
      <c r="D116" s="7">
        <f t="shared" si="125"/>
        <v>25.637</v>
      </c>
      <c r="E116" s="10">
        <f t="shared" si="126"/>
        <v>25.874322580645199</v>
      </c>
      <c r="F116" s="7" t="s">
        <v>85</v>
      </c>
      <c r="G116" s="1">
        <v>12</v>
      </c>
      <c r="H116" s="9">
        <f t="shared" si="107"/>
        <v>25.637</v>
      </c>
      <c r="I116" s="9">
        <f t="shared" si="108"/>
        <v>298.78699999999998</v>
      </c>
      <c r="J116" s="9">
        <f t="shared" si="109"/>
        <v>0.3711351957136606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0.87084052906825593</v>
      </c>
      <c r="P116" s="9">
        <f t="shared" si="112"/>
        <v>0.32319957019113493</v>
      </c>
      <c r="Q116" s="12">
        <f t="shared" si="113"/>
        <v>9.6959871057340483E-2</v>
      </c>
      <c r="R116" s="9">
        <f t="shared" si="114"/>
        <v>0.156366</v>
      </c>
      <c r="S116" s="13">
        <f t="shared" si="115"/>
        <v>0.62008282527749303</v>
      </c>
      <c r="T116" s="2">
        <f t="shared" si="116"/>
        <v>0.01</v>
      </c>
      <c r="U116" s="14">
        <f t="shared" si="117"/>
        <v>6.2008282527749306E-3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2.1100828252774928E-2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33444</v>
      </c>
      <c r="AX116" s="1">
        <f t="shared" si="124"/>
        <v>73932407.17863135</v>
      </c>
      <c r="AY116" s="1">
        <f>SUM(AX105:AX116)</f>
        <v>905931890.2573005</v>
      </c>
    </row>
    <row r="117" spans="1:53" x14ac:dyDescent="0.15">
      <c r="C117" s="7">
        <v>12</v>
      </c>
      <c r="D117" s="7">
        <f t="shared" si="125"/>
        <v>25.619709677419401</v>
      </c>
      <c r="E117" s="10">
        <f t="shared" si="126"/>
        <v>25.637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25.5337741935484</v>
      </c>
      <c r="E121" s="7"/>
      <c r="F121" s="7"/>
      <c r="G121" s="1">
        <v>1</v>
      </c>
      <c r="H121" s="9">
        <f t="shared" ref="H121:H132" si="128">E122</f>
        <v>25.5337741935484</v>
      </c>
      <c r="I121" s="9">
        <f t="shared" ref="I121:I132" si="129">H121+273.15</f>
        <v>298.6837741935484</v>
      </c>
      <c r="J121" s="9">
        <f t="shared" ref="J121:J132" si="130">EXP(($C$15*(I121-$C$13))/($C$16*I121*$C$13))</f>
        <v>0.36697877443154669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0.10447885708066135</v>
      </c>
      <c r="Q121" s="12">
        <f t="shared" ref="Q121:Q132" si="134">P121*$B$123</f>
        <v>3.4478022836618244E-2</v>
      </c>
      <c r="R121" s="9">
        <f t="shared" ref="R121:R132" si="135">L121*$B$123</f>
        <v>9.3951000000000007E-2</v>
      </c>
      <c r="S121" s="13">
        <f t="shared" ref="S121:S132" si="136">Q121/R121</f>
        <v>0.36697877443154669</v>
      </c>
      <c r="T121" s="2">
        <f t="shared" ref="T121:T132" si="137">$B$122/100</f>
        <v>0.01</v>
      </c>
      <c r="U121" s="14">
        <f t="shared" ref="U121:U132" si="138">S121*T121</f>
        <v>3.6697877443154672E-3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9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40">AR121*AQ121</f>
        <v>0.01</v>
      </c>
      <c r="AT121" s="1">
        <f t="shared" ref="AT121:AT132" si="141">(AS121+AM121+AD121+AA121+U121+X121+AG121+AJ121+AP121)</f>
        <v>1.8569787744315468E-2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0</v>
      </c>
      <c r="AX121" s="1">
        <f t="shared" ref="AX121:AX132" si="145">AW121*10000*AV121*0.67*AU121*AT121</f>
        <v>0</v>
      </c>
      <c r="AZ121" s="1">
        <f t="shared" ref="AZ121:AZ132" si="146">$E$9/12</f>
        <v>0</v>
      </c>
      <c r="BA121" s="1">
        <f t="shared" ref="BA121:BA132" si="147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25.2724193548387</v>
      </c>
      <c r="E122" s="10">
        <f t="shared" ref="E122:E133" si="149">D121</f>
        <v>25.5337741935484</v>
      </c>
      <c r="F122" s="7" t="s">
        <v>83</v>
      </c>
      <c r="G122" s="1">
        <v>2</v>
      </c>
      <c r="H122" s="9">
        <f t="shared" si="128"/>
        <v>25.2724193548387</v>
      </c>
      <c r="I122" s="9">
        <f t="shared" si="129"/>
        <v>298.42241935483867</v>
      </c>
      <c r="J122" s="9">
        <f t="shared" si="130"/>
        <v>0.3566497473767567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0.46492114291933867</v>
      </c>
      <c r="P122" s="9">
        <f t="shared" si="133"/>
        <v>0.16581400817229514</v>
      </c>
      <c r="Q122" s="12">
        <f t="shared" si="134"/>
        <v>5.47186226968574E-2</v>
      </c>
      <c r="R122" s="9">
        <f t="shared" si="135"/>
        <v>9.3951000000000007E-2</v>
      </c>
      <c r="S122" s="13">
        <f t="shared" si="136"/>
        <v>0.58241660755987057</v>
      </c>
      <c r="T122" s="2">
        <f t="shared" si="137"/>
        <v>0.01</v>
      </c>
      <c r="U122" s="14">
        <f t="shared" si="138"/>
        <v>5.8241660755987057E-3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9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40"/>
        <v>0.01</v>
      </c>
      <c r="AT122" s="1">
        <f t="shared" si="141"/>
        <v>2.0724166075598703E-2</v>
      </c>
      <c r="AU122" s="9">
        <f t="shared" si="142"/>
        <v>28.47</v>
      </c>
      <c r="AV122" s="1">
        <f t="shared" si="143"/>
        <v>0.33</v>
      </c>
      <c r="AW122" s="1">
        <f t="shared" si="144"/>
        <v>0</v>
      </c>
      <c r="AX122" s="1">
        <f t="shared" si="145"/>
        <v>0</v>
      </c>
      <c r="AZ122" s="1">
        <f t="shared" si="146"/>
        <v>0</v>
      </c>
      <c r="BA122" s="1">
        <f t="shared" si="147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25.5735357142857</v>
      </c>
      <c r="E123" s="10">
        <f t="shared" si="149"/>
        <v>25.2724193548387</v>
      </c>
      <c r="F123" s="7" t="s">
        <v>83</v>
      </c>
      <c r="G123" s="1">
        <v>3</v>
      </c>
      <c r="H123" s="9">
        <f t="shared" si="128"/>
        <v>25.5735357142857</v>
      </c>
      <c r="I123" s="9">
        <f t="shared" si="129"/>
        <v>298.72353571428567</v>
      </c>
      <c r="J123" s="9">
        <f t="shared" si="130"/>
        <v>0.36857458444295615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0.58380713474704349</v>
      </c>
      <c r="P123" s="9">
        <f t="shared" si="133"/>
        <v>0.21517647208422447</v>
      </c>
      <c r="Q123" s="12">
        <f t="shared" si="134"/>
        <v>7.1008235787794083E-2</v>
      </c>
      <c r="R123" s="9">
        <f t="shared" si="135"/>
        <v>9.3951000000000007E-2</v>
      </c>
      <c r="S123" s="13">
        <f t="shared" si="136"/>
        <v>0.75580074493932026</v>
      </c>
      <c r="T123" s="2">
        <f t="shared" si="137"/>
        <v>0.01</v>
      </c>
      <c r="U123" s="14">
        <f t="shared" si="138"/>
        <v>7.5580074493932026E-3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9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40"/>
        <v>0.01</v>
      </c>
      <c r="AT123" s="1">
        <f t="shared" si="141"/>
        <v>2.2458007449393205E-2</v>
      </c>
      <c r="AU123" s="9">
        <f t="shared" si="142"/>
        <v>28.47</v>
      </c>
      <c r="AV123" s="1">
        <f t="shared" si="143"/>
        <v>0.33</v>
      </c>
      <c r="AW123" s="1">
        <f t="shared" si="144"/>
        <v>0</v>
      </c>
      <c r="AX123" s="1">
        <f t="shared" si="145"/>
        <v>0</v>
      </c>
      <c r="AZ123" s="1">
        <f t="shared" si="146"/>
        <v>0</v>
      </c>
      <c r="BA123" s="1">
        <f t="shared" si="147"/>
        <v>0</v>
      </c>
    </row>
    <row r="124" spans="1:53" x14ac:dyDescent="0.15">
      <c r="C124" s="7">
        <v>3</v>
      </c>
      <c r="D124" s="7">
        <f t="shared" si="148"/>
        <v>25.431741935483899</v>
      </c>
      <c r="E124" s="10">
        <f t="shared" si="149"/>
        <v>25.5735357142857</v>
      </c>
      <c r="F124" s="7" t="s">
        <v>83</v>
      </c>
      <c r="G124" s="1">
        <v>4</v>
      </c>
      <c r="H124" s="9">
        <f t="shared" si="128"/>
        <v>25.431741935483899</v>
      </c>
      <c r="I124" s="9">
        <f t="shared" si="129"/>
        <v>298.58174193548388</v>
      </c>
      <c r="J124" s="9">
        <f t="shared" si="130"/>
        <v>0.36291338088015013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0.65333066266281903</v>
      </c>
      <c r="P124" s="9">
        <f t="shared" si="133"/>
        <v>0.23710243961963251</v>
      </c>
      <c r="Q124" s="12">
        <f t="shared" si="134"/>
        <v>7.8243805074478728E-2</v>
      </c>
      <c r="R124" s="9">
        <f t="shared" si="135"/>
        <v>9.3951000000000007E-2</v>
      </c>
      <c r="S124" s="13">
        <f t="shared" si="136"/>
        <v>0.8328150320324289</v>
      </c>
      <c r="T124" s="2">
        <f t="shared" si="137"/>
        <v>0.01</v>
      </c>
      <c r="U124" s="14">
        <f t="shared" si="138"/>
        <v>8.3281503203242891E-3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2.3228150320324291E-2</v>
      </c>
      <c r="AU124" s="9">
        <f t="shared" si="142"/>
        <v>28.47</v>
      </c>
      <c r="AV124" s="1">
        <f t="shared" si="143"/>
        <v>0.33</v>
      </c>
      <c r="AW124" s="1">
        <f t="shared" si="144"/>
        <v>0</v>
      </c>
      <c r="AX124" s="1">
        <f t="shared" si="145"/>
        <v>0</v>
      </c>
      <c r="AZ124" s="1">
        <f t="shared" si="146"/>
        <v>0</v>
      </c>
      <c r="BA124" s="1">
        <f t="shared" si="147"/>
        <v>0</v>
      </c>
    </row>
    <row r="125" spans="1:53" x14ac:dyDescent="0.15">
      <c r="C125" s="7">
        <v>4</v>
      </c>
      <c r="D125" s="7">
        <f t="shared" si="148"/>
        <v>25.679766666666701</v>
      </c>
      <c r="E125" s="10">
        <f t="shared" si="149"/>
        <v>25.431741935483899</v>
      </c>
      <c r="F125" s="7" t="s">
        <v>83</v>
      </c>
      <c r="G125" s="1">
        <v>5</v>
      </c>
      <c r="H125" s="9">
        <f t="shared" si="128"/>
        <v>25.679766666666701</v>
      </c>
      <c r="I125" s="9">
        <f t="shared" si="129"/>
        <v>298.82976666666667</v>
      </c>
      <c r="J125" s="9">
        <f t="shared" si="130"/>
        <v>0.37287012136884989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0.39541681189102718</v>
      </c>
      <c r="O125" s="9">
        <f t="shared" si="150"/>
        <v>0.3055114111521593</v>
      </c>
      <c r="P125" s="9">
        <f t="shared" si="133"/>
        <v>0.11391607695587423</v>
      </c>
      <c r="Q125" s="12">
        <f t="shared" si="134"/>
        <v>3.7592305395438501E-2</v>
      </c>
      <c r="R125" s="9">
        <f t="shared" si="135"/>
        <v>9.3951000000000007E-2</v>
      </c>
      <c r="S125" s="13">
        <f t="shared" si="136"/>
        <v>0.40012671919871529</v>
      </c>
      <c r="T125" s="2">
        <f t="shared" si="137"/>
        <v>0.01</v>
      </c>
      <c r="U125" s="14">
        <f t="shared" si="138"/>
        <v>4.0012671919871529E-3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1.8901267191987155E-2</v>
      </c>
      <c r="AU125" s="9">
        <f t="shared" si="142"/>
        <v>28.47</v>
      </c>
      <c r="AV125" s="1">
        <f t="shared" si="143"/>
        <v>0.33</v>
      </c>
      <c r="AW125" s="1">
        <f t="shared" si="144"/>
        <v>0</v>
      </c>
      <c r="AX125" s="1">
        <f t="shared" si="145"/>
        <v>0</v>
      </c>
      <c r="AZ125" s="1">
        <f t="shared" si="146"/>
        <v>0</v>
      </c>
      <c r="BA125" s="1">
        <f t="shared" si="147"/>
        <v>0</v>
      </c>
    </row>
    <row r="126" spans="1:53" x14ac:dyDescent="0.15">
      <c r="C126" s="7">
        <v>5</v>
      </c>
      <c r="D126" s="7">
        <f t="shared" si="148"/>
        <v>25.895419354838701</v>
      </c>
      <c r="E126" s="10">
        <f t="shared" si="149"/>
        <v>25.679766666666701</v>
      </c>
      <c r="F126" s="7" t="s">
        <v>85</v>
      </c>
      <c r="G126" s="1">
        <v>6</v>
      </c>
      <c r="H126" s="9">
        <f t="shared" si="128"/>
        <v>25.895419354838701</v>
      </c>
      <c r="I126" s="9">
        <f t="shared" si="129"/>
        <v>299.04541935483866</v>
      </c>
      <c r="J126" s="9">
        <f t="shared" si="130"/>
        <v>0.3817351364986814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0.476295334196285</v>
      </c>
      <c r="P126" s="9">
        <f t="shared" si="133"/>
        <v>0.18181866441310393</v>
      </c>
      <c r="Q126" s="12">
        <f t="shared" si="134"/>
        <v>6.0000159256324299E-2</v>
      </c>
      <c r="R126" s="9">
        <f t="shared" si="135"/>
        <v>9.3951000000000007E-2</v>
      </c>
      <c r="S126" s="13">
        <f t="shared" si="136"/>
        <v>0.63863247071690876</v>
      </c>
      <c r="T126" s="2">
        <f t="shared" si="137"/>
        <v>0.01</v>
      </c>
      <c r="U126" s="14">
        <f t="shared" si="138"/>
        <v>6.3863247071690877E-3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2.1286324707169089E-2</v>
      </c>
      <c r="AU126" s="9">
        <f t="shared" si="142"/>
        <v>28.47</v>
      </c>
      <c r="AV126" s="1">
        <f t="shared" si="143"/>
        <v>0.33</v>
      </c>
      <c r="AW126" s="1">
        <f t="shared" si="144"/>
        <v>0</v>
      </c>
      <c r="AX126" s="1">
        <f t="shared" si="145"/>
        <v>0</v>
      </c>
      <c r="AZ126" s="1">
        <f t="shared" si="146"/>
        <v>0</v>
      </c>
      <c r="BA126" s="1">
        <f t="shared" si="147"/>
        <v>0</v>
      </c>
    </row>
    <row r="127" spans="1:53" x14ac:dyDescent="0.15">
      <c r="C127" s="7">
        <v>6</v>
      </c>
      <c r="D127" s="7">
        <f t="shared" si="148"/>
        <v>25.469633333333299</v>
      </c>
      <c r="E127" s="10">
        <f t="shared" si="149"/>
        <v>25.895419354838701</v>
      </c>
      <c r="F127" s="7" t="s">
        <v>83</v>
      </c>
      <c r="G127" s="1">
        <v>7</v>
      </c>
      <c r="H127" s="9">
        <f t="shared" si="128"/>
        <v>25.469633333333299</v>
      </c>
      <c r="I127" s="9">
        <f t="shared" si="129"/>
        <v>298.6196333333333</v>
      </c>
      <c r="J127" s="9">
        <f t="shared" si="130"/>
        <v>0.36441817331872184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0.57917666978318105</v>
      </c>
      <c r="P127" s="9">
        <f t="shared" si="133"/>
        <v>0.21106250403120741</v>
      </c>
      <c r="Q127" s="12">
        <f t="shared" si="134"/>
        <v>6.9650626330298449E-2</v>
      </c>
      <c r="R127" s="9">
        <f t="shared" si="135"/>
        <v>9.3951000000000007E-2</v>
      </c>
      <c r="S127" s="13">
        <f t="shared" si="136"/>
        <v>0.74135055859222831</v>
      </c>
      <c r="T127" s="2">
        <f t="shared" si="137"/>
        <v>0.01</v>
      </c>
      <c r="U127" s="14">
        <f t="shared" si="138"/>
        <v>7.4135055859222837E-3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2.2313505585922287E-2</v>
      </c>
      <c r="AU127" s="9">
        <f t="shared" si="142"/>
        <v>28.47</v>
      </c>
      <c r="AV127" s="1">
        <f t="shared" si="143"/>
        <v>0.33</v>
      </c>
      <c r="AW127" s="1">
        <f t="shared" si="144"/>
        <v>0</v>
      </c>
      <c r="AX127" s="1">
        <f t="shared" si="145"/>
        <v>0</v>
      </c>
      <c r="AZ127" s="1">
        <f t="shared" si="146"/>
        <v>0</v>
      </c>
      <c r="BA127" s="1">
        <f t="shared" si="147"/>
        <v>0</v>
      </c>
    </row>
    <row r="128" spans="1:53" x14ac:dyDescent="0.15">
      <c r="C128" s="7">
        <v>7</v>
      </c>
      <c r="D128" s="7">
        <f t="shared" si="148"/>
        <v>25.344161290322599</v>
      </c>
      <c r="E128" s="10">
        <f t="shared" si="149"/>
        <v>25.469633333333299</v>
      </c>
      <c r="F128" s="7" t="s">
        <v>83</v>
      </c>
      <c r="G128" s="1">
        <v>8</v>
      </c>
      <c r="H128" s="9">
        <f t="shared" si="128"/>
        <v>25.344161290322599</v>
      </c>
      <c r="I128" s="9">
        <f t="shared" si="129"/>
        <v>298.49416129032255</v>
      </c>
      <c r="J128" s="9">
        <f t="shared" si="130"/>
        <v>0.35945755563929177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0.6528141657519736</v>
      </c>
      <c r="P128" s="9">
        <f t="shared" si="133"/>
        <v>0.23465898430790788</v>
      </c>
      <c r="Q128" s="12">
        <f t="shared" si="134"/>
        <v>7.7437464821609611E-2</v>
      </c>
      <c r="R128" s="9">
        <f t="shared" si="135"/>
        <v>9.3951000000000007E-2</v>
      </c>
      <c r="S128" s="13">
        <f t="shared" si="136"/>
        <v>0.82423247034741098</v>
      </c>
      <c r="T128" s="2">
        <f t="shared" si="137"/>
        <v>0.01</v>
      </c>
      <c r="U128" s="14">
        <f t="shared" si="138"/>
        <v>8.2423247034741094E-3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2.3142324703474111E-2</v>
      </c>
      <c r="AU128" s="9">
        <f t="shared" si="142"/>
        <v>28.47</v>
      </c>
      <c r="AV128" s="1">
        <f t="shared" si="143"/>
        <v>0.33</v>
      </c>
      <c r="AW128" s="1">
        <f t="shared" si="144"/>
        <v>0</v>
      </c>
      <c r="AX128" s="1">
        <f t="shared" si="145"/>
        <v>0</v>
      </c>
      <c r="AZ128" s="1">
        <f t="shared" si="146"/>
        <v>0</v>
      </c>
      <c r="BA128" s="1">
        <f t="shared" si="147"/>
        <v>0</v>
      </c>
    </row>
    <row r="129" spans="1:54" x14ac:dyDescent="0.15">
      <c r="C129" s="7">
        <v>8</v>
      </c>
      <c r="D129" s="7">
        <f t="shared" si="148"/>
        <v>25.182258064516098</v>
      </c>
      <c r="E129" s="10">
        <f t="shared" si="149"/>
        <v>25.344161290322599</v>
      </c>
      <c r="F129" s="7" t="s">
        <v>83</v>
      </c>
      <c r="G129" s="1">
        <v>9</v>
      </c>
      <c r="H129" s="9">
        <f t="shared" si="128"/>
        <v>25.182258064516098</v>
      </c>
      <c r="I129" s="9">
        <f t="shared" si="129"/>
        <v>298.33225806451605</v>
      </c>
      <c r="J129" s="9">
        <f t="shared" si="130"/>
        <v>0.35315024176324267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0.70285518144406578</v>
      </c>
      <c r="P129" s="9">
        <f t="shared" si="133"/>
        <v>0.24821347725151963</v>
      </c>
      <c r="Q129" s="12">
        <f t="shared" si="134"/>
        <v>8.1910447493001484E-2</v>
      </c>
      <c r="R129" s="9">
        <f t="shared" si="135"/>
        <v>9.3951000000000007E-2</v>
      </c>
      <c r="S129" s="13">
        <f t="shared" si="136"/>
        <v>0.87184221022662323</v>
      </c>
      <c r="T129" s="2">
        <f t="shared" si="137"/>
        <v>0.01</v>
      </c>
      <c r="U129" s="14">
        <f t="shared" si="138"/>
        <v>8.7184221022662319E-3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2.361842210226623E-2</v>
      </c>
      <c r="AU129" s="9">
        <f t="shared" si="142"/>
        <v>28.47</v>
      </c>
      <c r="AV129" s="1">
        <f t="shared" si="143"/>
        <v>0.33</v>
      </c>
      <c r="AW129" s="1">
        <f t="shared" si="144"/>
        <v>0</v>
      </c>
      <c r="AX129" s="1">
        <f t="shared" si="145"/>
        <v>0</v>
      </c>
      <c r="AZ129" s="1">
        <f t="shared" si="146"/>
        <v>0</v>
      </c>
      <c r="BA129" s="1">
        <f t="shared" si="147"/>
        <v>0</v>
      </c>
    </row>
    <row r="130" spans="1:54" x14ac:dyDescent="0.15">
      <c r="C130" s="7">
        <v>9</v>
      </c>
      <c r="D130" s="7">
        <f t="shared" si="148"/>
        <v>25.300466666666701</v>
      </c>
      <c r="E130" s="10">
        <f t="shared" si="149"/>
        <v>25.182258064516098</v>
      </c>
      <c r="F130" s="7" t="s">
        <v>83</v>
      </c>
      <c r="G130" s="1">
        <v>10</v>
      </c>
      <c r="H130" s="9">
        <f t="shared" si="128"/>
        <v>25.300466666666701</v>
      </c>
      <c r="I130" s="9">
        <f t="shared" si="129"/>
        <v>298.45046666666667</v>
      </c>
      <c r="J130" s="9">
        <f t="shared" si="130"/>
        <v>0.35774499220306105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0.73934170419254608</v>
      </c>
      <c r="P130" s="9">
        <f t="shared" si="133"/>
        <v>0.26449579220176028</v>
      </c>
      <c r="Q130" s="12">
        <f t="shared" si="134"/>
        <v>8.7283611426580893E-2</v>
      </c>
      <c r="R130" s="9">
        <f t="shared" si="135"/>
        <v>9.3951000000000007E-2</v>
      </c>
      <c r="S130" s="13">
        <f t="shared" si="136"/>
        <v>0.92903334106694857</v>
      </c>
      <c r="T130" s="2">
        <f t="shared" si="137"/>
        <v>0.01</v>
      </c>
      <c r="U130" s="14">
        <f t="shared" si="138"/>
        <v>9.2903334106694858E-3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2.4190333410669486E-2</v>
      </c>
      <c r="AU130" s="9">
        <f t="shared" si="142"/>
        <v>28.47</v>
      </c>
      <c r="AV130" s="1">
        <f t="shared" si="143"/>
        <v>0.33</v>
      </c>
      <c r="AW130" s="1">
        <f t="shared" si="144"/>
        <v>0</v>
      </c>
      <c r="AX130" s="1">
        <f t="shared" si="145"/>
        <v>0</v>
      </c>
      <c r="AZ130" s="1">
        <f t="shared" si="146"/>
        <v>0</v>
      </c>
      <c r="BA130" s="1">
        <f t="shared" si="147"/>
        <v>0</v>
      </c>
    </row>
    <row r="131" spans="1:54" x14ac:dyDescent="0.15">
      <c r="C131" s="7">
        <v>10</v>
      </c>
      <c r="D131" s="7">
        <f t="shared" si="148"/>
        <v>25.874322580645199</v>
      </c>
      <c r="E131" s="10">
        <f t="shared" si="149"/>
        <v>25.300466666666701</v>
      </c>
      <c r="F131" s="7" t="s">
        <v>83</v>
      </c>
      <c r="G131" s="1">
        <v>11</v>
      </c>
      <c r="H131" s="9">
        <f t="shared" si="128"/>
        <v>25.874322580645199</v>
      </c>
      <c r="I131" s="9">
        <f t="shared" si="129"/>
        <v>299.02432258064516</v>
      </c>
      <c r="J131" s="9">
        <f t="shared" si="130"/>
        <v>0.38085924247617037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0.45110361639124646</v>
      </c>
      <c r="O131" s="9">
        <f t="shared" si="150"/>
        <v>0.30844229559953923</v>
      </c>
      <c r="P131" s="9">
        <f t="shared" si="133"/>
        <v>0.11747309904965153</v>
      </c>
      <c r="Q131" s="12">
        <f t="shared" si="134"/>
        <v>3.8766122686385004E-2</v>
      </c>
      <c r="R131" s="9">
        <f t="shared" si="135"/>
        <v>9.3951000000000007E-2</v>
      </c>
      <c r="S131" s="13">
        <f t="shared" si="136"/>
        <v>0.41262064998121362</v>
      </c>
      <c r="T131" s="2">
        <f t="shared" si="137"/>
        <v>0.01</v>
      </c>
      <c r="U131" s="14">
        <f t="shared" si="138"/>
        <v>4.1262064998121364E-3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1.9026206499812136E-2</v>
      </c>
      <c r="AU131" s="9">
        <f t="shared" si="142"/>
        <v>28.47</v>
      </c>
      <c r="AV131" s="1">
        <f t="shared" si="143"/>
        <v>0.33</v>
      </c>
      <c r="AW131" s="1">
        <f t="shared" si="144"/>
        <v>0</v>
      </c>
      <c r="AX131" s="1">
        <f t="shared" si="145"/>
        <v>0</v>
      </c>
      <c r="AZ131" s="1">
        <f t="shared" si="146"/>
        <v>0</v>
      </c>
      <c r="BA131" s="1">
        <f t="shared" si="147"/>
        <v>0</v>
      </c>
    </row>
    <row r="132" spans="1:54" x14ac:dyDescent="0.15">
      <c r="C132" s="7">
        <v>11</v>
      </c>
      <c r="D132" s="7">
        <f t="shared" si="148"/>
        <v>25.637</v>
      </c>
      <c r="E132" s="10">
        <f t="shared" si="149"/>
        <v>25.874322580645199</v>
      </c>
      <c r="F132" s="7" t="s">
        <v>85</v>
      </c>
      <c r="G132" s="1">
        <v>12</v>
      </c>
      <c r="H132" s="9">
        <f t="shared" si="128"/>
        <v>25.637</v>
      </c>
      <c r="I132" s="9">
        <f t="shared" si="129"/>
        <v>298.78699999999998</v>
      </c>
      <c r="J132" s="9">
        <f t="shared" si="130"/>
        <v>0.3711351957136606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0.47566919654988771</v>
      </c>
      <c r="P132" s="9">
        <f t="shared" si="133"/>
        <v>0.17653758035650227</v>
      </c>
      <c r="Q132" s="12">
        <f t="shared" si="134"/>
        <v>5.8257401517645753E-2</v>
      </c>
      <c r="R132" s="9">
        <f t="shared" si="135"/>
        <v>9.3951000000000007E-2</v>
      </c>
      <c r="S132" s="13">
        <f t="shared" si="136"/>
        <v>0.62008282527749303</v>
      </c>
      <c r="T132" s="2">
        <f t="shared" si="137"/>
        <v>0.01</v>
      </c>
      <c r="U132" s="14">
        <f t="shared" si="138"/>
        <v>6.2008282527749306E-3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2.1100828252774928E-2</v>
      </c>
      <c r="AU132" s="9">
        <f t="shared" si="142"/>
        <v>28.47</v>
      </c>
      <c r="AV132" s="1">
        <f t="shared" si="143"/>
        <v>0.33</v>
      </c>
      <c r="AW132" s="1">
        <f t="shared" si="144"/>
        <v>0</v>
      </c>
      <c r="AX132" s="1">
        <f t="shared" si="145"/>
        <v>0</v>
      </c>
      <c r="AY132" s="1">
        <f>SUM(AX121:AX132)</f>
        <v>0</v>
      </c>
      <c r="AZ132" s="1">
        <f t="shared" si="146"/>
        <v>0</v>
      </c>
      <c r="BA132" s="1">
        <f t="shared" si="147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8"/>
        <v>25.619709677419401</v>
      </c>
      <c r="E133" s="10">
        <f t="shared" si="149"/>
        <v>25.637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25.5337741935484</v>
      </c>
      <c r="E136" s="7"/>
      <c r="F136" s="7"/>
      <c r="G136" s="1">
        <v>1</v>
      </c>
      <c r="H136" s="9">
        <f t="shared" ref="H136:H147" si="151">E137</f>
        <v>25.5337741935484</v>
      </c>
      <c r="I136" s="9">
        <f t="shared" ref="I136:I147" si="152">H136+273.15</f>
        <v>298.6837741935484</v>
      </c>
      <c r="J136" s="9">
        <f t="shared" ref="J136:J147" si="153">EXP(($C$15*(I136-$C$13))/($C$16*I136*$C$13))</f>
        <v>0.36697877443154669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0.27855447419315216</v>
      </c>
      <c r="Q136" s="12">
        <f t="shared" ref="Q136:Q147" si="157">P136*$B$138</f>
        <v>7.2424163290219556E-2</v>
      </c>
      <c r="R136" s="9">
        <f t="shared" ref="R136:R147" si="158">L136*$B$138</f>
        <v>0.19735245833333334</v>
      </c>
      <c r="S136" s="13">
        <f t="shared" ref="S136:S147" si="159">Q136/R136</f>
        <v>0.36697877443154669</v>
      </c>
      <c r="T136" s="2">
        <f t="shared" ref="T136:T147" si="160">$B$137/100</f>
        <v>0.01</v>
      </c>
      <c r="U136" s="14">
        <f t="shared" ref="U136:U147" si="161">S136*T136</f>
        <v>3.6697877443154672E-3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6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63">AR136*AQ136</f>
        <v>0.01</v>
      </c>
      <c r="AT136" s="1">
        <f t="shared" ref="AT136:AT147" si="164">(AS136+AM136+AD136+AA136+U136+X136+AG136+AJ136+AP136)</f>
        <v>1.8569787744315468E-2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0</v>
      </c>
      <c r="AX136" s="1">
        <f t="shared" ref="AX136:AX147" si="16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25.2724193548387</v>
      </c>
      <c r="E137" s="10">
        <f t="shared" ref="E137:E148" si="170">D136</f>
        <v>25.5337741935484</v>
      </c>
      <c r="F137" s="7" t="s">
        <v>83</v>
      </c>
      <c r="G137" s="1">
        <v>2</v>
      </c>
      <c r="H137" s="9">
        <f t="shared" si="151"/>
        <v>25.2724193548387</v>
      </c>
      <c r="I137" s="9">
        <f t="shared" si="152"/>
        <v>298.42241935483867</v>
      </c>
      <c r="J137" s="9">
        <f t="shared" si="153"/>
        <v>0.3566497473767567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1.2395413591401812</v>
      </c>
      <c r="P137" s="9">
        <f t="shared" si="156"/>
        <v>0.44208211260038727</v>
      </c>
      <c r="Q137" s="12">
        <f t="shared" si="157"/>
        <v>0.1149413492761007</v>
      </c>
      <c r="R137" s="9">
        <f t="shared" si="158"/>
        <v>0.19735245833333334</v>
      </c>
      <c r="S137" s="13">
        <f t="shared" si="159"/>
        <v>0.58241660755987046</v>
      </c>
      <c r="T137" s="2">
        <f t="shared" si="160"/>
        <v>0.01</v>
      </c>
      <c r="U137" s="14">
        <f t="shared" si="161"/>
        <v>5.8241660755987048E-3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6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63"/>
        <v>0.01</v>
      </c>
      <c r="AT137" s="1">
        <f t="shared" si="164"/>
        <v>2.0724166075598703E-2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0</v>
      </c>
      <c r="AX137" s="1">
        <f t="shared" si="16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25.5735357142857</v>
      </c>
      <c r="E138" s="10">
        <f t="shared" si="170"/>
        <v>25.2724193548387</v>
      </c>
      <c r="F138" s="7" t="s">
        <v>83</v>
      </c>
      <c r="G138" s="1">
        <v>3</v>
      </c>
      <c r="H138" s="9">
        <f t="shared" si="151"/>
        <v>25.5735357142857</v>
      </c>
      <c r="I138" s="9">
        <f t="shared" si="152"/>
        <v>298.72353571428567</v>
      </c>
      <c r="J138" s="9">
        <f t="shared" si="153"/>
        <v>0.36857458444295615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1.5565071632064607</v>
      </c>
      <c r="P138" s="9">
        <f t="shared" si="156"/>
        <v>0.57368898086130582</v>
      </c>
      <c r="Q138" s="12">
        <f t="shared" si="157"/>
        <v>0.14915913502393952</v>
      </c>
      <c r="R138" s="9">
        <f t="shared" si="158"/>
        <v>0.19735245833333334</v>
      </c>
      <c r="S138" s="13">
        <f t="shared" si="159"/>
        <v>0.75580074493932037</v>
      </c>
      <c r="T138" s="2">
        <f t="shared" si="160"/>
        <v>0.01</v>
      </c>
      <c r="U138" s="14">
        <f t="shared" si="161"/>
        <v>7.5580074493932035E-3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6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63"/>
        <v>0.01</v>
      </c>
      <c r="AT138" s="1">
        <f t="shared" si="164"/>
        <v>2.2458007449393205E-2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0</v>
      </c>
      <c r="AX138" s="1">
        <f t="shared" si="168"/>
        <v>0</v>
      </c>
    </row>
    <row r="139" spans="1:54" x14ac:dyDescent="0.15">
      <c r="C139" s="7">
        <v>3</v>
      </c>
      <c r="D139" s="7">
        <f t="shared" si="169"/>
        <v>25.431741935483899</v>
      </c>
      <c r="E139" s="10">
        <f t="shared" si="170"/>
        <v>25.5735357142857</v>
      </c>
      <c r="F139" s="7" t="s">
        <v>83</v>
      </c>
      <c r="G139" s="1">
        <v>4</v>
      </c>
      <c r="H139" s="9">
        <f t="shared" si="151"/>
        <v>25.431741935483899</v>
      </c>
      <c r="I139" s="9">
        <f t="shared" si="152"/>
        <v>298.58174193548388</v>
      </c>
      <c r="J139" s="9">
        <f t="shared" si="153"/>
        <v>0.36291338088015013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1.7418660990118218</v>
      </c>
      <c r="P139" s="9">
        <f t="shared" si="156"/>
        <v>0.63214651503289854</v>
      </c>
      <c r="Q139" s="12">
        <f t="shared" si="157"/>
        <v>0.16435809390855363</v>
      </c>
      <c r="R139" s="9">
        <f t="shared" si="158"/>
        <v>0.19735245833333334</v>
      </c>
      <c r="S139" s="13">
        <f t="shared" si="159"/>
        <v>0.83281503203242913</v>
      </c>
      <c r="T139" s="2">
        <f t="shared" si="160"/>
        <v>0.01</v>
      </c>
      <c r="U139" s="14">
        <f t="shared" si="161"/>
        <v>8.3281503203242908E-3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2.3228150320324291E-2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0</v>
      </c>
      <c r="AX139" s="1">
        <f t="shared" si="168"/>
        <v>0</v>
      </c>
    </row>
    <row r="140" spans="1:54" x14ac:dyDescent="0.15">
      <c r="C140" s="7">
        <v>4</v>
      </c>
      <c r="D140" s="7">
        <f t="shared" si="169"/>
        <v>25.679766666666701</v>
      </c>
      <c r="E140" s="10">
        <f t="shared" si="170"/>
        <v>25.431741935483899</v>
      </c>
      <c r="F140" s="7" t="s">
        <v>83</v>
      </c>
      <c r="G140" s="1">
        <v>5</v>
      </c>
      <c r="H140" s="9">
        <f t="shared" si="151"/>
        <v>25.679766666666701</v>
      </c>
      <c r="I140" s="9">
        <f t="shared" si="152"/>
        <v>298.82976666666667</v>
      </c>
      <c r="J140" s="9">
        <f t="shared" si="153"/>
        <v>0.37287012136884989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1.8687675006455899</v>
      </c>
      <c r="P140" s="9">
        <f t="shared" si="156"/>
        <v>0.69680756477588335</v>
      </c>
      <c r="Q140" s="12">
        <f t="shared" si="157"/>
        <v>0.18116996684172967</v>
      </c>
      <c r="R140" s="9">
        <f t="shared" si="158"/>
        <v>0.19735245833333334</v>
      </c>
      <c r="S140" s="13">
        <f t="shared" si="159"/>
        <v>0.91800207796615829</v>
      </c>
      <c r="T140" s="2">
        <f t="shared" si="160"/>
        <v>0.01</v>
      </c>
      <c r="U140" s="14">
        <f t="shared" si="161"/>
        <v>9.1800207796615824E-3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2.4080020779661586E-2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0</v>
      </c>
      <c r="AX140" s="1">
        <f t="shared" si="168"/>
        <v>0</v>
      </c>
    </row>
    <row r="141" spans="1:54" x14ac:dyDescent="0.15">
      <c r="C141" s="7">
        <v>5</v>
      </c>
      <c r="D141" s="7">
        <f t="shared" si="169"/>
        <v>25.895419354838701</v>
      </c>
      <c r="E141" s="10">
        <f t="shared" si="170"/>
        <v>25.679766666666701</v>
      </c>
      <c r="F141" s="7" t="s">
        <v>85</v>
      </c>
      <c r="G141" s="1">
        <v>6</v>
      </c>
      <c r="H141" s="9">
        <f t="shared" si="151"/>
        <v>25.895419354838701</v>
      </c>
      <c r="I141" s="9">
        <f t="shared" si="152"/>
        <v>299.04541935483866</v>
      </c>
      <c r="J141" s="9">
        <f t="shared" si="153"/>
        <v>0.3817351364986814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1.9310078525363734</v>
      </c>
      <c r="P141" s="9">
        <f t="shared" si="156"/>
        <v>0.7371335461679982</v>
      </c>
      <c r="Q141" s="12">
        <f t="shared" si="157"/>
        <v>0.19165472200367953</v>
      </c>
      <c r="R141" s="9">
        <f t="shared" si="158"/>
        <v>0.19735245833333334</v>
      </c>
      <c r="S141" s="13">
        <f t="shared" si="159"/>
        <v>0.97112913425162306</v>
      </c>
      <c r="T141" s="2">
        <f t="shared" si="160"/>
        <v>0.01</v>
      </c>
      <c r="U141" s="14">
        <f t="shared" si="161"/>
        <v>9.711291342516231E-3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2.4611291342516231E-2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0</v>
      </c>
      <c r="AX141" s="1">
        <f t="shared" si="168"/>
        <v>0</v>
      </c>
    </row>
    <row r="142" spans="1:54" x14ac:dyDescent="0.15">
      <c r="C142" s="7">
        <v>6</v>
      </c>
      <c r="D142" s="7">
        <f t="shared" si="169"/>
        <v>25.469633333333299</v>
      </c>
      <c r="E142" s="10">
        <f t="shared" si="170"/>
        <v>25.895419354838701</v>
      </c>
      <c r="F142" s="7" t="s">
        <v>83</v>
      </c>
      <c r="G142" s="1">
        <v>7</v>
      </c>
      <c r="H142" s="9">
        <f t="shared" si="151"/>
        <v>25.469633333333299</v>
      </c>
      <c r="I142" s="9">
        <f t="shared" si="152"/>
        <v>298.6196333333333</v>
      </c>
      <c r="J142" s="9">
        <f t="shared" si="153"/>
        <v>0.36441817331872184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1.9529222230350418</v>
      </c>
      <c r="P142" s="9">
        <f t="shared" si="156"/>
        <v>0.71168034915196743</v>
      </c>
      <c r="Q142" s="12">
        <f t="shared" si="157"/>
        <v>0.18503689077951155</v>
      </c>
      <c r="R142" s="9">
        <f t="shared" si="158"/>
        <v>0.19735245833333334</v>
      </c>
      <c r="S142" s="13">
        <f t="shared" si="159"/>
        <v>0.93759607730337724</v>
      </c>
      <c r="T142" s="2">
        <f t="shared" si="160"/>
        <v>0.01</v>
      </c>
      <c r="U142" s="14">
        <f t="shared" si="161"/>
        <v>9.3759607730337733E-3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2.4275960773033775E-2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0</v>
      </c>
      <c r="AX142" s="1">
        <f t="shared" si="168"/>
        <v>0</v>
      </c>
    </row>
    <row r="143" spans="1:54" x14ac:dyDescent="0.15">
      <c r="C143" s="7">
        <v>7</v>
      </c>
      <c r="D143" s="7">
        <f t="shared" si="169"/>
        <v>25.344161290322599</v>
      </c>
      <c r="E143" s="10">
        <f t="shared" si="170"/>
        <v>25.469633333333299</v>
      </c>
      <c r="F143" s="7" t="s">
        <v>83</v>
      </c>
      <c r="G143" s="1">
        <v>8</v>
      </c>
      <c r="H143" s="9">
        <f t="shared" si="151"/>
        <v>25.344161290322599</v>
      </c>
      <c r="I143" s="9">
        <f t="shared" si="152"/>
        <v>298.49416129032255</v>
      </c>
      <c r="J143" s="9">
        <f t="shared" si="153"/>
        <v>0.35945755563929177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2.0002897905497408</v>
      </c>
      <c r="P143" s="9">
        <f t="shared" si="156"/>
        <v>0.71901927868124071</v>
      </c>
      <c r="Q143" s="12">
        <f t="shared" si="157"/>
        <v>0.18694501245712258</v>
      </c>
      <c r="R143" s="9">
        <f t="shared" si="158"/>
        <v>0.19735245833333334</v>
      </c>
      <c r="S143" s="13">
        <f t="shared" si="159"/>
        <v>0.94726467577803208</v>
      </c>
      <c r="T143" s="2">
        <f t="shared" si="160"/>
        <v>0.01</v>
      </c>
      <c r="U143" s="14">
        <f t="shared" si="161"/>
        <v>9.4726467577803206E-3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2.4372646757780322E-2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0</v>
      </c>
      <c r="AX143" s="1">
        <f t="shared" si="168"/>
        <v>0</v>
      </c>
    </row>
    <row r="144" spans="1:54" x14ac:dyDescent="0.15">
      <c r="C144" s="7">
        <v>8</v>
      </c>
      <c r="D144" s="7">
        <f t="shared" si="169"/>
        <v>25.182258064516098</v>
      </c>
      <c r="E144" s="10">
        <f t="shared" si="170"/>
        <v>25.344161290322599</v>
      </c>
      <c r="F144" s="7" t="s">
        <v>83</v>
      </c>
      <c r="G144" s="1">
        <v>9</v>
      </c>
      <c r="H144" s="9">
        <f t="shared" si="151"/>
        <v>25.182258064516098</v>
      </c>
      <c r="I144" s="9">
        <f t="shared" si="152"/>
        <v>298.33225806451605</v>
      </c>
      <c r="J144" s="9">
        <f t="shared" si="153"/>
        <v>0.35315024176324267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2.040318428535167</v>
      </c>
      <c r="P144" s="9">
        <f t="shared" si="156"/>
        <v>0.72053894631119353</v>
      </c>
      <c r="Q144" s="12">
        <f t="shared" si="157"/>
        <v>0.18734012604091033</v>
      </c>
      <c r="R144" s="9">
        <f t="shared" si="158"/>
        <v>0.19735245833333334</v>
      </c>
      <c r="S144" s="13">
        <f t="shared" si="159"/>
        <v>0.94926674652558962</v>
      </c>
      <c r="T144" s="2">
        <f t="shared" si="160"/>
        <v>0.01</v>
      </c>
      <c r="U144" s="14">
        <f t="shared" si="161"/>
        <v>9.4926674652558961E-3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2.4392667465255896E-2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0</v>
      </c>
      <c r="AX144" s="1">
        <f t="shared" si="168"/>
        <v>0</v>
      </c>
    </row>
    <row r="145" spans="3:51" x14ac:dyDescent="0.15">
      <c r="C145" s="7">
        <v>9</v>
      </c>
      <c r="D145" s="7">
        <f t="shared" si="169"/>
        <v>25.300466666666701</v>
      </c>
      <c r="E145" s="10">
        <f t="shared" si="170"/>
        <v>25.182258064516098</v>
      </c>
      <c r="F145" s="7" t="s">
        <v>83</v>
      </c>
      <c r="G145" s="1">
        <v>10</v>
      </c>
      <c r="H145" s="9">
        <f t="shared" si="151"/>
        <v>25.300466666666701</v>
      </c>
      <c r="I145" s="9">
        <f t="shared" si="152"/>
        <v>298.45046666666667</v>
      </c>
      <c r="J145" s="9">
        <f t="shared" si="153"/>
        <v>0.35774499220306105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2.0788273988906401</v>
      </c>
      <c r="P145" s="9">
        <f t="shared" si="156"/>
        <v>0.74369009160764177</v>
      </c>
      <c r="Q145" s="12">
        <f t="shared" si="157"/>
        <v>0.19335942381798688</v>
      </c>
      <c r="R145" s="9">
        <f t="shared" si="158"/>
        <v>0.19735245833333334</v>
      </c>
      <c r="S145" s="13">
        <f t="shared" si="159"/>
        <v>0.97976698872125456</v>
      </c>
      <c r="T145" s="2">
        <f t="shared" si="160"/>
        <v>0.01</v>
      </c>
      <c r="U145" s="14">
        <f t="shared" si="161"/>
        <v>9.7976698872125467E-3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2.4697669887212545E-2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0</v>
      </c>
      <c r="AX145" s="1">
        <f t="shared" si="168"/>
        <v>0</v>
      </c>
    </row>
    <row r="146" spans="3:51" x14ac:dyDescent="0.15">
      <c r="C146" s="7">
        <v>10</v>
      </c>
      <c r="D146" s="7">
        <f t="shared" si="169"/>
        <v>25.874322580645199</v>
      </c>
      <c r="E146" s="10">
        <f t="shared" si="170"/>
        <v>25.300466666666701</v>
      </c>
      <c r="F146" s="7" t="s">
        <v>83</v>
      </c>
      <c r="G146" s="1">
        <v>11</v>
      </c>
      <c r="H146" s="9">
        <f t="shared" si="151"/>
        <v>25.874322580645199</v>
      </c>
      <c r="I146" s="9">
        <f t="shared" si="152"/>
        <v>299.02432258064516</v>
      </c>
      <c r="J146" s="9">
        <f t="shared" si="153"/>
        <v>0.38085924247617037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2.094185223949665</v>
      </c>
      <c r="P146" s="9">
        <f t="shared" si="156"/>
        <v>0.79758979799825858</v>
      </c>
      <c r="Q146" s="12">
        <f t="shared" si="157"/>
        <v>0.20737334747954725</v>
      </c>
      <c r="R146" s="9">
        <f t="shared" si="158"/>
        <v>0.19735245833333334</v>
      </c>
      <c r="S146" s="13">
        <f t="shared" si="159"/>
        <v>1.0507766117070017</v>
      </c>
      <c r="T146" s="2">
        <f t="shared" si="160"/>
        <v>0.01</v>
      </c>
      <c r="U146" s="14">
        <f t="shared" si="161"/>
        <v>1.0507766117070017E-2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2.5407766117070019E-2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0</v>
      </c>
      <c r="AX146" s="1">
        <f t="shared" si="168"/>
        <v>0</v>
      </c>
    </row>
    <row r="147" spans="3:51" x14ac:dyDescent="0.15">
      <c r="C147" s="7">
        <v>11</v>
      </c>
      <c r="D147" s="7">
        <f t="shared" si="169"/>
        <v>25.637</v>
      </c>
      <c r="E147" s="10">
        <f t="shared" si="170"/>
        <v>25.874322580645199</v>
      </c>
      <c r="F147" s="7" t="s">
        <v>85</v>
      </c>
      <c r="G147" s="1">
        <v>12</v>
      </c>
      <c r="H147" s="9">
        <f t="shared" si="151"/>
        <v>25.637</v>
      </c>
      <c r="I147" s="9">
        <f t="shared" si="152"/>
        <v>298.78699999999998</v>
      </c>
      <c r="J147" s="9">
        <f t="shared" si="153"/>
        <v>0.3711351957136606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2.0556433426180734</v>
      </c>
      <c r="P147" s="9">
        <f t="shared" si="156"/>
        <v>0.76292159428004214</v>
      </c>
      <c r="Q147" s="12">
        <f t="shared" si="157"/>
        <v>0.19835961451281095</v>
      </c>
      <c r="R147" s="9">
        <f t="shared" si="158"/>
        <v>0.19735245833333334</v>
      </c>
      <c r="S147" s="13">
        <f t="shared" si="159"/>
        <v>1.0051033373892739</v>
      </c>
      <c r="T147" s="2">
        <f t="shared" si="160"/>
        <v>0.01</v>
      </c>
      <c r="U147" s="14">
        <f t="shared" si="161"/>
        <v>1.0051033373892739E-2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2.4951033373892741E-2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0</v>
      </c>
      <c r="AX147" s="1">
        <f t="shared" si="168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9"/>
        <v>25.619709677419401</v>
      </c>
      <c r="E148" s="10">
        <f t="shared" si="170"/>
        <v>25.637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topLeftCell="A16"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1551618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224602112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11923630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20537474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42538652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5777046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800361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1235457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179894429.00140029</v>
      </c>
      <c r="J13" s="6" t="s">
        <v>37</v>
      </c>
      <c r="K13" s="6">
        <f>I13/(10000*1000)</f>
        <v>17.98944290014003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25.6444516129032</v>
      </c>
      <c r="E26" s="7"/>
      <c r="F26" s="7"/>
      <c r="G26" s="1">
        <v>1</v>
      </c>
      <c r="H26" s="9">
        <f t="shared" ref="H26:H37" si="0">E27</f>
        <v>25.6444516129032</v>
      </c>
      <c r="I26" s="9">
        <f t="shared" ref="I26:I37" si="1">H26+273.15</f>
        <v>298.79445161290317</v>
      </c>
      <c r="J26" s="9">
        <f t="shared" ref="J26:J37" si="2">EXP(($C$15*(I26-$C$13))/($C$16*I26*$C$13))</f>
        <v>0.37143694097174784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0.39858898135678261</v>
      </c>
      <c r="Q26" s="12">
        <f t="shared" ref="Q26:Q37" si="6">P26*$B$28</f>
        <v>3.9858898135678264E-2</v>
      </c>
      <c r="R26" s="9">
        <f t="shared" ref="R26:R37" si="7">L26*$B$28</f>
        <v>0.10731</v>
      </c>
      <c r="S26" s="13">
        <f t="shared" ref="S26:S37" si="8">Q26/R26</f>
        <v>0.37143694097174784</v>
      </c>
      <c r="T26" s="2">
        <f t="shared" ref="T26:T37" si="9">$B$27/100</f>
        <v>0.01</v>
      </c>
      <c r="U26" s="14">
        <f t="shared" ref="U26:U37" si="10">S26*T26</f>
        <v>3.7143694097174786E-3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3.5814369409717481E-2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129301.5</v>
      </c>
      <c r="AU26" s="1">
        <f t="shared" ref="AU26:AU37" si="17">AT26*10000*AS26*0.67*AR26*AQ26</f>
        <v>332947585.28110075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25.366483870967699</v>
      </c>
      <c r="E27" s="10">
        <f t="shared" ref="E27:E38" si="18">D26</f>
        <v>25.6444516129032</v>
      </c>
      <c r="F27" s="7" t="s">
        <v>83</v>
      </c>
      <c r="G27" s="1">
        <v>2</v>
      </c>
      <c r="H27" s="9">
        <f t="shared" si="0"/>
        <v>25.366483870967699</v>
      </c>
      <c r="I27" s="9">
        <f t="shared" si="1"/>
        <v>298.5164838709677</v>
      </c>
      <c r="J27" s="9">
        <f t="shared" si="2"/>
        <v>0.3603354321070063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1.7476110186432172</v>
      </c>
      <c r="P27" s="9">
        <f t="shared" si="5"/>
        <v>0.62972617155776911</v>
      </c>
      <c r="Q27" s="12">
        <f t="shared" si="6"/>
        <v>6.2972617155776914E-2</v>
      </c>
      <c r="R27" s="9">
        <f t="shared" si="7"/>
        <v>0.10731</v>
      </c>
      <c r="S27" s="13">
        <f t="shared" si="8"/>
        <v>0.58682897358845321</v>
      </c>
      <c r="T27" s="2">
        <f t="shared" si="9"/>
        <v>0.01</v>
      </c>
      <c r="U27" s="14">
        <f t="shared" si="10"/>
        <v>5.8682897358845326E-3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3.7968289735884536E-2</v>
      </c>
      <c r="AR27" s="9">
        <f t="shared" si="14"/>
        <v>107.31</v>
      </c>
      <c r="AS27" s="1">
        <f t="shared" si="15"/>
        <v>0.1</v>
      </c>
      <c r="AT27" s="1">
        <f t="shared" si="16"/>
        <v>129301.5</v>
      </c>
      <c r="AU27" s="1">
        <f t="shared" si="17"/>
        <v>352971463.49827862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25.081607142857099</v>
      </c>
      <c r="E28" s="10">
        <f t="shared" si="18"/>
        <v>25.366483870967699</v>
      </c>
      <c r="F28" s="7" t="s">
        <v>83</v>
      </c>
      <c r="G28" s="1">
        <v>3</v>
      </c>
      <c r="H28" s="9">
        <f t="shared" si="0"/>
        <v>25.081607142857099</v>
      </c>
      <c r="I28" s="9">
        <f t="shared" si="1"/>
        <v>298.23160714285706</v>
      </c>
      <c r="J28" s="9">
        <f t="shared" si="2"/>
        <v>0.34928168040247121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2.1909848470854478</v>
      </c>
      <c r="P28" s="9">
        <f t="shared" si="5"/>
        <v>0.76527086912635667</v>
      </c>
      <c r="Q28" s="12">
        <f t="shared" si="6"/>
        <v>7.652708691263567E-2</v>
      </c>
      <c r="R28" s="9">
        <f t="shared" si="7"/>
        <v>0.10731</v>
      </c>
      <c r="S28" s="13">
        <f t="shared" si="8"/>
        <v>0.71314031229741559</v>
      </c>
      <c r="T28" s="2">
        <f t="shared" si="9"/>
        <v>0.01</v>
      </c>
      <c r="U28" s="14">
        <f t="shared" si="10"/>
        <v>7.1314031229741557E-3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3.9231403122974157E-2</v>
      </c>
      <c r="AR28" s="9">
        <f t="shared" si="14"/>
        <v>107.31</v>
      </c>
      <c r="AS28" s="1">
        <f t="shared" si="15"/>
        <v>0.1</v>
      </c>
      <c r="AT28" s="1">
        <f t="shared" si="16"/>
        <v>129301.5</v>
      </c>
      <c r="AU28" s="1">
        <f t="shared" si="17"/>
        <v>364713972.41576391</v>
      </c>
    </row>
    <row r="29" spans="1:47" x14ac:dyDescent="0.15">
      <c r="C29" s="7">
        <v>3</v>
      </c>
      <c r="D29" s="8">
        <v>24.967064516129</v>
      </c>
      <c r="E29" s="10">
        <f t="shared" si="18"/>
        <v>25.081607142857099</v>
      </c>
      <c r="F29" s="7" t="s">
        <v>83</v>
      </c>
      <c r="G29" s="1">
        <v>4</v>
      </c>
      <c r="H29" s="9">
        <f t="shared" si="0"/>
        <v>24.967064516129</v>
      </c>
      <c r="I29" s="9">
        <f t="shared" si="1"/>
        <v>298.11706451612895</v>
      </c>
      <c r="J29" s="9">
        <f t="shared" si="2"/>
        <v>0.34492759324608196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2.4988139779590908</v>
      </c>
      <c r="P29" s="9">
        <f t="shared" si="5"/>
        <v>0.86190989138709728</v>
      </c>
      <c r="Q29" s="12">
        <f t="shared" si="6"/>
        <v>8.6190989138709734E-2</v>
      </c>
      <c r="R29" s="9">
        <f t="shared" si="7"/>
        <v>0.10731</v>
      </c>
      <c r="S29" s="13">
        <f t="shared" si="8"/>
        <v>0.80319624581781501</v>
      </c>
      <c r="T29" s="2">
        <f t="shared" si="9"/>
        <v>0.01</v>
      </c>
      <c r="U29" s="14">
        <f t="shared" si="10"/>
        <v>8.0319624581781501E-3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4.0131962458178155E-2</v>
      </c>
      <c r="AR29" s="9">
        <f t="shared" si="14"/>
        <v>107.31</v>
      </c>
      <c r="AS29" s="1">
        <f t="shared" si="15"/>
        <v>0.1</v>
      </c>
      <c r="AT29" s="1">
        <f t="shared" si="16"/>
        <v>129301.5</v>
      </c>
      <c r="AU29" s="1">
        <f t="shared" si="17"/>
        <v>373086004.67545158</v>
      </c>
    </row>
    <row r="30" spans="1:47" x14ac:dyDescent="0.15">
      <c r="C30" s="7">
        <v>4</v>
      </c>
      <c r="D30" s="8">
        <v>24.688666666666698</v>
      </c>
      <c r="E30" s="10">
        <f t="shared" si="18"/>
        <v>24.967064516129</v>
      </c>
      <c r="F30" s="7" t="s">
        <v>83</v>
      </c>
      <c r="G30" s="1">
        <v>5</v>
      </c>
      <c r="H30" s="9">
        <f t="shared" si="0"/>
        <v>24.688666666666698</v>
      </c>
      <c r="I30" s="9">
        <f t="shared" si="1"/>
        <v>297.83866666666665</v>
      </c>
      <c r="J30" s="9">
        <f t="shared" si="2"/>
        <v>0.33455638813425626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1.5550588822433937</v>
      </c>
      <c r="O30" s="9">
        <f t="shared" si="19"/>
        <v>1.1549452043285999</v>
      </c>
      <c r="P30" s="9">
        <f t="shared" si="5"/>
        <v>0.38639429605315695</v>
      </c>
      <c r="Q30" s="12">
        <f t="shared" si="6"/>
        <v>3.8639429605315696E-2</v>
      </c>
      <c r="R30" s="9">
        <f t="shared" si="7"/>
        <v>0.10731</v>
      </c>
      <c r="S30" s="13">
        <f t="shared" si="8"/>
        <v>0.36007296249478793</v>
      </c>
      <c r="T30" s="2">
        <f t="shared" si="9"/>
        <v>0.01</v>
      </c>
      <c r="U30" s="14">
        <f t="shared" si="10"/>
        <v>3.6007296249478795E-3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3.5700729624947886E-2</v>
      </c>
      <c r="AR30" s="9">
        <f t="shared" si="14"/>
        <v>107.31</v>
      </c>
      <c r="AS30" s="1">
        <f t="shared" si="15"/>
        <v>0.1</v>
      </c>
      <c r="AT30" s="1">
        <f t="shared" si="16"/>
        <v>129301.5</v>
      </c>
      <c r="AU30" s="1">
        <f t="shared" si="17"/>
        <v>331891135.24290365</v>
      </c>
    </row>
    <row r="31" spans="1:47" x14ac:dyDescent="0.15">
      <c r="C31" s="7">
        <v>5</v>
      </c>
      <c r="D31" s="8">
        <v>23.933451612903198</v>
      </c>
      <c r="E31" s="10">
        <f t="shared" si="18"/>
        <v>24.688666666666698</v>
      </c>
      <c r="F31" s="7" t="s">
        <v>85</v>
      </c>
      <c r="G31" s="1">
        <v>6</v>
      </c>
      <c r="H31" s="9">
        <f t="shared" si="0"/>
        <v>23.933451612903198</v>
      </c>
      <c r="I31" s="9">
        <f t="shared" si="1"/>
        <v>297.08345161290316</v>
      </c>
      <c r="J31" s="9">
        <f t="shared" si="2"/>
        <v>0.30787704399646715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1.8416509082754431</v>
      </c>
      <c r="P31" s="9">
        <f t="shared" si="5"/>
        <v>0.5670020377132523</v>
      </c>
      <c r="Q31" s="12">
        <f t="shared" si="6"/>
        <v>5.670020377132523E-2</v>
      </c>
      <c r="R31" s="9">
        <f t="shared" si="7"/>
        <v>0.10731</v>
      </c>
      <c r="S31" s="13">
        <f t="shared" si="8"/>
        <v>0.52837763275859873</v>
      </c>
      <c r="T31" s="2">
        <f t="shared" si="9"/>
        <v>0.01</v>
      </c>
      <c r="U31" s="14">
        <f t="shared" si="10"/>
        <v>5.2837763275859874E-3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3.7383776327585994E-2</v>
      </c>
      <c r="AR31" s="9">
        <f t="shared" si="14"/>
        <v>107.31</v>
      </c>
      <c r="AS31" s="1">
        <f t="shared" si="15"/>
        <v>0.1</v>
      </c>
      <c r="AT31" s="1">
        <f t="shared" si="16"/>
        <v>129301.5</v>
      </c>
      <c r="AU31" s="1">
        <f t="shared" si="17"/>
        <v>347537546.02143979</v>
      </c>
    </row>
    <row r="32" spans="1:47" x14ac:dyDescent="0.15">
      <c r="C32" s="7">
        <v>6</v>
      </c>
      <c r="D32" s="8">
        <v>23.4133666666667</v>
      </c>
      <c r="E32" s="10">
        <f t="shared" si="18"/>
        <v>23.933451612903198</v>
      </c>
      <c r="F32" s="7" t="s">
        <v>83</v>
      </c>
      <c r="G32" s="1">
        <v>7</v>
      </c>
      <c r="H32" s="9">
        <f t="shared" si="0"/>
        <v>23.4133666666667</v>
      </c>
      <c r="I32" s="9">
        <f t="shared" si="1"/>
        <v>296.5633666666667</v>
      </c>
      <c r="J32" s="9">
        <f t="shared" si="2"/>
        <v>0.2906801426794336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2.3477488705621905</v>
      </c>
      <c r="P32" s="9">
        <f t="shared" si="5"/>
        <v>0.68244397667049661</v>
      </c>
      <c r="Q32" s="12">
        <f t="shared" si="6"/>
        <v>6.8244397667049664E-2</v>
      </c>
      <c r="R32" s="9">
        <f t="shared" si="7"/>
        <v>0.10731</v>
      </c>
      <c r="S32" s="13">
        <f t="shared" si="8"/>
        <v>0.63595562079069667</v>
      </c>
      <c r="T32" s="2">
        <f t="shared" si="9"/>
        <v>0.01</v>
      </c>
      <c r="U32" s="14">
        <f t="shared" si="10"/>
        <v>6.3595562079069665E-3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3.8459556207906968E-2</v>
      </c>
      <c r="AR32" s="9">
        <f t="shared" si="14"/>
        <v>107.31</v>
      </c>
      <c r="AS32" s="1">
        <f t="shared" si="15"/>
        <v>0.1</v>
      </c>
      <c r="AT32" s="1">
        <f t="shared" si="16"/>
        <v>129301.5</v>
      </c>
      <c r="AU32" s="1">
        <f t="shared" si="17"/>
        <v>357538512.65439337</v>
      </c>
    </row>
    <row r="33" spans="1:48" x14ac:dyDescent="0.15">
      <c r="C33" s="7">
        <v>7</v>
      </c>
      <c r="D33" s="8">
        <v>23.1019677419355</v>
      </c>
      <c r="E33" s="10">
        <f t="shared" si="18"/>
        <v>23.4133666666667</v>
      </c>
      <c r="F33" s="7" t="s">
        <v>83</v>
      </c>
      <c r="G33" s="1">
        <v>8</v>
      </c>
      <c r="H33" s="9">
        <f t="shared" si="0"/>
        <v>23.1019677419355</v>
      </c>
      <c r="I33" s="9">
        <f t="shared" si="1"/>
        <v>296.25196774193546</v>
      </c>
      <c r="J33" s="9">
        <f t="shared" si="2"/>
        <v>0.28081968365016274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2.7384048938916941</v>
      </c>
      <c r="P33" s="9">
        <f t="shared" si="5"/>
        <v>0.76899799600872298</v>
      </c>
      <c r="Q33" s="12">
        <f t="shared" si="6"/>
        <v>7.6899799600872301E-2</v>
      </c>
      <c r="R33" s="9">
        <f t="shared" si="7"/>
        <v>0.10731</v>
      </c>
      <c r="S33" s="13">
        <f t="shared" si="8"/>
        <v>0.71661354581001113</v>
      </c>
      <c r="T33" s="2">
        <f t="shared" si="9"/>
        <v>0.01</v>
      </c>
      <c r="U33" s="14">
        <f t="shared" si="10"/>
        <v>7.1661354581001114E-3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3.9266135458100114E-2</v>
      </c>
      <c r="AR33" s="9">
        <f t="shared" si="14"/>
        <v>107.31</v>
      </c>
      <c r="AS33" s="1">
        <f t="shared" si="15"/>
        <v>0.1</v>
      </c>
      <c r="AT33" s="1">
        <f t="shared" si="16"/>
        <v>129301.5</v>
      </c>
      <c r="AU33" s="1">
        <f t="shared" si="17"/>
        <v>365036860.89047271</v>
      </c>
    </row>
    <row r="34" spans="1:48" x14ac:dyDescent="0.15">
      <c r="C34" s="7">
        <v>8</v>
      </c>
      <c r="D34" s="8">
        <v>24.971096774193601</v>
      </c>
      <c r="E34" s="10">
        <f t="shared" si="18"/>
        <v>23.1019677419355</v>
      </c>
      <c r="F34" s="7" t="s">
        <v>83</v>
      </c>
      <c r="G34" s="1">
        <v>9</v>
      </c>
      <c r="H34" s="9">
        <f t="shared" si="0"/>
        <v>24.971096774193601</v>
      </c>
      <c r="I34" s="9">
        <f t="shared" si="1"/>
        <v>298.12109677419357</v>
      </c>
      <c r="J34" s="9">
        <f t="shared" si="2"/>
        <v>0.34508000147117296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3.042506897882971</v>
      </c>
      <c r="P34" s="9">
        <f t="shared" si="5"/>
        <v>1.0499082847975094</v>
      </c>
      <c r="Q34" s="12">
        <f t="shared" si="6"/>
        <v>0.10499082847975094</v>
      </c>
      <c r="R34" s="9">
        <f t="shared" si="7"/>
        <v>0.10731</v>
      </c>
      <c r="S34" s="13">
        <f t="shared" si="8"/>
        <v>0.97838811368699041</v>
      </c>
      <c r="T34" s="2">
        <f t="shared" si="9"/>
        <v>0.01</v>
      </c>
      <c r="U34" s="14">
        <f t="shared" si="10"/>
        <v>9.7838811368699038E-3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4.1883881136869909E-2</v>
      </c>
      <c r="AR34" s="9">
        <f t="shared" si="14"/>
        <v>107.31</v>
      </c>
      <c r="AS34" s="1">
        <f t="shared" si="15"/>
        <v>0.1</v>
      </c>
      <c r="AT34" s="1">
        <f t="shared" si="16"/>
        <v>129301.5</v>
      </c>
      <c r="AU34" s="1">
        <f t="shared" si="17"/>
        <v>389372682.43337435</v>
      </c>
    </row>
    <row r="35" spans="1:48" x14ac:dyDescent="0.15">
      <c r="C35" s="7">
        <v>9</v>
      </c>
      <c r="D35" s="8">
        <v>26.408100000000001</v>
      </c>
      <c r="E35" s="10">
        <f t="shared" si="18"/>
        <v>24.971096774193601</v>
      </c>
      <c r="F35" s="7" t="s">
        <v>83</v>
      </c>
      <c r="G35" s="1">
        <v>10</v>
      </c>
      <c r="H35" s="9">
        <f t="shared" si="0"/>
        <v>26.408100000000001</v>
      </c>
      <c r="I35" s="9">
        <f t="shared" si="1"/>
        <v>299.55809999999997</v>
      </c>
      <c r="J35" s="9">
        <f t="shared" si="2"/>
        <v>0.40361089717749665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3.0656986130854618</v>
      </c>
      <c r="P35" s="9">
        <f t="shared" si="5"/>
        <v>1.2373493677032303</v>
      </c>
      <c r="Q35" s="12">
        <f t="shared" si="6"/>
        <v>0.12373493677032305</v>
      </c>
      <c r="R35" s="9">
        <f t="shared" si="7"/>
        <v>0.10731</v>
      </c>
      <c r="S35" s="13">
        <f t="shared" si="8"/>
        <v>1.1530606352653345</v>
      </c>
      <c r="T35" s="2">
        <f t="shared" si="9"/>
        <v>0.01</v>
      </c>
      <c r="U35" s="14">
        <f t="shared" si="10"/>
        <v>1.1530606352653346E-2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4.3630606352653353E-2</v>
      </c>
      <c r="AR35" s="9">
        <f t="shared" si="14"/>
        <v>107.31</v>
      </c>
      <c r="AS35" s="1">
        <f t="shared" si="15"/>
        <v>0.1</v>
      </c>
      <c r="AT35" s="1">
        <f t="shared" si="16"/>
        <v>129301.5</v>
      </c>
      <c r="AU35" s="1">
        <f t="shared" si="17"/>
        <v>405611079.2648682</v>
      </c>
    </row>
    <row r="36" spans="1:48" x14ac:dyDescent="0.15">
      <c r="C36" s="7">
        <v>10</v>
      </c>
      <c r="D36" s="8">
        <v>26.069903225806399</v>
      </c>
      <c r="E36" s="10">
        <f t="shared" si="18"/>
        <v>26.408100000000001</v>
      </c>
      <c r="F36" s="7" t="s">
        <v>83</v>
      </c>
      <c r="G36" s="1">
        <v>11</v>
      </c>
      <c r="H36" s="9">
        <f t="shared" si="0"/>
        <v>26.069903225806399</v>
      </c>
      <c r="I36" s="9">
        <f t="shared" si="1"/>
        <v>299.21990322580638</v>
      </c>
      <c r="J36" s="9">
        <f t="shared" si="2"/>
        <v>0.38905216809982957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1.7369317831131199</v>
      </c>
      <c r="O36" s="9">
        <f t="shared" si="19"/>
        <v>1.1645174622691115</v>
      </c>
      <c r="P36" s="9">
        <f t="shared" si="5"/>
        <v>0.45305804348590928</v>
      </c>
      <c r="Q36" s="12">
        <f t="shared" si="6"/>
        <v>4.5305804348590932E-2</v>
      </c>
      <c r="R36" s="9">
        <f t="shared" si="7"/>
        <v>0.10731</v>
      </c>
      <c r="S36" s="13">
        <f t="shared" si="8"/>
        <v>0.42219554886395427</v>
      </c>
      <c r="T36" s="2">
        <f t="shared" si="9"/>
        <v>0.01</v>
      </c>
      <c r="U36" s="14">
        <f t="shared" si="10"/>
        <v>4.2219554886395432E-3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3.6321955488639548E-2</v>
      </c>
      <c r="AR36" s="9">
        <f t="shared" si="14"/>
        <v>107.31</v>
      </c>
      <c r="AS36" s="1">
        <f t="shared" si="15"/>
        <v>0.1</v>
      </c>
      <c r="AT36" s="1">
        <f t="shared" si="16"/>
        <v>129301.5</v>
      </c>
      <c r="AU36" s="1">
        <f t="shared" si="17"/>
        <v>337666349.34381664</v>
      </c>
    </row>
    <row r="37" spans="1:48" x14ac:dyDescent="0.15">
      <c r="C37" s="7">
        <v>11</v>
      </c>
      <c r="D37" s="8">
        <v>25.377300000000002</v>
      </c>
      <c r="E37" s="10">
        <f t="shared" si="18"/>
        <v>26.069903225806399</v>
      </c>
      <c r="F37" s="7" t="s">
        <v>85</v>
      </c>
      <c r="G37" s="1">
        <v>12</v>
      </c>
      <c r="H37" s="9">
        <f t="shared" si="0"/>
        <v>25.377300000000002</v>
      </c>
      <c r="I37" s="9">
        <f t="shared" si="1"/>
        <v>298.52729999999997</v>
      </c>
      <c r="J37" s="9">
        <f t="shared" si="2"/>
        <v>0.3607615196790418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1.7845594187832019</v>
      </c>
      <c r="P37" s="9">
        <f t="shared" si="5"/>
        <v>0.6438003678777755</v>
      </c>
      <c r="Q37" s="12">
        <f t="shared" si="6"/>
        <v>6.4380036787777553E-2</v>
      </c>
      <c r="R37" s="9">
        <f t="shared" si="7"/>
        <v>0.10731</v>
      </c>
      <c r="S37" s="13">
        <f t="shared" si="8"/>
        <v>0.59994443004172537</v>
      </c>
      <c r="T37" s="2">
        <f t="shared" si="9"/>
        <v>0.01</v>
      </c>
      <c r="U37" s="14">
        <f t="shared" si="10"/>
        <v>5.9994443004172541E-3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3.8099444300417257E-2</v>
      </c>
      <c r="AR37" s="9">
        <f t="shared" si="14"/>
        <v>107.31</v>
      </c>
      <c r="AS37" s="1">
        <f t="shared" si="15"/>
        <v>0.1</v>
      </c>
      <c r="AT37" s="1">
        <f t="shared" si="16"/>
        <v>129301.5</v>
      </c>
      <c r="AU37" s="1">
        <f t="shared" si="17"/>
        <v>354190739.34424436</v>
      </c>
      <c r="AV37" s="1">
        <f>SUM(AU26:AU37)</f>
        <v>4312563931.0661077</v>
      </c>
    </row>
    <row r="38" spans="1:48" x14ac:dyDescent="0.15">
      <c r="C38" s="7">
        <v>12</v>
      </c>
      <c r="D38" s="8">
        <v>25.399161290322599</v>
      </c>
      <c r="E38" s="10">
        <f t="shared" si="18"/>
        <v>25.377300000000002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7">
        <f>D26</f>
        <v>25.6444516129032</v>
      </c>
      <c r="E42" s="7"/>
      <c r="F42" s="7"/>
      <c r="G42" s="1">
        <v>1</v>
      </c>
      <c r="H42" s="9">
        <f t="shared" ref="H42:H53" si="20">E43</f>
        <v>25.6444516129032</v>
      </c>
      <c r="I42" s="9">
        <f t="shared" ref="I42:I53" si="21">H42+273.15</f>
        <v>298.79445161290317</v>
      </c>
      <c r="J42" s="9">
        <f t="shared" ref="J42:J53" si="22">EXP(($C$15*(I42-$C$13))/($C$16*I42*$C$13))</f>
        <v>0.37143694097174784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0.45340626416696145</v>
      </c>
      <c r="Q42" s="12">
        <f t="shared" ref="Q42:Q53" si="26">P42*$B$44</f>
        <v>0.10881750340007075</v>
      </c>
      <c r="R42" s="9">
        <f t="shared" ref="R42:R53" si="27">L42*$B$44</f>
        <v>0.29296359999999999</v>
      </c>
      <c r="S42" s="13">
        <f t="shared" ref="S42:S53" si="28">Q42/R42</f>
        <v>0.37143694097174784</v>
      </c>
      <c r="T42" s="2">
        <f t="shared" ref="T42:T53" si="29">$B$43/100</f>
        <v>0.01</v>
      </c>
      <c r="U42" s="14">
        <f t="shared" ref="U42:U53" si="30">S42*T42</f>
        <v>3.7143694097174786E-3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2.3614369409717475E-2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18716842.666666668</v>
      </c>
      <c r="AU42" s="1">
        <f t="shared" ref="AU42:AU53" si="38">AT42*10000*AS42*0.67*AR42*AQ42</f>
        <v>86755578265.408676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25.366483870967699</v>
      </c>
      <c r="E43" s="10">
        <f t="shared" ref="E43:E54" si="40">D42</f>
        <v>25.6444516129032</v>
      </c>
      <c r="F43" s="7" t="s">
        <v>83</v>
      </c>
      <c r="G43" s="1">
        <v>2</v>
      </c>
      <c r="H43" s="9">
        <f t="shared" si="20"/>
        <v>25.366483870967699</v>
      </c>
      <c r="I43" s="9">
        <f t="shared" si="21"/>
        <v>298.5164838709677</v>
      </c>
      <c r="J43" s="9">
        <f t="shared" si="22"/>
        <v>0.3603354321070063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1">L43+O42-P42-N43</f>
        <v>1.9879570691663719</v>
      </c>
      <c r="P43" s="9">
        <f t="shared" si="25"/>
        <v>0.7163313695282425</v>
      </c>
      <c r="Q43" s="12">
        <f t="shared" si="26"/>
        <v>0.17191952868677821</v>
      </c>
      <c r="R43" s="9">
        <f t="shared" si="27"/>
        <v>0.29296359999999999</v>
      </c>
      <c r="S43" s="13">
        <f t="shared" si="28"/>
        <v>0.58682897358845332</v>
      </c>
      <c r="T43" s="2">
        <f t="shared" si="29"/>
        <v>0.01</v>
      </c>
      <c r="U43" s="14">
        <f t="shared" si="30"/>
        <v>5.8682897358845335E-3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2.576828973588453E-2</v>
      </c>
      <c r="AR43" s="9">
        <f t="shared" si="35"/>
        <v>122.06816666666667</v>
      </c>
      <c r="AS43" s="1">
        <f t="shared" si="36"/>
        <v>0.24</v>
      </c>
      <c r="AT43" s="1">
        <f t="shared" si="37"/>
        <v>18716842.666666668</v>
      </c>
      <c r="AU43" s="1">
        <f t="shared" si="38"/>
        <v>94668751816.312149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25.081607142857099</v>
      </c>
      <c r="E44" s="10">
        <f t="shared" si="40"/>
        <v>25.366483870967699</v>
      </c>
      <c r="F44" s="7" t="s">
        <v>83</v>
      </c>
      <c r="G44" s="1">
        <v>3</v>
      </c>
      <c r="H44" s="9">
        <f t="shared" si="20"/>
        <v>25.081607142857099</v>
      </c>
      <c r="I44" s="9">
        <f t="shared" si="21"/>
        <v>298.23160714285706</v>
      </c>
      <c r="J44" s="9">
        <f t="shared" si="22"/>
        <v>0.34928168040247121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1"/>
        <v>2.4923073663047961</v>
      </c>
      <c r="P44" s="9">
        <f t="shared" si="25"/>
        <v>0.87051730498239654</v>
      </c>
      <c r="Q44" s="12">
        <f t="shared" si="26"/>
        <v>0.20892415319577518</v>
      </c>
      <c r="R44" s="9">
        <f t="shared" si="27"/>
        <v>0.29296359999999999</v>
      </c>
      <c r="S44" s="13">
        <f t="shared" si="28"/>
        <v>0.7131403122974157</v>
      </c>
      <c r="T44" s="2">
        <f t="shared" si="29"/>
        <v>0.01</v>
      </c>
      <c r="U44" s="14">
        <f t="shared" si="30"/>
        <v>7.1314031229741575E-3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2.7031403122974154E-2</v>
      </c>
      <c r="AR44" s="9">
        <f t="shared" si="35"/>
        <v>122.06816666666667</v>
      </c>
      <c r="AS44" s="1">
        <f t="shared" si="36"/>
        <v>0.24</v>
      </c>
      <c r="AT44" s="1">
        <f t="shared" si="37"/>
        <v>18716842.666666668</v>
      </c>
      <c r="AU44" s="1">
        <f t="shared" si="38"/>
        <v>99309237039.967773</v>
      </c>
    </row>
    <row r="45" spans="1:48" x14ac:dyDescent="0.15">
      <c r="C45" s="7">
        <v>3</v>
      </c>
      <c r="D45" s="7">
        <f t="shared" si="39"/>
        <v>24.967064516129</v>
      </c>
      <c r="E45" s="10">
        <f t="shared" si="40"/>
        <v>25.081607142857099</v>
      </c>
      <c r="F45" s="7" t="s">
        <v>83</v>
      </c>
      <c r="G45" s="1">
        <v>4</v>
      </c>
      <c r="H45" s="9">
        <f t="shared" si="20"/>
        <v>24.967064516129</v>
      </c>
      <c r="I45" s="9">
        <f t="shared" si="21"/>
        <v>298.11706451612895</v>
      </c>
      <c r="J45" s="9">
        <f t="shared" si="22"/>
        <v>0.34492759324608196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1"/>
        <v>2.8424717279890661</v>
      </c>
      <c r="P45" s="9">
        <f t="shared" si="25"/>
        <v>0.98044693200530031</v>
      </c>
      <c r="Q45" s="12">
        <f t="shared" si="26"/>
        <v>0.23530726368127206</v>
      </c>
      <c r="R45" s="9">
        <f t="shared" si="27"/>
        <v>0.29296359999999999</v>
      </c>
      <c r="S45" s="13">
        <f t="shared" si="28"/>
        <v>0.80319624581781512</v>
      </c>
      <c r="T45" s="2">
        <f t="shared" si="29"/>
        <v>0.01</v>
      </c>
      <c r="U45" s="14">
        <f t="shared" si="30"/>
        <v>8.0319624581781518E-3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2.7931962458178149E-2</v>
      </c>
      <c r="AR45" s="9">
        <f t="shared" si="35"/>
        <v>122.06816666666667</v>
      </c>
      <c r="AS45" s="1">
        <f t="shared" si="36"/>
        <v>0.24</v>
      </c>
      <c r="AT45" s="1">
        <f t="shared" si="37"/>
        <v>18716842.666666668</v>
      </c>
      <c r="AU45" s="1">
        <f t="shared" si="38"/>
        <v>102617754177.66379</v>
      </c>
    </row>
    <row r="46" spans="1:48" x14ac:dyDescent="0.15">
      <c r="C46" s="7">
        <v>4</v>
      </c>
      <c r="D46" s="7">
        <f t="shared" si="39"/>
        <v>24.688666666666698</v>
      </c>
      <c r="E46" s="10">
        <f t="shared" si="40"/>
        <v>24.967064516129</v>
      </c>
      <c r="F46" s="7" t="s">
        <v>83</v>
      </c>
      <c r="G46" s="1">
        <v>5</v>
      </c>
      <c r="H46" s="9">
        <f t="shared" si="20"/>
        <v>24.688666666666698</v>
      </c>
      <c r="I46" s="9">
        <f t="shared" si="21"/>
        <v>297.83866666666665</v>
      </c>
      <c r="J46" s="9">
        <f t="shared" si="22"/>
        <v>0.33455638813425626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1.7689235561845778</v>
      </c>
      <c r="O46" s="9">
        <f t="shared" si="41"/>
        <v>1.3137829064658548</v>
      </c>
      <c r="P46" s="9">
        <f t="shared" si="25"/>
        <v>0.43953446397974183</v>
      </c>
      <c r="Q46" s="12">
        <f t="shared" si="26"/>
        <v>0.10548827135513804</v>
      </c>
      <c r="R46" s="9">
        <f t="shared" si="27"/>
        <v>0.29296359999999999</v>
      </c>
      <c r="S46" s="13">
        <f t="shared" si="28"/>
        <v>0.36007296249478787</v>
      </c>
      <c r="T46" s="2">
        <f t="shared" si="29"/>
        <v>0.01</v>
      </c>
      <c r="U46" s="14">
        <f t="shared" si="30"/>
        <v>3.6007296249478786E-3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2.3500729624947876E-2</v>
      </c>
      <c r="AR46" s="9">
        <f t="shared" si="35"/>
        <v>122.06816666666667</v>
      </c>
      <c r="AS46" s="1">
        <f t="shared" si="36"/>
        <v>0.24</v>
      </c>
      <c r="AT46" s="1">
        <f t="shared" si="37"/>
        <v>18716842.666666668</v>
      </c>
      <c r="AU46" s="1">
        <f t="shared" si="38"/>
        <v>86338083092.423615</v>
      </c>
    </row>
    <row r="47" spans="1:48" x14ac:dyDescent="0.15">
      <c r="C47" s="7">
        <v>5</v>
      </c>
      <c r="D47" s="7">
        <f t="shared" si="39"/>
        <v>23.933451612903198</v>
      </c>
      <c r="E47" s="10">
        <f t="shared" si="40"/>
        <v>24.688666666666698</v>
      </c>
      <c r="F47" s="7" t="s">
        <v>85</v>
      </c>
      <c r="G47" s="1">
        <v>6</v>
      </c>
      <c r="H47" s="9">
        <f t="shared" si="20"/>
        <v>23.933451612903198</v>
      </c>
      <c r="I47" s="9">
        <f t="shared" si="21"/>
        <v>297.08345161290316</v>
      </c>
      <c r="J47" s="9">
        <f t="shared" si="22"/>
        <v>0.30787704399646715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1"/>
        <v>2.0949301091527799</v>
      </c>
      <c r="P47" s="9">
        <f t="shared" si="25"/>
        <v>0.64498088938515419</v>
      </c>
      <c r="Q47" s="12">
        <f t="shared" si="26"/>
        <v>0.154795413452437</v>
      </c>
      <c r="R47" s="9">
        <f t="shared" si="27"/>
        <v>0.29296359999999999</v>
      </c>
      <c r="S47" s="13">
        <f t="shared" si="28"/>
        <v>0.52837763275859873</v>
      </c>
      <c r="T47" s="2">
        <f t="shared" si="29"/>
        <v>0.01</v>
      </c>
      <c r="U47" s="14">
        <f t="shared" si="30"/>
        <v>5.2837763275859874E-3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2.5183776327585984E-2</v>
      </c>
      <c r="AR47" s="9">
        <f t="shared" si="35"/>
        <v>122.06816666666667</v>
      </c>
      <c r="AS47" s="1">
        <f t="shared" si="36"/>
        <v>0.24</v>
      </c>
      <c r="AT47" s="1">
        <f t="shared" si="37"/>
        <v>18716842.666666668</v>
      </c>
      <c r="AU47" s="1">
        <f t="shared" si="38"/>
        <v>92521339032.977036</v>
      </c>
    </row>
    <row r="48" spans="1:48" x14ac:dyDescent="0.15">
      <c r="C48" s="7">
        <v>6</v>
      </c>
      <c r="D48" s="7">
        <f t="shared" si="39"/>
        <v>23.4133666666667</v>
      </c>
      <c r="E48" s="10">
        <f t="shared" si="40"/>
        <v>23.933451612903198</v>
      </c>
      <c r="F48" s="7" t="s">
        <v>83</v>
      </c>
      <c r="G48" s="1">
        <v>7</v>
      </c>
      <c r="H48" s="9">
        <f t="shared" si="20"/>
        <v>23.4133666666667</v>
      </c>
      <c r="I48" s="9">
        <f t="shared" si="21"/>
        <v>296.5633666666667</v>
      </c>
      <c r="J48" s="9">
        <f t="shared" si="22"/>
        <v>0.2906801426794336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1"/>
        <v>2.6706308864342923</v>
      </c>
      <c r="P48" s="9">
        <f t="shared" si="25"/>
        <v>0.77629936711282232</v>
      </c>
      <c r="Q48" s="12">
        <f t="shared" si="26"/>
        <v>0.18631184810707735</v>
      </c>
      <c r="R48" s="9">
        <f t="shared" si="27"/>
        <v>0.29296359999999999</v>
      </c>
      <c r="S48" s="13">
        <f t="shared" si="28"/>
        <v>0.63595562079069667</v>
      </c>
      <c r="T48" s="2">
        <f t="shared" si="29"/>
        <v>0.01</v>
      </c>
      <c r="U48" s="14">
        <f t="shared" si="30"/>
        <v>6.3595562079069665E-3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2.6259556207906966E-2</v>
      </c>
      <c r="AR48" s="9">
        <f t="shared" si="35"/>
        <v>122.06816666666667</v>
      </c>
      <c r="AS48" s="1">
        <f t="shared" si="36"/>
        <v>0.24</v>
      </c>
      <c r="AT48" s="1">
        <f t="shared" si="37"/>
        <v>18716842.666666668</v>
      </c>
      <c r="AU48" s="1">
        <f t="shared" si="38"/>
        <v>96473589630.239777</v>
      </c>
    </row>
    <row r="49" spans="1:48" x14ac:dyDescent="0.15">
      <c r="C49" s="7">
        <v>7</v>
      </c>
      <c r="D49" s="7">
        <f t="shared" si="39"/>
        <v>23.1019677419355</v>
      </c>
      <c r="E49" s="10">
        <f t="shared" si="40"/>
        <v>23.4133666666667</v>
      </c>
      <c r="F49" s="7" t="s">
        <v>83</v>
      </c>
      <c r="G49" s="1">
        <v>8</v>
      </c>
      <c r="H49" s="9">
        <f t="shared" si="20"/>
        <v>23.1019677419355</v>
      </c>
      <c r="I49" s="9">
        <f t="shared" si="21"/>
        <v>296.25196774193546</v>
      </c>
      <c r="J49" s="9">
        <f t="shared" si="22"/>
        <v>0.28081968365016274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1"/>
        <v>3.1150131859881367</v>
      </c>
      <c r="P49" s="9">
        <f t="shared" si="25"/>
        <v>0.87475701745527412</v>
      </c>
      <c r="Q49" s="12">
        <f t="shared" si="26"/>
        <v>0.20994168418926579</v>
      </c>
      <c r="R49" s="9">
        <f t="shared" si="27"/>
        <v>0.29296359999999999</v>
      </c>
      <c r="S49" s="13">
        <f t="shared" si="28"/>
        <v>0.71661354581001124</v>
      </c>
      <c r="T49" s="2">
        <f t="shared" si="29"/>
        <v>0.01</v>
      </c>
      <c r="U49" s="14">
        <f t="shared" si="30"/>
        <v>7.1661354581001122E-3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2.7066135458100112E-2</v>
      </c>
      <c r="AR49" s="9">
        <f t="shared" si="35"/>
        <v>122.06816666666667</v>
      </c>
      <c r="AS49" s="1">
        <f t="shared" si="36"/>
        <v>0.24</v>
      </c>
      <c r="AT49" s="1">
        <f t="shared" si="37"/>
        <v>18716842.666666668</v>
      </c>
      <c r="AU49" s="1">
        <f t="shared" si="38"/>
        <v>99436838322.309052</v>
      </c>
    </row>
    <row r="50" spans="1:48" x14ac:dyDescent="0.15">
      <c r="C50" s="7">
        <v>8</v>
      </c>
      <c r="D50" s="7">
        <f t="shared" si="39"/>
        <v>24.971096774193601</v>
      </c>
      <c r="E50" s="10">
        <f t="shared" si="40"/>
        <v>23.1019677419355</v>
      </c>
      <c r="F50" s="7" t="s">
        <v>83</v>
      </c>
      <c r="G50" s="1">
        <v>9</v>
      </c>
      <c r="H50" s="9">
        <f t="shared" si="20"/>
        <v>24.971096774193601</v>
      </c>
      <c r="I50" s="9">
        <f t="shared" si="21"/>
        <v>298.12109677419357</v>
      </c>
      <c r="J50" s="9">
        <f t="shared" si="22"/>
        <v>0.34508000147117296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1"/>
        <v>3.4609378351995295</v>
      </c>
      <c r="P50" s="9">
        <f t="shared" si="25"/>
        <v>1.1943004332622917</v>
      </c>
      <c r="Q50" s="12">
        <f t="shared" si="26"/>
        <v>0.28663210398295003</v>
      </c>
      <c r="R50" s="9">
        <f t="shared" si="27"/>
        <v>0.29296359999999999</v>
      </c>
      <c r="S50" s="13">
        <f t="shared" si="28"/>
        <v>0.97838811368699063</v>
      </c>
      <c r="T50" s="2">
        <f t="shared" si="29"/>
        <v>0.01</v>
      </c>
      <c r="U50" s="14">
        <f t="shared" si="30"/>
        <v>9.7838811368699072E-3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2.9683881136869907E-2</v>
      </c>
      <c r="AR50" s="9">
        <f t="shared" si="35"/>
        <v>122.06816666666667</v>
      </c>
      <c r="AS50" s="1">
        <f t="shared" si="36"/>
        <v>0.24</v>
      </c>
      <c r="AT50" s="1">
        <f t="shared" si="37"/>
        <v>18716842.666666668</v>
      </c>
      <c r="AU50" s="1">
        <f t="shared" si="38"/>
        <v>109054035215.14641</v>
      </c>
    </row>
    <row r="51" spans="1:48" x14ac:dyDescent="0.15">
      <c r="C51" s="7">
        <v>9</v>
      </c>
      <c r="D51" s="7">
        <f t="shared" si="39"/>
        <v>26.408100000000001</v>
      </c>
      <c r="E51" s="10">
        <f t="shared" si="40"/>
        <v>24.971096774193601</v>
      </c>
      <c r="F51" s="7" t="s">
        <v>83</v>
      </c>
      <c r="G51" s="1">
        <v>10</v>
      </c>
      <c r="H51" s="9">
        <f t="shared" si="20"/>
        <v>26.408100000000001</v>
      </c>
      <c r="I51" s="9">
        <f t="shared" si="21"/>
        <v>299.55809999999997</v>
      </c>
      <c r="J51" s="9">
        <f t="shared" si="22"/>
        <v>0.40361089717749665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1"/>
        <v>3.4873190686039042</v>
      </c>
      <c r="P51" s="9">
        <f t="shared" si="25"/>
        <v>1.4075199780234138</v>
      </c>
      <c r="Q51" s="12">
        <f t="shared" si="26"/>
        <v>0.33780479472561931</v>
      </c>
      <c r="R51" s="9">
        <f t="shared" si="27"/>
        <v>0.29296359999999999</v>
      </c>
      <c r="S51" s="13">
        <f t="shared" si="28"/>
        <v>1.1530606352653343</v>
      </c>
      <c r="T51" s="2">
        <f t="shared" si="29"/>
        <v>0.01</v>
      </c>
      <c r="U51" s="14">
        <f t="shared" si="30"/>
        <v>1.1530606352653343E-2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3.1430606352653344E-2</v>
      </c>
      <c r="AR51" s="9">
        <f t="shared" si="35"/>
        <v>122.06816666666667</v>
      </c>
      <c r="AS51" s="1">
        <f t="shared" si="36"/>
        <v>0.24</v>
      </c>
      <c r="AT51" s="1">
        <f t="shared" si="37"/>
        <v>18716842.666666668</v>
      </c>
      <c r="AU51" s="1">
        <f t="shared" si="38"/>
        <v>115471236264.93196</v>
      </c>
    </row>
    <row r="52" spans="1:48" x14ac:dyDescent="0.15">
      <c r="C52" s="7">
        <v>10</v>
      </c>
      <c r="D52" s="7">
        <f t="shared" si="39"/>
        <v>26.069903225806399</v>
      </c>
      <c r="E52" s="10">
        <f t="shared" si="40"/>
        <v>26.408100000000001</v>
      </c>
      <c r="F52" s="7" t="s">
        <v>83</v>
      </c>
      <c r="G52" s="1">
        <v>11</v>
      </c>
      <c r="H52" s="9">
        <f t="shared" si="20"/>
        <v>26.069903225806399</v>
      </c>
      <c r="I52" s="9">
        <f t="shared" si="21"/>
        <v>299.21990322580638</v>
      </c>
      <c r="J52" s="9">
        <f t="shared" si="22"/>
        <v>0.38905216809982957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1.9758091360514658</v>
      </c>
      <c r="O52" s="9">
        <f t="shared" si="41"/>
        <v>1.324671621195691</v>
      </c>
      <c r="P52" s="9">
        <f t="shared" si="25"/>
        <v>0.51536636624649979</v>
      </c>
      <c r="Q52" s="12">
        <f t="shared" si="26"/>
        <v>0.12368792789915994</v>
      </c>
      <c r="R52" s="9">
        <f t="shared" si="27"/>
        <v>0.29296359999999999</v>
      </c>
      <c r="S52" s="13">
        <f t="shared" si="28"/>
        <v>0.42219554886395427</v>
      </c>
      <c r="T52" s="2">
        <f t="shared" si="29"/>
        <v>0.01</v>
      </c>
      <c r="U52" s="14">
        <f t="shared" si="30"/>
        <v>4.2219554886395432E-3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2.4121955488639539E-2</v>
      </c>
      <c r="AR52" s="9">
        <f t="shared" si="35"/>
        <v>122.06816666666667</v>
      </c>
      <c r="AS52" s="1">
        <f t="shared" si="36"/>
        <v>0.24</v>
      </c>
      <c r="AT52" s="1">
        <f t="shared" si="37"/>
        <v>18716842.666666668</v>
      </c>
      <c r="AU52" s="1">
        <f t="shared" si="38"/>
        <v>88620371816.839859</v>
      </c>
    </row>
    <row r="53" spans="1:48" x14ac:dyDescent="0.15">
      <c r="C53" s="7">
        <v>11</v>
      </c>
      <c r="D53" s="7">
        <f t="shared" si="39"/>
        <v>25.377300000000002</v>
      </c>
      <c r="E53" s="10">
        <f t="shared" si="40"/>
        <v>26.069903225806399</v>
      </c>
      <c r="F53" s="7" t="s">
        <v>85</v>
      </c>
      <c r="G53" s="1">
        <v>12</v>
      </c>
      <c r="H53" s="9">
        <f t="shared" si="20"/>
        <v>25.377300000000002</v>
      </c>
      <c r="I53" s="9">
        <f t="shared" si="21"/>
        <v>298.52729999999997</v>
      </c>
      <c r="J53" s="9">
        <f t="shared" si="22"/>
        <v>0.3607615196790418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1"/>
        <v>2.0299869216158575</v>
      </c>
      <c r="P53" s="9">
        <f t="shared" si="25"/>
        <v>0.7323411667707167</v>
      </c>
      <c r="Q53" s="12">
        <f t="shared" si="26"/>
        <v>0.17576188002497201</v>
      </c>
      <c r="R53" s="9">
        <f t="shared" si="27"/>
        <v>0.29296359999999999</v>
      </c>
      <c r="S53" s="13">
        <f t="shared" si="28"/>
        <v>0.59994443004172537</v>
      </c>
      <c r="T53" s="2">
        <f t="shared" si="29"/>
        <v>0.01</v>
      </c>
      <c r="U53" s="14">
        <f t="shared" si="30"/>
        <v>5.9994443004172541E-3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2.5899444300417251E-2</v>
      </c>
      <c r="AR53" s="9">
        <f t="shared" si="35"/>
        <v>122.06816666666667</v>
      </c>
      <c r="AS53" s="1">
        <f t="shared" si="36"/>
        <v>0.24</v>
      </c>
      <c r="AT53" s="1">
        <f t="shared" si="37"/>
        <v>18716842.666666668</v>
      </c>
      <c r="AU53" s="1">
        <f t="shared" si="38"/>
        <v>95150593608.941254</v>
      </c>
      <c r="AV53" s="1">
        <f>SUM(AU42:AU53)</f>
        <v>1166417408283.1614</v>
      </c>
    </row>
    <row r="54" spans="1:48" x14ac:dyDescent="0.15">
      <c r="C54" s="7">
        <v>12</v>
      </c>
      <c r="D54" s="7">
        <f t="shared" si="39"/>
        <v>25.399161290322599</v>
      </c>
      <c r="E54" s="10">
        <f t="shared" si="40"/>
        <v>25.377300000000002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25.6444516129032</v>
      </c>
      <c r="E58" s="7"/>
      <c r="F58" s="7"/>
      <c r="G58" s="1">
        <v>1</v>
      </c>
      <c r="H58" s="9">
        <f t="shared" ref="H58:H69" si="42">E59</f>
        <v>25.6444516129032</v>
      </c>
      <c r="I58" s="9">
        <f t="shared" ref="I58:I69" si="43">H58+273.15</f>
        <v>298.79445161290317</v>
      </c>
      <c r="J58" s="9">
        <f t="shared" ref="J58:J69" si="44">EXP(($C$15*(I58-$C$13))/($C$16*I58*$C$13))</f>
        <v>0.37143694097174784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2.9069428827409347E-2</v>
      </c>
      <c r="Q58" s="12">
        <f t="shared" ref="Q58:Q69" si="48">P58*$B$60</f>
        <v>5.5231914772077761E-3</v>
      </c>
      <c r="R58" s="9">
        <f t="shared" ref="R58:R69" si="49">L58*$B$60</f>
        <v>1.4869795833333335E-2</v>
      </c>
      <c r="S58" s="13">
        <f t="shared" ref="S58:S69" si="50">Q58/R58</f>
        <v>0.37143694097174784</v>
      </c>
      <c r="T58" s="2">
        <f t="shared" ref="T58:T69" si="51">$B$59/100</f>
        <v>0.01</v>
      </c>
      <c r="U58" s="14">
        <f t="shared" ref="U58:U69" si="52">S58*T58</f>
        <v>3.7143694097174786E-3</v>
      </c>
      <c r="V58" s="13"/>
      <c r="W58" s="2"/>
      <c r="X58" s="14"/>
      <c r="Y58" s="2">
        <v>0.05</v>
      </c>
      <c r="Z58" s="2">
        <v>0.21</v>
      </c>
      <c r="AA58" s="2">
        <f t="shared" ref="AA58:AA69" si="53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4">AO58*AN58</f>
        <v>1.5600000000000001E-2</v>
      </c>
      <c r="AQ58" s="1">
        <f t="shared" ref="AQ58:AQ69" si="55">(AP58+AM58+AD58+AA58+U58+X58+AG58+AJ58)</f>
        <v>2.9814369409717479E-2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1711456.1666666667</v>
      </c>
      <c r="AU58" s="1">
        <f t="shared" ref="AU58:AU69" si="59">AT58*10000*AS58*0.67*AR58*AQ58</f>
        <v>508359819.79091465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25.366483870967699</v>
      </c>
      <c r="E59" s="10">
        <f t="shared" ref="E59:E70" si="61">D58</f>
        <v>25.6444516129032</v>
      </c>
      <c r="F59" s="7" t="s">
        <v>83</v>
      </c>
      <c r="G59" s="1">
        <v>2</v>
      </c>
      <c r="H59" s="9">
        <f t="shared" si="42"/>
        <v>25.366483870967699</v>
      </c>
      <c r="I59" s="9">
        <f t="shared" si="43"/>
        <v>298.5164838709677</v>
      </c>
      <c r="J59" s="9">
        <f t="shared" si="44"/>
        <v>0.3603354321070063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0.12745473783925734</v>
      </c>
      <c r="P59" s="9">
        <f t="shared" si="47"/>
        <v>4.5926458033393999E-2</v>
      </c>
      <c r="Q59" s="12">
        <f t="shared" si="48"/>
        <v>8.7260270263448594E-3</v>
      </c>
      <c r="R59" s="9">
        <f t="shared" si="49"/>
        <v>1.4869795833333335E-2</v>
      </c>
      <c r="S59" s="13">
        <f t="shared" si="50"/>
        <v>0.58682897358845321</v>
      </c>
      <c r="T59" s="2">
        <f t="shared" si="51"/>
        <v>0.01</v>
      </c>
      <c r="U59" s="14">
        <f t="shared" si="52"/>
        <v>5.8682897358845326E-3</v>
      </c>
      <c r="V59" s="13"/>
      <c r="W59" s="2"/>
      <c r="X59" s="14"/>
      <c r="Y59" s="2">
        <v>0.05</v>
      </c>
      <c r="Z59" s="2">
        <v>0.21</v>
      </c>
      <c r="AA59" s="2">
        <f t="shared" si="53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4"/>
        <v>1.5600000000000001E-2</v>
      </c>
      <c r="AQ59" s="1">
        <f t="shared" si="55"/>
        <v>3.1968289735884531E-2</v>
      </c>
      <c r="AR59" s="9">
        <f t="shared" si="56"/>
        <v>7.8262083333333337</v>
      </c>
      <c r="AS59" s="1">
        <f t="shared" si="57"/>
        <v>0.19</v>
      </c>
      <c r="AT59" s="1">
        <f t="shared" si="58"/>
        <v>1711456.1666666667</v>
      </c>
      <c r="AU59" s="1">
        <f t="shared" si="59"/>
        <v>545085954.5552268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25.081607142857099</v>
      </c>
      <c r="E60" s="10">
        <f t="shared" si="61"/>
        <v>25.366483870967699</v>
      </c>
      <c r="F60" s="7" t="s">
        <v>83</v>
      </c>
      <c r="G60" s="1">
        <v>3</v>
      </c>
      <c r="H60" s="9">
        <f t="shared" si="42"/>
        <v>25.081607142857099</v>
      </c>
      <c r="I60" s="9">
        <f t="shared" si="43"/>
        <v>298.23160714285706</v>
      </c>
      <c r="J60" s="9">
        <f t="shared" si="44"/>
        <v>0.34928168040247121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0.1597903631391967</v>
      </c>
      <c r="P60" s="9">
        <f t="shared" si="47"/>
        <v>5.5811846549379721E-2</v>
      </c>
      <c r="Q60" s="12">
        <f t="shared" si="48"/>
        <v>1.0604250844382147E-2</v>
      </c>
      <c r="R60" s="9">
        <f t="shared" si="49"/>
        <v>1.4869795833333335E-2</v>
      </c>
      <c r="S60" s="13">
        <f t="shared" si="50"/>
        <v>0.71314031229741581</v>
      </c>
      <c r="T60" s="2">
        <f t="shared" si="51"/>
        <v>0.01</v>
      </c>
      <c r="U60" s="14">
        <f t="shared" si="52"/>
        <v>7.1314031229741583E-3</v>
      </c>
      <c r="V60" s="13"/>
      <c r="W60" s="2"/>
      <c r="X60" s="14"/>
      <c r="Y60" s="2">
        <v>0.05</v>
      </c>
      <c r="Z60" s="2">
        <v>0.21</v>
      </c>
      <c r="AA60" s="2">
        <f t="shared" si="53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4"/>
        <v>1.5600000000000001E-2</v>
      </c>
      <c r="AQ60" s="1">
        <f t="shared" si="55"/>
        <v>3.3231403122974158E-2</v>
      </c>
      <c r="AR60" s="9">
        <f t="shared" si="56"/>
        <v>7.8262083333333337</v>
      </c>
      <c r="AS60" s="1">
        <f t="shared" si="57"/>
        <v>0.19</v>
      </c>
      <c r="AT60" s="1">
        <f t="shared" si="58"/>
        <v>1711456.1666666667</v>
      </c>
      <c r="AU60" s="1">
        <f t="shared" si="59"/>
        <v>566623089.38481963</v>
      </c>
    </row>
    <row r="61" spans="1:48" x14ac:dyDescent="0.15">
      <c r="C61" s="7">
        <v>3</v>
      </c>
      <c r="D61" s="7">
        <f t="shared" si="60"/>
        <v>24.967064516129</v>
      </c>
      <c r="E61" s="10">
        <f t="shared" si="61"/>
        <v>25.081607142857099</v>
      </c>
      <c r="F61" s="7" t="s">
        <v>83</v>
      </c>
      <c r="G61" s="1">
        <v>4</v>
      </c>
      <c r="H61" s="9">
        <f t="shared" si="42"/>
        <v>24.967064516129</v>
      </c>
      <c r="I61" s="9">
        <f t="shared" si="43"/>
        <v>298.11706451612895</v>
      </c>
      <c r="J61" s="9">
        <f t="shared" si="44"/>
        <v>0.34492759324608196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0.18224059992315034</v>
      </c>
      <c r="P61" s="9">
        <f t="shared" si="47"/>
        <v>6.2859811523214362E-2</v>
      </c>
      <c r="Q61" s="12">
        <f t="shared" si="48"/>
        <v>1.1943364189410728E-2</v>
      </c>
      <c r="R61" s="9">
        <f t="shared" si="49"/>
        <v>1.4869795833333335E-2</v>
      </c>
      <c r="S61" s="13">
        <f t="shared" si="50"/>
        <v>0.80319624581781535</v>
      </c>
      <c r="T61" s="2">
        <f t="shared" si="51"/>
        <v>0.01</v>
      </c>
      <c r="U61" s="14">
        <f t="shared" si="52"/>
        <v>8.0319624581781535E-3</v>
      </c>
      <c r="V61" s="13"/>
      <c r="W61" s="2"/>
      <c r="X61" s="14"/>
      <c r="Y61" s="2">
        <v>0.05</v>
      </c>
      <c r="Z61" s="2">
        <v>0.21</v>
      </c>
      <c r="AA61" s="2">
        <f t="shared" si="53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4"/>
        <v>1.5600000000000001E-2</v>
      </c>
      <c r="AQ61" s="1">
        <f t="shared" si="55"/>
        <v>3.4131962458178157E-2</v>
      </c>
      <c r="AR61" s="9">
        <f t="shared" si="56"/>
        <v>7.8262083333333337</v>
      </c>
      <c r="AS61" s="1">
        <f t="shared" si="57"/>
        <v>0.19</v>
      </c>
      <c r="AT61" s="1">
        <f t="shared" si="58"/>
        <v>1711456.1666666667</v>
      </c>
      <c r="AU61" s="1">
        <f t="shared" si="59"/>
        <v>581978375.79265881</v>
      </c>
    </row>
    <row r="62" spans="1:48" x14ac:dyDescent="0.15">
      <c r="C62" s="7">
        <v>4</v>
      </c>
      <c r="D62" s="7">
        <f t="shared" si="60"/>
        <v>24.688666666666698</v>
      </c>
      <c r="E62" s="10">
        <f t="shared" si="61"/>
        <v>24.967064516129</v>
      </c>
      <c r="F62" s="7" t="s">
        <v>83</v>
      </c>
      <c r="G62" s="1">
        <v>5</v>
      </c>
      <c r="H62" s="9">
        <f t="shared" si="42"/>
        <v>24.688666666666698</v>
      </c>
      <c r="I62" s="9">
        <f t="shared" si="43"/>
        <v>297.83866666666665</v>
      </c>
      <c r="J62" s="9">
        <f t="shared" si="44"/>
        <v>0.33455638813425626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0.11341174897993918</v>
      </c>
      <c r="O62" s="9">
        <f t="shared" si="62"/>
        <v>8.4231122753330154E-2</v>
      </c>
      <c r="P62" s="9">
        <f t="shared" si="47"/>
        <v>2.8180060196847306E-2</v>
      </c>
      <c r="Q62" s="12">
        <f t="shared" si="48"/>
        <v>5.354211437400988E-3</v>
      </c>
      <c r="R62" s="9">
        <f t="shared" si="49"/>
        <v>1.4869795833333335E-2</v>
      </c>
      <c r="S62" s="13">
        <f t="shared" si="50"/>
        <v>0.36007296249478798</v>
      </c>
      <c r="T62" s="2">
        <f t="shared" si="51"/>
        <v>0.01</v>
      </c>
      <c r="U62" s="14">
        <f t="shared" si="52"/>
        <v>3.6007296249478799E-3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2.970072962494788E-2</v>
      </c>
      <c r="AR62" s="9">
        <f t="shared" si="56"/>
        <v>7.8262083333333337</v>
      </c>
      <c r="AS62" s="1">
        <f t="shared" si="57"/>
        <v>0.19</v>
      </c>
      <c r="AT62" s="1">
        <f t="shared" si="58"/>
        <v>1711456.1666666667</v>
      </c>
      <c r="AU62" s="1">
        <f t="shared" si="59"/>
        <v>506422166.85206956</v>
      </c>
    </row>
    <row r="63" spans="1:48" x14ac:dyDescent="0.15">
      <c r="C63" s="7">
        <v>5</v>
      </c>
      <c r="D63" s="7">
        <f t="shared" si="60"/>
        <v>23.933451612903198</v>
      </c>
      <c r="E63" s="10">
        <f t="shared" si="61"/>
        <v>24.688666666666698</v>
      </c>
      <c r="F63" s="7" t="s">
        <v>85</v>
      </c>
      <c r="G63" s="1">
        <v>6</v>
      </c>
      <c r="H63" s="9">
        <f t="shared" si="42"/>
        <v>23.933451612903198</v>
      </c>
      <c r="I63" s="9">
        <f t="shared" si="43"/>
        <v>297.08345161290316</v>
      </c>
      <c r="J63" s="9">
        <f t="shared" si="44"/>
        <v>0.30787704399646715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0.13431314588981622</v>
      </c>
      <c r="P63" s="9">
        <f t="shared" si="47"/>
        <v>4.1351934326422861E-2</v>
      </c>
      <c r="Q63" s="12">
        <f t="shared" si="48"/>
        <v>7.8568675220203436E-3</v>
      </c>
      <c r="R63" s="9">
        <f t="shared" si="49"/>
        <v>1.4869795833333335E-2</v>
      </c>
      <c r="S63" s="13">
        <f t="shared" si="50"/>
        <v>0.52837763275859884</v>
      </c>
      <c r="T63" s="2">
        <f t="shared" si="51"/>
        <v>0.01</v>
      </c>
      <c r="U63" s="14">
        <f t="shared" si="52"/>
        <v>5.2837763275859883E-3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3.1383776327585988E-2</v>
      </c>
      <c r="AR63" s="9">
        <f t="shared" si="56"/>
        <v>7.8262083333333337</v>
      </c>
      <c r="AS63" s="1">
        <f t="shared" si="57"/>
        <v>0.19</v>
      </c>
      <c r="AT63" s="1">
        <f t="shared" si="58"/>
        <v>1711456.1666666667</v>
      </c>
      <c r="AU63" s="1">
        <f t="shared" si="59"/>
        <v>535119514.3188228</v>
      </c>
    </row>
    <row r="64" spans="1:48" x14ac:dyDescent="0.15">
      <c r="C64" s="7">
        <v>6</v>
      </c>
      <c r="D64" s="7">
        <f t="shared" si="60"/>
        <v>23.4133666666667</v>
      </c>
      <c r="E64" s="10">
        <f t="shared" si="61"/>
        <v>23.933451612903198</v>
      </c>
      <c r="F64" s="7" t="s">
        <v>83</v>
      </c>
      <c r="G64" s="1">
        <v>7</v>
      </c>
      <c r="H64" s="9">
        <f t="shared" si="42"/>
        <v>23.4133666666667</v>
      </c>
      <c r="I64" s="9">
        <f t="shared" si="43"/>
        <v>296.5633666666667</v>
      </c>
      <c r="J64" s="9">
        <f t="shared" si="44"/>
        <v>0.2906801426794336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0.17122329489672669</v>
      </c>
      <c r="P64" s="9">
        <f t="shared" si="47"/>
        <v>4.977121179062325E-2</v>
      </c>
      <c r="Q64" s="12">
        <f t="shared" si="48"/>
        <v>9.4565302402184175E-3</v>
      </c>
      <c r="R64" s="9">
        <f t="shared" si="49"/>
        <v>1.4869795833333335E-2</v>
      </c>
      <c r="S64" s="13">
        <f t="shared" si="50"/>
        <v>0.63595562079069679</v>
      </c>
      <c r="T64" s="2">
        <f t="shared" si="51"/>
        <v>0.01</v>
      </c>
      <c r="U64" s="14">
        <f t="shared" si="52"/>
        <v>6.3595562079069683E-3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3.245955620790697E-2</v>
      </c>
      <c r="AR64" s="9">
        <f t="shared" si="56"/>
        <v>7.8262083333333337</v>
      </c>
      <c r="AS64" s="1">
        <f t="shared" si="57"/>
        <v>0.19</v>
      </c>
      <c r="AT64" s="1">
        <f t="shared" si="58"/>
        <v>1711456.1666666667</v>
      </c>
      <c r="AU64" s="1">
        <f t="shared" si="59"/>
        <v>553462456.89725673</v>
      </c>
    </row>
    <row r="65" spans="1:48" x14ac:dyDescent="0.15">
      <c r="C65" s="7">
        <v>7</v>
      </c>
      <c r="D65" s="7">
        <f t="shared" si="60"/>
        <v>23.1019677419355</v>
      </c>
      <c r="E65" s="10">
        <f t="shared" si="61"/>
        <v>23.4133666666667</v>
      </c>
      <c r="F65" s="7" t="s">
        <v>83</v>
      </c>
      <c r="G65" s="1">
        <v>8</v>
      </c>
      <c r="H65" s="9">
        <f t="shared" si="42"/>
        <v>23.1019677419355</v>
      </c>
      <c r="I65" s="9">
        <f t="shared" si="43"/>
        <v>296.25196774193546</v>
      </c>
      <c r="J65" s="9">
        <f t="shared" si="44"/>
        <v>0.28081968365016274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0.19971416643943679</v>
      </c>
      <c r="P65" s="9">
        <f t="shared" si="47"/>
        <v>5.6083669039978586E-2</v>
      </c>
      <c r="Q65" s="12">
        <f t="shared" si="48"/>
        <v>1.0655897117595932E-2</v>
      </c>
      <c r="R65" s="9">
        <f t="shared" si="49"/>
        <v>1.4869795833333335E-2</v>
      </c>
      <c r="S65" s="13">
        <f t="shared" si="50"/>
        <v>0.71661354581001124</v>
      </c>
      <c r="T65" s="2">
        <f t="shared" si="51"/>
        <v>0.01</v>
      </c>
      <c r="U65" s="14">
        <f t="shared" si="52"/>
        <v>7.1661354581001122E-3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3.3266135458100116E-2</v>
      </c>
      <c r="AR65" s="9">
        <f t="shared" si="56"/>
        <v>7.8262083333333337</v>
      </c>
      <c r="AS65" s="1">
        <f t="shared" si="57"/>
        <v>0.19</v>
      </c>
      <c r="AT65" s="1">
        <f t="shared" si="58"/>
        <v>1711456.1666666667</v>
      </c>
      <c r="AU65" s="1">
        <f t="shared" si="59"/>
        <v>567215304.61442626</v>
      </c>
    </row>
    <row r="66" spans="1:48" x14ac:dyDescent="0.15">
      <c r="C66" s="7">
        <v>8</v>
      </c>
      <c r="D66" s="7">
        <f t="shared" si="60"/>
        <v>24.971096774193601</v>
      </c>
      <c r="E66" s="10">
        <f t="shared" si="61"/>
        <v>23.1019677419355</v>
      </c>
      <c r="F66" s="7" t="s">
        <v>83</v>
      </c>
      <c r="G66" s="1">
        <v>9</v>
      </c>
      <c r="H66" s="9">
        <f t="shared" si="42"/>
        <v>24.971096774193601</v>
      </c>
      <c r="I66" s="9">
        <f t="shared" si="43"/>
        <v>298.12109677419357</v>
      </c>
      <c r="J66" s="9">
        <f t="shared" si="44"/>
        <v>0.34508000147117296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0.22189258073279156</v>
      </c>
      <c r="P66" s="9">
        <f t="shared" si="47"/>
        <v>7.657069208571407E-2</v>
      </c>
      <c r="Q66" s="12">
        <f t="shared" si="48"/>
        <v>1.4548431496285673E-2</v>
      </c>
      <c r="R66" s="9">
        <f t="shared" si="49"/>
        <v>1.4869795833333335E-2</v>
      </c>
      <c r="S66" s="13">
        <f t="shared" si="50"/>
        <v>0.97838811368699052</v>
      </c>
      <c r="T66" s="2">
        <f t="shared" si="51"/>
        <v>0.01</v>
      </c>
      <c r="U66" s="14">
        <f t="shared" si="52"/>
        <v>9.7838811368699055E-3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3.5883881136869911E-2</v>
      </c>
      <c r="AR66" s="9">
        <f t="shared" si="56"/>
        <v>7.8262083333333337</v>
      </c>
      <c r="AS66" s="1">
        <f t="shared" si="57"/>
        <v>0.19</v>
      </c>
      <c r="AT66" s="1">
        <f t="shared" si="58"/>
        <v>1711456.1666666667</v>
      </c>
      <c r="AU66" s="1">
        <f t="shared" si="59"/>
        <v>611850047.78910899</v>
      </c>
    </row>
    <row r="67" spans="1:48" x14ac:dyDescent="0.15">
      <c r="C67" s="7">
        <v>9</v>
      </c>
      <c r="D67" s="7">
        <f t="shared" si="60"/>
        <v>26.408100000000001</v>
      </c>
      <c r="E67" s="10">
        <f t="shared" si="61"/>
        <v>24.971096774193601</v>
      </c>
      <c r="F67" s="7" t="s">
        <v>83</v>
      </c>
      <c r="G67" s="1">
        <v>10</v>
      </c>
      <c r="H67" s="9">
        <f t="shared" si="42"/>
        <v>26.408100000000001</v>
      </c>
      <c r="I67" s="9">
        <f t="shared" si="43"/>
        <v>299.55809999999997</v>
      </c>
      <c r="J67" s="9">
        <f t="shared" si="44"/>
        <v>0.40361089717749665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0.22358397198041083</v>
      </c>
      <c r="P67" s="9">
        <f t="shared" si="47"/>
        <v>9.0240927525521888E-2</v>
      </c>
      <c r="Q67" s="12">
        <f t="shared" si="48"/>
        <v>1.7145776229849159E-2</v>
      </c>
      <c r="R67" s="9">
        <f t="shared" si="49"/>
        <v>1.4869795833333335E-2</v>
      </c>
      <c r="S67" s="13">
        <f t="shared" si="50"/>
        <v>1.1530606352653345</v>
      </c>
      <c r="T67" s="2">
        <f t="shared" si="51"/>
        <v>0.01</v>
      </c>
      <c r="U67" s="14">
        <f t="shared" si="52"/>
        <v>1.1530606352653346E-2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3.7630606352653348E-2</v>
      </c>
      <c r="AR67" s="9">
        <f t="shared" si="56"/>
        <v>7.8262083333333337</v>
      </c>
      <c r="AS67" s="1">
        <f t="shared" si="57"/>
        <v>0.19</v>
      </c>
      <c r="AT67" s="1">
        <f t="shared" si="58"/>
        <v>1711456.1666666667</v>
      </c>
      <c r="AU67" s="1">
        <f t="shared" si="59"/>
        <v>641633166.91925895</v>
      </c>
    </row>
    <row r="68" spans="1:48" x14ac:dyDescent="0.15">
      <c r="C68" s="7">
        <v>10</v>
      </c>
      <c r="D68" s="7">
        <f t="shared" si="60"/>
        <v>26.069903225806399</v>
      </c>
      <c r="E68" s="10">
        <f t="shared" si="61"/>
        <v>26.408100000000001</v>
      </c>
      <c r="F68" s="7" t="s">
        <v>83</v>
      </c>
      <c r="G68" s="1">
        <v>11</v>
      </c>
      <c r="H68" s="9">
        <f t="shared" si="42"/>
        <v>26.069903225806399</v>
      </c>
      <c r="I68" s="9">
        <f t="shared" si="43"/>
        <v>299.21990322580638</v>
      </c>
      <c r="J68" s="9">
        <f t="shared" si="44"/>
        <v>0.38905216809982957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0.12667589223214448</v>
      </c>
      <c r="O68" s="9">
        <f t="shared" si="62"/>
        <v>8.4929235556077842E-2</v>
      </c>
      <c r="P68" s="9">
        <f t="shared" si="47"/>
        <v>3.3041903228153216E-2</v>
      </c>
      <c r="Q68" s="12">
        <f t="shared" si="48"/>
        <v>6.2779616133491114E-3</v>
      </c>
      <c r="R68" s="9">
        <f t="shared" si="49"/>
        <v>1.4869795833333335E-2</v>
      </c>
      <c r="S68" s="13">
        <f t="shared" si="50"/>
        <v>0.42219554886395455</v>
      </c>
      <c r="T68" s="2">
        <f t="shared" si="51"/>
        <v>0.01</v>
      </c>
      <c r="U68" s="14">
        <f t="shared" si="52"/>
        <v>4.2219554886395458E-3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3.0321955488639547E-2</v>
      </c>
      <c r="AR68" s="9">
        <f t="shared" si="56"/>
        <v>7.8262083333333337</v>
      </c>
      <c r="AS68" s="1">
        <f t="shared" si="57"/>
        <v>0.19</v>
      </c>
      <c r="AT68" s="1">
        <f t="shared" si="58"/>
        <v>1711456.1666666667</v>
      </c>
      <c r="AU68" s="1">
        <f t="shared" si="59"/>
        <v>517014585.01714468</v>
      </c>
    </row>
    <row r="69" spans="1:48" x14ac:dyDescent="0.15">
      <c r="C69" s="7">
        <v>11</v>
      </c>
      <c r="D69" s="7">
        <f t="shared" si="60"/>
        <v>25.377300000000002</v>
      </c>
      <c r="E69" s="10">
        <f t="shared" si="61"/>
        <v>26.069903225806399</v>
      </c>
      <c r="F69" s="7" t="s">
        <v>85</v>
      </c>
      <c r="G69" s="1">
        <v>12</v>
      </c>
      <c r="H69" s="9">
        <f t="shared" si="42"/>
        <v>25.377300000000002</v>
      </c>
      <c r="I69" s="9">
        <f t="shared" si="43"/>
        <v>298.52729999999997</v>
      </c>
      <c r="J69" s="9">
        <f t="shared" si="44"/>
        <v>0.3607615196790418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0.13014941566125798</v>
      </c>
      <c r="P69" s="9">
        <f t="shared" si="47"/>
        <v>4.6952900979294714E-2</v>
      </c>
      <c r="Q69" s="12">
        <f t="shared" si="48"/>
        <v>8.9210511860659952E-3</v>
      </c>
      <c r="R69" s="9">
        <f t="shared" si="49"/>
        <v>1.4869795833333335E-2</v>
      </c>
      <c r="S69" s="13">
        <f t="shared" si="50"/>
        <v>0.59994443004172571</v>
      </c>
      <c r="T69" s="2">
        <f t="shared" si="51"/>
        <v>0.01</v>
      </c>
      <c r="U69" s="14">
        <f t="shared" si="52"/>
        <v>5.9994443004172575E-3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3.2099444300417258E-2</v>
      </c>
      <c r="AR69" s="9">
        <f t="shared" si="56"/>
        <v>7.8262083333333337</v>
      </c>
      <c r="AS69" s="1">
        <f t="shared" si="57"/>
        <v>0.19</v>
      </c>
      <c r="AT69" s="1">
        <f t="shared" si="58"/>
        <v>1711456.1666666667</v>
      </c>
      <c r="AU69" s="1">
        <f t="shared" si="59"/>
        <v>547322249.07061183</v>
      </c>
      <c r="AV69" s="1">
        <f>SUM(AU58:AU69)</f>
        <v>6682086731.0023193</v>
      </c>
    </row>
    <row r="70" spans="1:48" x14ac:dyDescent="0.15">
      <c r="C70" s="7">
        <v>12</v>
      </c>
      <c r="D70" s="7">
        <f t="shared" si="60"/>
        <v>25.399161290322599</v>
      </c>
      <c r="E70" s="10">
        <f t="shared" si="61"/>
        <v>25.377300000000002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25.6444516129032</v>
      </c>
      <c r="E73" s="7"/>
      <c r="F73" s="7"/>
      <c r="G73" s="1">
        <v>1</v>
      </c>
      <c r="H73" s="9">
        <f t="shared" ref="H73:H84" si="63">E74</f>
        <v>25.6444516129032</v>
      </c>
      <c r="I73" s="9">
        <f t="shared" ref="I73:I84" si="64">H73+273.15</f>
        <v>298.79445161290317</v>
      </c>
      <c r="J73" s="9">
        <f t="shared" ref="J73:J84" si="65">EXP(($C$15*(I73-$C$13))/($C$16*I73*$C$13))</f>
        <v>0.37143694097174784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2.8199492558575096E-2</v>
      </c>
      <c r="Q73" s="12">
        <f t="shared" ref="Q73:Q84" si="69">P73*$B$75</f>
        <v>5.0759086605435171E-3</v>
      </c>
      <c r="R73" s="9">
        <f t="shared" ref="R73:R84" si="70">L73*$B$75</f>
        <v>1.36656E-2</v>
      </c>
      <c r="S73" s="13">
        <f t="shared" ref="S73:S84" si="71">Q73/R73</f>
        <v>0.37143694097174784</v>
      </c>
      <c r="T73" s="2">
        <f t="shared" ref="T73:T84" si="72">$B$74/100</f>
        <v>0.01</v>
      </c>
      <c r="U73" s="14">
        <f t="shared" ref="U73:U84" si="73">S73*T73</f>
        <v>3.7143694097174786E-3</v>
      </c>
      <c r="V73" s="13"/>
      <c r="W73" s="2"/>
      <c r="X73" s="14"/>
      <c r="Y73" s="2">
        <v>0.05</v>
      </c>
      <c r="Z73" s="2">
        <v>0.27</v>
      </c>
      <c r="AA73" s="2">
        <f t="shared" ref="AA73:AA84" si="74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5">AO73*AN73</f>
        <v>1.44E-2</v>
      </c>
      <c r="AQ73" s="1">
        <f t="shared" ref="AQ73:AQ84" si="76">(AP73+AM73+AD73+AA73+U73+X73+AG73+AJ73)</f>
        <v>3.1614369409717478E-2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993635.83333333337</v>
      </c>
      <c r="AU73" s="1">
        <f t="shared" ref="AU73:AU84" si="80">AT73*10000*AS73*0.67*AR73*AQ73</f>
        <v>287617479.37724036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25.366483870967699</v>
      </c>
      <c r="E74" s="10">
        <f t="shared" ref="E74:E85" si="82">D73</f>
        <v>25.6444516129032</v>
      </c>
      <c r="F74" s="7" t="s">
        <v>83</v>
      </c>
      <c r="G74" s="1">
        <v>2</v>
      </c>
      <c r="H74" s="9">
        <f t="shared" si="63"/>
        <v>25.366483870967699</v>
      </c>
      <c r="I74" s="9">
        <f t="shared" si="64"/>
        <v>298.5164838709677</v>
      </c>
      <c r="J74" s="9">
        <f t="shared" si="65"/>
        <v>0.3603354321070063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0.12364050744142491</v>
      </c>
      <c r="P74" s="9">
        <f t="shared" si="68"/>
        <v>4.4552055674835375E-2</v>
      </c>
      <c r="Q74" s="12">
        <f t="shared" si="69"/>
        <v>8.0193700214703668E-3</v>
      </c>
      <c r="R74" s="9">
        <f t="shared" si="70"/>
        <v>1.36656E-2</v>
      </c>
      <c r="S74" s="13">
        <f t="shared" si="71"/>
        <v>0.58682897358845321</v>
      </c>
      <c r="T74" s="2">
        <f t="shared" si="72"/>
        <v>0.01</v>
      </c>
      <c r="U74" s="14">
        <f t="shared" si="73"/>
        <v>5.8682897358845326E-3</v>
      </c>
      <c r="V74" s="13"/>
      <c r="W74" s="2"/>
      <c r="X74" s="14"/>
      <c r="Y74" s="2">
        <v>0.05</v>
      </c>
      <c r="Z74" s="2">
        <v>0.27</v>
      </c>
      <c r="AA74" s="2">
        <f t="shared" si="74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5"/>
        <v>1.44E-2</v>
      </c>
      <c r="AQ74" s="1">
        <f t="shared" si="76"/>
        <v>3.3768289735884534E-2</v>
      </c>
      <c r="AR74" s="9">
        <f t="shared" si="77"/>
        <v>7.5919999999999996</v>
      </c>
      <c r="AS74" s="1">
        <f t="shared" si="78"/>
        <v>0.18</v>
      </c>
      <c r="AT74" s="1">
        <f t="shared" si="79"/>
        <v>993635.83333333337</v>
      </c>
      <c r="AU74" s="1">
        <f t="shared" si="80"/>
        <v>307213161.54830879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25.081607142857099</v>
      </c>
      <c r="E75" s="10">
        <f t="shared" si="82"/>
        <v>25.366483870967699</v>
      </c>
      <c r="F75" s="7" t="s">
        <v>83</v>
      </c>
      <c r="G75" s="1">
        <v>3</v>
      </c>
      <c r="H75" s="9">
        <f t="shared" si="63"/>
        <v>25.081607142857099</v>
      </c>
      <c r="I75" s="9">
        <f t="shared" si="64"/>
        <v>298.23160714285706</v>
      </c>
      <c r="J75" s="9">
        <f t="shared" si="65"/>
        <v>0.34928168040247121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0.15500845176658951</v>
      </c>
      <c r="P75" s="9">
        <f t="shared" si="68"/>
        <v>5.4141612509619789E-2</v>
      </c>
      <c r="Q75" s="12">
        <f t="shared" si="69"/>
        <v>9.7454902517315617E-3</v>
      </c>
      <c r="R75" s="9">
        <f t="shared" si="70"/>
        <v>1.36656E-2</v>
      </c>
      <c r="S75" s="13">
        <f t="shared" si="71"/>
        <v>0.71314031229741548</v>
      </c>
      <c r="T75" s="2">
        <f t="shared" si="72"/>
        <v>0.01</v>
      </c>
      <c r="U75" s="14">
        <f t="shared" si="73"/>
        <v>7.1314031229741549E-3</v>
      </c>
      <c r="V75" s="13"/>
      <c r="W75" s="2"/>
      <c r="X75" s="14"/>
      <c r="Y75" s="2">
        <v>0.05</v>
      </c>
      <c r="Z75" s="2">
        <v>0.27</v>
      </c>
      <c r="AA75" s="2">
        <f t="shared" si="74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5"/>
        <v>1.44E-2</v>
      </c>
      <c r="AQ75" s="1">
        <f t="shared" si="76"/>
        <v>3.5031403122974154E-2</v>
      </c>
      <c r="AR75" s="9">
        <f t="shared" si="77"/>
        <v>7.5919999999999996</v>
      </c>
      <c r="AS75" s="1">
        <f t="shared" si="78"/>
        <v>0.18</v>
      </c>
      <c r="AT75" s="1">
        <f t="shared" si="79"/>
        <v>993635.83333333337</v>
      </c>
      <c r="AU75" s="1">
        <f t="shared" si="80"/>
        <v>318704565.46828377</v>
      </c>
    </row>
    <row r="76" spans="1:48" x14ac:dyDescent="0.15">
      <c r="C76" s="7">
        <v>3</v>
      </c>
      <c r="D76" s="7">
        <f t="shared" si="81"/>
        <v>24.967064516129</v>
      </c>
      <c r="E76" s="10">
        <f t="shared" si="82"/>
        <v>25.081607142857099</v>
      </c>
      <c r="F76" s="7" t="s">
        <v>83</v>
      </c>
      <c r="G76" s="1">
        <v>4</v>
      </c>
      <c r="H76" s="9">
        <f t="shared" si="63"/>
        <v>24.967064516129</v>
      </c>
      <c r="I76" s="9">
        <f t="shared" si="64"/>
        <v>298.11706451612895</v>
      </c>
      <c r="J76" s="9">
        <f t="shared" si="65"/>
        <v>0.34492759324608196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0.1767868392569697</v>
      </c>
      <c r="P76" s="9">
        <f t="shared" si="68"/>
        <v>6.0978658982488519E-2</v>
      </c>
      <c r="Q76" s="12">
        <f t="shared" si="69"/>
        <v>1.0976158616847934E-2</v>
      </c>
      <c r="R76" s="9">
        <f t="shared" si="70"/>
        <v>1.36656E-2</v>
      </c>
      <c r="S76" s="13">
        <f t="shared" si="71"/>
        <v>0.80319624581781512</v>
      </c>
      <c r="T76" s="2">
        <f t="shared" si="72"/>
        <v>0.01</v>
      </c>
      <c r="U76" s="14">
        <f t="shared" si="73"/>
        <v>8.0319624581781518E-3</v>
      </c>
      <c r="V76" s="13"/>
      <c r="W76" s="2"/>
      <c r="X76" s="14"/>
      <c r="Y76" s="2">
        <v>0.05</v>
      </c>
      <c r="Z76" s="2">
        <v>0.27</v>
      </c>
      <c r="AA76" s="2">
        <f t="shared" si="74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5"/>
        <v>1.44E-2</v>
      </c>
      <c r="AQ76" s="1">
        <f t="shared" si="76"/>
        <v>3.5931962458178153E-2</v>
      </c>
      <c r="AR76" s="9">
        <f t="shared" si="77"/>
        <v>7.5919999999999996</v>
      </c>
      <c r="AS76" s="1">
        <f t="shared" si="78"/>
        <v>0.18</v>
      </c>
      <c r="AT76" s="1">
        <f t="shared" si="79"/>
        <v>993635.83333333337</v>
      </c>
      <c r="AU76" s="1">
        <f t="shared" si="80"/>
        <v>326897567.91803062</v>
      </c>
    </row>
    <row r="77" spans="1:48" x14ac:dyDescent="0.15">
      <c r="C77" s="7">
        <v>4</v>
      </c>
      <c r="D77" s="7">
        <f t="shared" si="81"/>
        <v>24.688666666666698</v>
      </c>
      <c r="E77" s="10">
        <f t="shared" si="82"/>
        <v>24.967064516129</v>
      </c>
      <c r="F77" s="7" t="s">
        <v>83</v>
      </c>
      <c r="G77" s="1">
        <v>5</v>
      </c>
      <c r="H77" s="9">
        <f t="shared" si="63"/>
        <v>24.688666666666698</v>
      </c>
      <c r="I77" s="9">
        <f t="shared" si="64"/>
        <v>297.83866666666665</v>
      </c>
      <c r="J77" s="9">
        <f t="shared" si="65"/>
        <v>0.33455638813425626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0.11001777126075711</v>
      </c>
      <c r="O77" s="9">
        <f t="shared" si="83"/>
        <v>8.1710409013724047E-2</v>
      </c>
      <c r="P77" s="9">
        <f t="shared" si="68"/>
        <v>2.7336739312604292E-2</v>
      </c>
      <c r="Q77" s="12">
        <f t="shared" si="69"/>
        <v>4.9206130762687724E-3</v>
      </c>
      <c r="R77" s="9">
        <f t="shared" si="70"/>
        <v>1.36656E-2</v>
      </c>
      <c r="S77" s="13">
        <f t="shared" si="71"/>
        <v>0.36007296249478782</v>
      </c>
      <c r="T77" s="2">
        <f t="shared" si="72"/>
        <v>0.01</v>
      </c>
      <c r="U77" s="14">
        <f t="shared" si="73"/>
        <v>3.6007296249478782E-3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3.1500729624947876E-2</v>
      </c>
      <c r="AR77" s="9">
        <f t="shared" si="77"/>
        <v>7.5919999999999996</v>
      </c>
      <c r="AS77" s="1">
        <f t="shared" si="78"/>
        <v>0.18</v>
      </c>
      <c r="AT77" s="1">
        <f t="shared" si="79"/>
        <v>993635.83333333337</v>
      </c>
      <c r="AU77" s="1">
        <f t="shared" si="80"/>
        <v>286583620.75337172</v>
      </c>
    </row>
    <row r="78" spans="1:48" x14ac:dyDescent="0.15">
      <c r="C78" s="7">
        <v>5</v>
      </c>
      <c r="D78" s="7">
        <f t="shared" si="81"/>
        <v>23.933451612903198</v>
      </c>
      <c r="E78" s="10">
        <f t="shared" si="82"/>
        <v>24.688666666666698</v>
      </c>
      <c r="F78" s="7" t="s">
        <v>85</v>
      </c>
      <c r="G78" s="1">
        <v>6</v>
      </c>
      <c r="H78" s="9">
        <f t="shared" si="63"/>
        <v>23.933451612903198</v>
      </c>
      <c r="I78" s="9">
        <f t="shared" si="64"/>
        <v>297.08345161290316</v>
      </c>
      <c r="J78" s="9">
        <f t="shared" si="65"/>
        <v>0.30787704399646715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0.13029366970111975</v>
      </c>
      <c r="P78" s="9">
        <f t="shared" si="68"/>
        <v>4.0114429879032805E-2</v>
      </c>
      <c r="Q78" s="12">
        <f t="shared" si="69"/>
        <v>7.2205973782259042E-3</v>
      </c>
      <c r="R78" s="9">
        <f t="shared" si="70"/>
        <v>1.36656E-2</v>
      </c>
      <c r="S78" s="13">
        <f t="shared" si="71"/>
        <v>0.5283776327585985</v>
      </c>
      <c r="T78" s="2">
        <f t="shared" si="72"/>
        <v>0.01</v>
      </c>
      <c r="U78" s="14">
        <f t="shared" si="73"/>
        <v>5.2837763275859848E-3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3.3183776327585984E-2</v>
      </c>
      <c r="AR78" s="9">
        <f t="shared" si="77"/>
        <v>7.5919999999999996</v>
      </c>
      <c r="AS78" s="1">
        <f t="shared" si="78"/>
        <v>0.18</v>
      </c>
      <c r="AT78" s="1">
        <f t="shared" si="79"/>
        <v>993635.83333333337</v>
      </c>
      <c r="AU78" s="1">
        <f t="shared" si="80"/>
        <v>301895444.43751442</v>
      </c>
    </row>
    <row r="79" spans="1:48" x14ac:dyDescent="0.15">
      <c r="C79" s="7">
        <v>6</v>
      </c>
      <c r="D79" s="7">
        <f t="shared" si="81"/>
        <v>23.4133666666667</v>
      </c>
      <c r="E79" s="10">
        <f t="shared" si="82"/>
        <v>23.933451612903198</v>
      </c>
      <c r="F79" s="7" t="s">
        <v>83</v>
      </c>
      <c r="G79" s="1">
        <v>7</v>
      </c>
      <c r="H79" s="9">
        <f t="shared" si="63"/>
        <v>23.4133666666667</v>
      </c>
      <c r="I79" s="9">
        <f t="shared" si="64"/>
        <v>296.5633666666667</v>
      </c>
      <c r="J79" s="9">
        <f t="shared" si="65"/>
        <v>0.2906801426794336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0.16609923982208696</v>
      </c>
      <c r="P79" s="9">
        <f t="shared" si="68"/>
        <v>4.8281750730429694E-2</v>
      </c>
      <c r="Q79" s="12">
        <f t="shared" si="69"/>
        <v>8.6907151314773445E-3</v>
      </c>
      <c r="R79" s="9">
        <f t="shared" si="70"/>
        <v>1.36656E-2</v>
      </c>
      <c r="S79" s="13">
        <f t="shared" si="71"/>
        <v>0.63595562079069667</v>
      </c>
      <c r="T79" s="2">
        <f t="shared" si="72"/>
        <v>0.01</v>
      </c>
      <c r="U79" s="14">
        <f t="shared" si="73"/>
        <v>6.3595562079069665E-3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3.4259556207906966E-2</v>
      </c>
      <c r="AR79" s="9">
        <f t="shared" si="77"/>
        <v>7.5919999999999996</v>
      </c>
      <c r="AS79" s="1">
        <f t="shared" si="78"/>
        <v>0.18</v>
      </c>
      <c r="AT79" s="1">
        <f t="shared" si="79"/>
        <v>993635.83333333337</v>
      </c>
      <c r="AU79" s="1">
        <f t="shared" si="80"/>
        <v>311682547.68581027</v>
      </c>
    </row>
    <row r="80" spans="1:48" x14ac:dyDescent="0.15">
      <c r="C80" s="7">
        <v>7</v>
      </c>
      <c r="D80" s="7">
        <f t="shared" si="81"/>
        <v>23.1019677419355</v>
      </c>
      <c r="E80" s="10">
        <f t="shared" si="82"/>
        <v>23.4133666666667</v>
      </c>
      <c r="F80" s="7" t="s">
        <v>83</v>
      </c>
      <c r="G80" s="1">
        <v>8</v>
      </c>
      <c r="H80" s="9">
        <f t="shared" si="63"/>
        <v>23.1019677419355</v>
      </c>
      <c r="I80" s="9">
        <f t="shared" si="64"/>
        <v>296.25196774193546</v>
      </c>
      <c r="J80" s="9">
        <f t="shared" si="65"/>
        <v>0.28081968365016274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0.19373748909165725</v>
      </c>
      <c r="P80" s="9">
        <f t="shared" si="68"/>
        <v>5.4405300397896046E-2</v>
      </c>
      <c r="Q80" s="12">
        <f t="shared" si="69"/>
        <v>9.7929540716212883E-3</v>
      </c>
      <c r="R80" s="9">
        <f t="shared" si="70"/>
        <v>1.36656E-2</v>
      </c>
      <c r="S80" s="13">
        <f t="shared" si="71"/>
        <v>0.71661354581001113</v>
      </c>
      <c r="T80" s="2">
        <f t="shared" si="72"/>
        <v>0.01</v>
      </c>
      <c r="U80" s="14">
        <f t="shared" si="73"/>
        <v>7.1661354581001114E-3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3.5066135458100112E-2</v>
      </c>
      <c r="AR80" s="9">
        <f t="shared" si="77"/>
        <v>7.5919999999999996</v>
      </c>
      <c r="AS80" s="1">
        <f t="shared" si="78"/>
        <v>0.18</v>
      </c>
      <c r="AT80" s="1">
        <f t="shared" si="79"/>
        <v>993635.83333333337</v>
      </c>
      <c r="AU80" s="1">
        <f t="shared" si="80"/>
        <v>319020549.20822018</v>
      </c>
    </row>
    <row r="81" spans="1:48" x14ac:dyDescent="0.15">
      <c r="C81" s="7">
        <v>8</v>
      </c>
      <c r="D81" s="7">
        <f t="shared" si="81"/>
        <v>24.971096774193601</v>
      </c>
      <c r="E81" s="10">
        <f t="shared" si="82"/>
        <v>23.1019677419355</v>
      </c>
      <c r="F81" s="7" t="s">
        <v>83</v>
      </c>
      <c r="G81" s="1">
        <v>9</v>
      </c>
      <c r="H81" s="9">
        <f t="shared" si="63"/>
        <v>24.971096774193601</v>
      </c>
      <c r="I81" s="9">
        <f t="shared" si="64"/>
        <v>298.12109677419357</v>
      </c>
      <c r="J81" s="9">
        <f t="shared" si="65"/>
        <v>0.34508000147117296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0.21525218869376123</v>
      </c>
      <c r="P81" s="9">
        <f t="shared" si="68"/>
        <v>7.4279225591116327E-2</v>
      </c>
      <c r="Q81" s="12">
        <f t="shared" si="69"/>
        <v>1.3370260606400938E-2</v>
      </c>
      <c r="R81" s="9">
        <f t="shared" si="70"/>
        <v>1.36656E-2</v>
      </c>
      <c r="S81" s="13">
        <f t="shared" si="71"/>
        <v>0.97838811368699052</v>
      </c>
      <c r="T81" s="2">
        <f t="shared" si="72"/>
        <v>0.01</v>
      </c>
      <c r="U81" s="14">
        <f t="shared" si="73"/>
        <v>9.7838811368699055E-3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3.7683881136869907E-2</v>
      </c>
      <c r="AR81" s="9">
        <f t="shared" si="77"/>
        <v>7.5919999999999996</v>
      </c>
      <c r="AS81" s="1">
        <f t="shared" si="78"/>
        <v>0.18</v>
      </c>
      <c r="AT81" s="1">
        <f t="shared" si="79"/>
        <v>993635.83333333337</v>
      </c>
      <c r="AU81" s="1">
        <f t="shared" si="80"/>
        <v>342835966.93870974</v>
      </c>
    </row>
    <row r="82" spans="1:48" x14ac:dyDescent="0.15">
      <c r="C82" s="7">
        <v>9</v>
      </c>
      <c r="D82" s="7">
        <f t="shared" si="81"/>
        <v>26.408100000000001</v>
      </c>
      <c r="E82" s="10">
        <f t="shared" si="82"/>
        <v>24.971096774193601</v>
      </c>
      <c r="F82" s="7" t="s">
        <v>83</v>
      </c>
      <c r="G82" s="1">
        <v>10</v>
      </c>
      <c r="H82" s="9">
        <f t="shared" si="63"/>
        <v>26.408100000000001</v>
      </c>
      <c r="I82" s="9">
        <f t="shared" si="64"/>
        <v>299.55809999999997</v>
      </c>
      <c r="J82" s="9">
        <f t="shared" si="65"/>
        <v>0.40361089717749665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0.21689296310264489</v>
      </c>
      <c r="P82" s="9">
        <f t="shared" si="68"/>
        <v>8.7540363429344181E-2</v>
      </c>
      <c r="Q82" s="12">
        <f t="shared" si="69"/>
        <v>1.5757265417281952E-2</v>
      </c>
      <c r="R82" s="9">
        <f t="shared" si="70"/>
        <v>1.36656E-2</v>
      </c>
      <c r="S82" s="13">
        <f t="shared" si="71"/>
        <v>1.1530606352653343</v>
      </c>
      <c r="T82" s="2">
        <f t="shared" si="72"/>
        <v>0.01</v>
      </c>
      <c r="U82" s="14">
        <f t="shared" si="73"/>
        <v>1.1530606352653343E-2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3.9430606352653344E-2</v>
      </c>
      <c r="AR82" s="9">
        <f t="shared" si="77"/>
        <v>7.5919999999999996</v>
      </c>
      <c r="AS82" s="1">
        <f t="shared" si="78"/>
        <v>0.18</v>
      </c>
      <c r="AT82" s="1">
        <f t="shared" si="79"/>
        <v>993635.83333333337</v>
      </c>
      <c r="AU82" s="1">
        <f t="shared" si="80"/>
        <v>358727117.48539364</v>
      </c>
    </row>
    <row r="83" spans="1:48" x14ac:dyDescent="0.15">
      <c r="C83" s="7">
        <v>10</v>
      </c>
      <c r="D83" s="7">
        <f t="shared" si="81"/>
        <v>26.069903225806399</v>
      </c>
      <c r="E83" s="10">
        <f t="shared" si="82"/>
        <v>26.408100000000001</v>
      </c>
      <c r="F83" s="7" t="s">
        <v>83</v>
      </c>
      <c r="G83" s="1">
        <v>11</v>
      </c>
      <c r="H83" s="9">
        <f t="shared" si="63"/>
        <v>26.069903225806399</v>
      </c>
      <c r="I83" s="9">
        <f t="shared" si="64"/>
        <v>299.21990322580638</v>
      </c>
      <c r="J83" s="9">
        <f t="shared" si="65"/>
        <v>0.38905216809982957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0.12288496968963568</v>
      </c>
      <c r="O83" s="9">
        <f t="shared" si="83"/>
        <v>8.2387629983665014E-2</v>
      </c>
      <c r="P83" s="9">
        <f t="shared" si="68"/>
        <v>3.2053086069751401E-2</v>
      </c>
      <c r="Q83" s="12">
        <f t="shared" si="69"/>
        <v>5.7695554925552518E-3</v>
      </c>
      <c r="R83" s="9">
        <f t="shared" si="70"/>
        <v>1.36656E-2</v>
      </c>
      <c r="S83" s="13">
        <f t="shared" si="71"/>
        <v>0.42219554886395416</v>
      </c>
      <c r="T83" s="2">
        <f t="shared" si="72"/>
        <v>0.01</v>
      </c>
      <c r="U83" s="14">
        <f t="shared" si="73"/>
        <v>4.2219554886395415E-3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3.2121955488639539E-2</v>
      </c>
      <c r="AR83" s="9">
        <f t="shared" si="77"/>
        <v>7.5919999999999996</v>
      </c>
      <c r="AS83" s="1">
        <f t="shared" si="78"/>
        <v>0.18</v>
      </c>
      <c r="AT83" s="1">
        <f t="shared" si="79"/>
        <v>993635.83333333337</v>
      </c>
      <c r="AU83" s="1">
        <f t="shared" si="80"/>
        <v>292235336.10860586</v>
      </c>
    </row>
    <row r="84" spans="1:48" x14ac:dyDescent="0.15">
      <c r="C84" s="7">
        <v>11</v>
      </c>
      <c r="D84" s="7">
        <f t="shared" si="81"/>
        <v>25.377300000000002</v>
      </c>
      <c r="E84" s="10">
        <f t="shared" si="82"/>
        <v>26.069903225806399</v>
      </c>
      <c r="F84" s="7" t="s">
        <v>85</v>
      </c>
      <c r="G84" s="1">
        <v>12</v>
      </c>
      <c r="H84" s="9">
        <f t="shared" si="63"/>
        <v>25.377300000000002</v>
      </c>
      <c r="I84" s="9">
        <f t="shared" si="64"/>
        <v>298.52729999999997</v>
      </c>
      <c r="J84" s="9">
        <f t="shared" si="65"/>
        <v>0.3607615196790418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0.12625454391391361</v>
      </c>
      <c r="P84" s="9">
        <f t="shared" si="68"/>
        <v>4.5547781128767791E-2</v>
      </c>
      <c r="Q84" s="12">
        <f t="shared" si="69"/>
        <v>8.1986006031782022E-3</v>
      </c>
      <c r="R84" s="9">
        <f t="shared" si="70"/>
        <v>1.36656E-2</v>
      </c>
      <c r="S84" s="13">
        <f t="shared" si="71"/>
        <v>0.59994443004172537</v>
      </c>
      <c r="T84" s="2">
        <f t="shared" si="72"/>
        <v>0.01</v>
      </c>
      <c r="U84" s="14">
        <f t="shared" si="73"/>
        <v>5.9994443004172541E-3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3.3899444300417254E-2</v>
      </c>
      <c r="AR84" s="9">
        <f t="shared" si="77"/>
        <v>7.5919999999999996</v>
      </c>
      <c r="AS84" s="1">
        <f t="shared" si="78"/>
        <v>0.18</v>
      </c>
      <c r="AT84" s="1">
        <f t="shared" si="79"/>
        <v>993635.83333333337</v>
      </c>
      <c r="AU84" s="1">
        <f t="shared" si="80"/>
        <v>308406364.06868315</v>
      </c>
      <c r="AV84" s="1">
        <f>SUM(AU73:AU84)</f>
        <v>3761819720.9981723</v>
      </c>
    </row>
    <row r="85" spans="1:48" x14ac:dyDescent="0.15">
      <c r="C85" s="7">
        <v>12</v>
      </c>
      <c r="D85" s="7">
        <f t="shared" si="81"/>
        <v>25.399161290322599</v>
      </c>
      <c r="E85" s="10">
        <f t="shared" si="82"/>
        <v>25.377300000000002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7">
        <f>D73</f>
        <v>25.6444516129032</v>
      </c>
      <c r="E89" s="7"/>
      <c r="F89" s="7"/>
      <c r="G89" s="1">
        <v>1</v>
      </c>
      <c r="H89" s="9">
        <f t="shared" ref="H89:H100" si="84">E90</f>
        <v>25.6444516129032</v>
      </c>
      <c r="I89" s="9">
        <f t="shared" ref="I89:I100" si="85">H89+273.15</f>
        <v>298.79445161290317</v>
      </c>
      <c r="J89" s="9">
        <f t="shared" ref="J89:J100" si="86">EXP(($C$15*(I89-$C$13))/($C$16*I89*$C$13))</f>
        <v>0.37143694097174784</v>
      </c>
      <c r="K89" s="9">
        <f t="shared" ref="K89:K100" si="87">$B$89/12</f>
        <v>9.8854166666666661</v>
      </c>
      <c r="L89" s="9">
        <f t="shared" ref="L89:L100" si="88">K89*$B$90/100</f>
        <v>3.3610416666666665</v>
      </c>
      <c r="M89" s="1" t="s">
        <v>83</v>
      </c>
      <c r="O89" s="9">
        <f>L89</f>
        <v>3.3610416666666665</v>
      </c>
      <c r="P89" s="9">
        <f t="shared" ref="P89:P100" si="89">O89*J89</f>
        <v>1.2484150351452517</v>
      </c>
      <c r="Q89" s="12">
        <f t="shared" ref="Q89:Q100" si="90">P89*$B$91</f>
        <v>0.56178676581536324</v>
      </c>
      <c r="R89" s="9">
        <f t="shared" ref="R89:R100" si="91">L89*$B$91</f>
        <v>1.51246875</v>
      </c>
      <c r="S89" s="13">
        <f t="shared" ref="S89:S100" si="92">Q89/R89</f>
        <v>0.37143694097174784</v>
      </c>
      <c r="T89" s="2">
        <f t="shared" ref="T89:T100" si="93">$B$90/100</f>
        <v>0.34</v>
      </c>
      <c r="U89" s="14">
        <f t="shared" ref="U89:U100" si="94">S89*T89</f>
        <v>0.12628855993039428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0.11402000081901388</v>
      </c>
      <c r="AK89" s="9">
        <f t="shared" ref="AK89:AK100" si="96">$B$89/12</f>
        <v>9.8854166666666661</v>
      </c>
      <c r="AL89" s="1">
        <f t="shared" ref="AL89:AL100" si="97">$B$91</f>
        <v>0.45</v>
      </c>
      <c r="AM89" s="17">
        <f t="shared" ref="AM89:AM100" si="98">$E$6/12</f>
        <v>3544887.6666666665</v>
      </c>
      <c r="AN89" s="1">
        <f t="shared" ref="AN89:AN100" si="99">AM89*10000*AK89*AJ89</f>
        <v>39955677273.870476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7">
        <f t="shared" ref="D90:D101" si="100">D74</f>
        <v>25.366483870967699</v>
      </c>
      <c r="E90" s="10">
        <f t="shared" ref="E90:E101" si="101">D89</f>
        <v>25.6444516129032</v>
      </c>
      <c r="F90" s="7" t="s">
        <v>83</v>
      </c>
      <c r="G90" s="1">
        <v>2</v>
      </c>
      <c r="H90" s="9">
        <f t="shared" si="84"/>
        <v>25.366483870967699</v>
      </c>
      <c r="I90" s="9">
        <f t="shared" si="85"/>
        <v>298.5164838709677</v>
      </c>
      <c r="J90" s="9">
        <f t="shared" si="86"/>
        <v>0.3603354321070063</v>
      </c>
      <c r="K90" s="9">
        <f t="shared" si="87"/>
        <v>9.8854166666666661</v>
      </c>
      <c r="L90" s="9">
        <f t="shared" si="88"/>
        <v>3.3610416666666665</v>
      </c>
      <c r="M90" s="1" t="s">
        <v>83</v>
      </c>
      <c r="O90" s="9">
        <f t="shared" ref="O90:O100" si="102">L90+O89-P89-N90</f>
        <v>5.4736682981880813</v>
      </c>
      <c r="P90" s="9">
        <f t="shared" si="89"/>
        <v>1.9723566314380241</v>
      </c>
      <c r="Q90" s="12">
        <f t="shared" si="90"/>
        <v>0.88756048414711086</v>
      </c>
      <c r="R90" s="9">
        <f t="shared" si="91"/>
        <v>1.51246875</v>
      </c>
      <c r="S90" s="13">
        <f t="shared" si="92"/>
        <v>0.58682897358845321</v>
      </c>
      <c r="T90" s="2">
        <f t="shared" si="93"/>
        <v>0.34</v>
      </c>
      <c r="U90" s="14">
        <f t="shared" si="94"/>
        <v>0.19952185102007411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5"/>
        <v>0.13609983808255235</v>
      </c>
      <c r="AK90" s="9">
        <f t="shared" si="96"/>
        <v>9.8854166666666661</v>
      </c>
      <c r="AL90" s="1">
        <f t="shared" si="97"/>
        <v>0.45</v>
      </c>
      <c r="AM90" s="17">
        <f t="shared" si="98"/>
        <v>3544887.6666666665</v>
      </c>
      <c r="AN90" s="1">
        <f t="shared" si="99"/>
        <v>47693046556.667435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25.081607142857099</v>
      </c>
      <c r="E91" s="10">
        <f t="shared" si="101"/>
        <v>25.366483870967699</v>
      </c>
      <c r="F91" s="7" t="s">
        <v>83</v>
      </c>
      <c r="G91" s="1">
        <v>3</v>
      </c>
      <c r="H91" s="9">
        <f t="shared" si="84"/>
        <v>25.081607142857099</v>
      </c>
      <c r="I91" s="9">
        <f t="shared" si="85"/>
        <v>298.23160714285706</v>
      </c>
      <c r="J91" s="9">
        <f t="shared" si="86"/>
        <v>0.34928168040247121</v>
      </c>
      <c r="K91" s="9">
        <f t="shared" si="87"/>
        <v>9.8854166666666661</v>
      </c>
      <c r="L91" s="9">
        <f t="shared" si="88"/>
        <v>3.3610416666666665</v>
      </c>
      <c r="M91" s="1" t="s">
        <v>83</v>
      </c>
      <c r="O91" s="9">
        <f t="shared" si="102"/>
        <v>6.8623533334167233</v>
      </c>
      <c r="P91" s="9">
        <f t="shared" si="89"/>
        <v>2.3968943038112926</v>
      </c>
      <c r="Q91" s="12">
        <f t="shared" si="90"/>
        <v>1.0786024367150817</v>
      </c>
      <c r="R91" s="9">
        <f t="shared" si="91"/>
        <v>1.51246875</v>
      </c>
      <c r="S91" s="13">
        <f t="shared" si="92"/>
        <v>0.71314031229741548</v>
      </c>
      <c r="T91" s="2">
        <f t="shared" si="93"/>
        <v>0.34</v>
      </c>
      <c r="U91" s="14">
        <f t="shared" si="94"/>
        <v>0.24246770618112129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5"/>
        <v>0.14904801341360807</v>
      </c>
      <c r="AK91" s="9">
        <f t="shared" si="96"/>
        <v>9.8854166666666661</v>
      </c>
      <c r="AL91" s="1">
        <f t="shared" si="97"/>
        <v>0.45</v>
      </c>
      <c r="AM91" s="17">
        <f t="shared" si="98"/>
        <v>3544887.6666666665</v>
      </c>
      <c r="AN91" s="1">
        <f t="shared" si="99"/>
        <v>52230435708.544022</v>
      </c>
    </row>
    <row r="92" spans="1:48" x14ac:dyDescent="0.15">
      <c r="C92" s="7">
        <v>3</v>
      </c>
      <c r="D92" s="7">
        <f t="shared" si="100"/>
        <v>24.967064516129</v>
      </c>
      <c r="E92" s="10">
        <f t="shared" si="101"/>
        <v>25.081607142857099</v>
      </c>
      <c r="F92" s="7" t="s">
        <v>83</v>
      </c>
      <c r="G92" s="1">
        <v>4</v>
      </c>
      <c r="H92" s="9">
        <f t="shared" si="84"/>
        <v>24.967064516129</v>
      </c>
      <c r="I92" s="9">
        <f t="shared" si="85"/>
        <v>298.11706451612895</v>
      </c>
      <c r="J92" s="9">
        <f t="shared" si="86"/>
        <v>0.34492759324608196</v>
      </c>
      <c r="K92" s="9">
        <f t="shared" si="87"/>
        <v>9.8854166666666661</v>
      </c>
      <c r="L92" s="9">
        <f t="shared" si="88"/>
        <v>3.3610416666666665</v>
      </c>
      <c r="M92" s="1" t="s">
        <v>83</v>
      </c>
      <c r="O92" s="9">
        <f t="shared" si="102"/>
        <v>7.8265006962720971</v>
      </c>
      <c r="P92" s="9">
        <f t="shared" si="89"/>
        <v>2.6995760487039191</v>
      </c>
      <c r="Q92" s="12">
        <f t="shared" si="90"/>
        <v>1.2148092219167637</v>
      </c>
      <c r="R92" s="9">
        <f t="shared" si="91"/>
        <v>1.51246875</v>
      </c>
      <c r="S92" s="13">
        <f t="shared" si="92"/>
        <v>0.80319624581781512</v>
      </c>
      <c r="T92" s="2">
        <f t="shared" si="93"/>
        <v>0.34</v>
      </c>
      <c r="U92" s="14">
        <f t="shared" si="94"/>
        <v>0.27308672357805719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5"/>
        <v>0.15827964715878423</v>
      </c>
      <c r="AK92" s="9">
        <f t="shared" si="96"/>
        <v>9.8854166666666661</v>
      </c>
      <c r="AL92" s="1">
        <f t="shared" si="97"/>
        <v>0.45</v>
      </c>
      <c r="AM92" s="17">
        <f t="shared" si="98"/>
        <v>3544887.6666666665</v>
      </c>
      <c r="AN92" s="1">
        <f t="shared" si="99"/>
        <v>55465448653.495003</v>
      </c>
    </row>
    <row r="93" spans="1:48" x14ac:dyDescent="0.15">
      <c r="C93" s="7">
        <v>4</v>
      </c>
      <c r="D93" s="7">
        <f t="shared" si="100"/>
        <v>24.688666666666698</v>
      </c>
      <c r="E93" s="10">
        <f t="shared" si="101"/>
        <v>24.967064516129</v>
      </c>
      <c r="F93" s="7" t="s">
        <v>83</v>
      </c>
      <c r="G93" s="1">
        <v>5</v>
      </c>
      <c r="H93" s="9">
        <f t="shared" si="84"/>
        <v>24.688666666666698</v>
      </c>
      <c r="I93" s="9">
        <f t="shared" si="85"/>
        <v>297.83866666666665</v>
      </c>
      <c r="J93" s="9">
        <f t="shared" si="86"/>
        <v>0.33455638813425626</v>
      </c>
      <c r="K93" s="9">
        <f t="shared" si="87"/>
        <v>9.8854166666666661</v>
      </c>
      <c r="L93" s="9">
        <f t="shared" si="88"/>
        <v>3.3610416666666665</v>
      </c>
      <c r="M93" s="1" t="s">
        <v>85</v>
      </c>
      <c r="N93" s="9">
        <f>(O92-P92)*$C$21/100</f>
        <v>4.8705784151897689</v>
      </c>
      <c r="O93" s="9">
        <f t="shared" si="102"/>
        <v>3.6173878990450756</v>
      </c>
      <c r="P93" s="9">
        <f t="shared" si="89"/>
        <v>1.2102202299850862</v>
      </c>
      <c r="Q93" s="12">
        <f t="shared" si="90"/>
        <v>0.54459910349328877</v>
      </c>
      <c r="R93" s="9">
        <f t="shared" si="91"/>
        <v>1.51246875</v>
      </c>
      <c r="S93" s="13">
        <f t="shared" si="92"/>
        <v>0.36007296249478793</v>
      </c>
      <c r="T93" s="2">
        <f t="shared" si="93"/>
        <v>0.34</v>
      </c>
      <c r="U93" s="14">
        <f t="shared" si="94"/>
        <v>0.12242480724822791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0.11285507938534071</v>
      </c>
      <c r="AK93" s="9">
        <f t="shared" si="96"/>
        <v>9.8854166666666661</v>
      </c>
      <c r="AL93" s="1">
        <f t="shared" si="97"/>
        <v>0.45</v>
      </c>
      <c r="AM93" s="17">
        <f t="shared" si="98"/>
        <v>3544887.6666666665</v>
      </c>
      <c r="AN93" s="1">
        <f t="shared" si="99"/>
        <v>39547457448.235306</v>
      </c>
    </row>
    <row r="94" spans="1:48" x14ac:dyDescent="0.15">
      <c r="C94" s="7">
        <v>5</v>
      </c>
      <c r="D94" s="7">
        <f t="shared" si="100"/>
        <v>23.933451612903198</v>
      </c>
      <c r="E94" s="10">
        <f t="shared" si="101"/>
        <v>24.688666666666698</v>
      </c>
      <c r="F94" s="7" t="s">
        <v>85</v>
      </c>
      <c r="G94" s="1">
        <v>6</v>
      </c>
      <c r="H94" s="9">
        <f t="shared" si="84"/>
        <v>23.933451612903198</v>
      </c>
      <c r="I94" s="9">
        <f t="shared" si="85"/>
        <v>297.08345161290316</v>
      </c>
      <c r="J94" s="9">
        <f t="shared" si="86"/>
        <v>0.30787704399646715</v>
      </c>
      <c r="K94" s="9">
        <f t="shared" si="87"/>
        <v>9.8854166666666661</v>
      </c>
      <c r="L94" s="9">
        <f t="shared" si="88"/>
        <v>3.3610416666666665</v>
      </c>
      <c r="M94" s="1" t="s">
        <v>83</v>
      </c>
      <c r="O94" s="9">
        <f t="shared" si="102"/>
        <v>5.768209335726656</v>
      </c>
      <c r="P94" s="9">
        <f t="shared" si="89"/>
        <v>1.7758992394363482</v>
      </c>
      <c r="Q94" s="12">
        <f t="shared" si="90"/>
        <v>0.79915465774635674</v>
      </c>
      <c r="R94" s="9">
        <f t="shared" si="91"/>
        <v>1.51246875</v>
      </c>
      <c r="S94" s="13">
        <f t="shared" si="92"/>
        <v>0.52837763275859861</v>
      </c>
      <c r="T94" s="2">
        <f t="shared" si="93"/>
        <v>0.34</v>
      </c>
      <c r="U94" s="14">
        <f t="shared" si="94"/>
        <v>0.17964839513792355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0.13010799113408394</v>
      </c>
      <c r="AK94" s="9">
        <f t="shared" si="96"/>
        <v>9.8854166666666661</v>
      </c>
      <c r="AL94" s="1">
        <f t="shared" si="97"/>
        <v>0.45</v>
      </c>
      <c r="AM94" s="17">
        <f t="shared" si="98"/>
        <v>3544887.6666666665</v>
      </c>
      <c r="AN94" s="1">
        <f t="shared" si="99"/>
        <v>45593342108.081726</v>
      </c>
    </row>
    <row r="95" spans="1:48" x14ac:dyDescent="0.15">
      <c r="C95" s="7">
        <v>6</v>
      </c>
      <c r="D95" s="7">
        <f t="shared" si="100"/>
        <v>23.4133666666667</v>
      </c>
      <c r="E95" s="10">
        <f t="shared" si="101"/>
        <v>23.933451612903198</v>
      </c>
      <c r="F95" s="7" t="s">
        <v>83</v>
      </c>
      <c r="G95" s="1">
        <v>7</v>
      </c>
      <c r="H95" s="9">
        <f t="shared" si="84"/>
        <v>23.4133666666667</v>
      </c>
      <c r="I95" s="9">
        <f t="shared" si="85"/>
        <v>296.5633666666667</v>
      </c>
      <c r="J95" s="9">
        <f t="shared" si="86"/>
        <v>0.2906801426794336</v>
      </c>
      <c r="K95" s="9">
        <f t="shared" si="87"/>
        <v>9.8854166666666661</v>
      </c>
      <c r="L95" s="9">
        <f t="shared" si="88"/>
        <v>3.3610416666666665</v>
      </c>
      <c r="M95" s="1" t="s">
        <v>83</v>
      </c>
      <c r="O95" s="9">
        <f t="shared" si="102"/>
        <v>7.3533517629569749</v>
      </c>
      <c r="P95" s="9">
        <f t="shared" si="89"/>
        <v>2.1374733396283983</v>
      </c>
      <c r="Q95" s="12">
        <f t="shared" si="90"/>
        <v>0.96186300283277926</v>
      </c>
      <c r="R95" s="9">
        <f t="shared" si="91"/>
        <v>1.51246875</v>
      </c>
      <c r="S95" s="13">
        <f t="shared" si="92"/>
        <v>0.63595562079069679</v>
      </c>
      <c r="T95" s="2">
        <f t="shared" si="93"/>
        <v>0.34</v>
      </c>
      <c r="U95" s="14">
        <f t="shared" si="94"/>
        <v>0.21622491106883693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0.14113581068725434</v>
      </c>
      <c r="AK95" s="9">
        <f t="shared" si="96"/>
        <v>9.8854166666666661</v>
      </c>
      <c r="AL95" s="1">
        <f t="shared" si="97"/>
        <v>0.45</v>
      </c>
      <c r="AM95" s="17">
        <f t="shared" si="98"/>
        <v>3544887.6666666665</v>
      </c>
      <c r="AN95" s="1">
        <f t="shared" si="99"/>
        <v>49457786906.677773</v>
      </c>
    </row>
    <row r="96" spans="1:48" x14ac:dyDescent="0.15">
      <c r="C96" s="7">
        <v>7</v>
      </c>
      <c r="D96" s="7">
        <f t="shared" si="100"/>
        <v>23.1019677419355</v>
      </c>
      <c r="E96" s="10">
        <f t="shared" si="101"/>
        <v>23.4133666666667</v>
      </c>
      <c r="F96" s="7" t="s">
        <v>83</v>
      </c>
      <c r="G96" s="1">
        <v>8</v>
      </c>
      <c r="H96" s="9">
        <f t="shared" si="84"/>
        <v>23.1019677419355</v>
      </c>
      <c r="I96" s="9">
        <f t="shared" si="85"/>
        <v>296.25196774193546</v>
      </c>
      <c r="J96" s="9">
        <f t="shared" si="86"/>
        <v>0.28081968365016274</v>
      </c>
      <c r="K96" s="9">
        <f t="shared" si="87"/>
        <v>9.8854166666666661</v>
      </c>
      <c r="L96" s="9">
        <f t="shared" si="88"/>
        <v>3.3610416666666665</v>
      </c>
      <c r="M96" s="1" t="s">
        <v>83</v>
      </c>
      <c r="O96" s="9">
        <f t="shared" si="102"/>
        <v>8.5769200899952427</v>
      </c>
      <c r="P96" s="9">
        <f t="shared" si="89"/>
        <v>2.4085679863651892</v>
      </c>
      <c r="Q96" s="12">
        <f t="shared" si="90"/>
        <v>1.0838555938643353</v>
      </c>
      <c r="R96" s="9">
        <f t="shared" si="91"/>
        <v>1.51246875</v>
      </c>
      <c r="S96" s="13">
        <f t="shared" si="92"/>
        <v>0.71661354581001113</v>
      </c>
      <c r="T96" s="2">
        <f t="shared" si="93"/>
        <v>0.34</v>
      </c>
      <c r="U96" s="14">
        <f t="shared" si="94"/>
        <v>0.2436486055754038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0.14940405458098424</v>
      </c>
      <c r="AK96" s="9">
        <f t="shared" si="96"/>
        <v>9.8854166666666661</v>
      </c>
      <c r="AL96" s="1">
        <f t="shared" si="97"/>
        <v>0.45</v>
      </c>
      <c r="AM96" s="17">
        <f t="shared" si="98"/>
        <v>3544887.6666666665</v>
      </c>
      <c r="AN96" s="1">
        <f t="shared" si="99"/>
        <v>52355202116.873344</v>
      </c>
    </row>
    <row r="97" spans="1:50" x14ac:dyDescent="0.15">
      <c r="C97" s="7">
        <v>8</v>
      </c>
      <c r="D97" s="7">
        <f t="shared" si="100"/>
        <v>24.971096774193601</v>
      </c>
      <c r="E97" s="10">
        <f t="shared" si="101"/>
        <v>23.1019677419355</v>
      </c>
      <c r="F97" s="7" t="s">
        <v>83</v>
      </c>
      <c r="G97" s="1">
        <v>9</v>
      </c>
      <c r="H97" s="9">
        <f t="shared" si="84"/>
        <v>24.971096774193601</v>
      </c>
      <c r="I97" s="9">
        <f t="shared" si="85"/>
        <v>298.12109677419357</v>
      </c>
      <c r="J97" s="9">
        <f t="shared" si="86"/>
        <v>0.34508000147117296</v>
      </c>
      <c r="K97" s="9">
        <f t="shared" si="87"/>
        <v>9.8854166666666661</v>
      </c>
      <c r="L97" s="9">
        <f t="shared" si="88"/>
        <v>3.3610416666666665</v>
      </c>
      <c r="M97" s="1" t="s">
        <v>83</v>
      </c>
      <c r="O97" s="9">
        <f t="shared" si="102"/>
        <v>9.5293937702967213</v>
      </c>
      <c r="P97" s="9">
        <f t="shared" si="89"/>
        <v>3.2884032162733789</v>
      </c>
      <c r="Q97" s="12">
        <f t="shared" si="90"/>
        <v>1.4797814473230206</v>
      </c>
      <c r="R97" s="9">
        <f t="shared" si="91"/>
        <v>1.51246875</v>
      </c>
      <c r="S97" s="13">
        <f t="shared" si="92"/>
        <v>0.97838811368699063</v>
      </c>
      <c r="T97" s="2">
        <f t="shared" si="93"/>
        <v>0.34</v>
      </c>
      <c r="U97" s="14">
        <f t="shared" si="94"/>
        <v>0.33265195865357683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0.17623856553405343</v>
      </c>
      <c r="AK97" s="9">
        <f t="shared" si="96"/>
        <v>9.8854166666666661</v>
      </c>
      <c r="AL97" s="1">
        <f t="shared" si="97"/>
        <v>0.45</v>
      </c>
      <c r="AM97" s="17">
        <f t="shared" si="98"/>
        <v>3544887.6666666665</v>
      </c>
      <c r="AN97" s="1">
        <f t="shared" si="99"/>
        <v>61758737038.302467</v>
      </c>
    </row>
    <row r="98" spans="1:50" x14ac:dyDescent="0.15">
      <c r="C98" s="7">
        <v>9</v>
      </c>
      <c r="D98" s="7">
        <f t="shared" si="100"/>
        <v>26.408100000000001</v>
      </c>
      <c r="E98" s="10">
        <f t="shared" si="101"/>
        <v>24.971096774193601</v>
      </c>
      <c r="F98" s="7" t="s">
        <v>83</v>
      </c>
      <c r="G98" s="1">
        <v>10</v>
      </c>
      <c r="H98" s="9">
        <f t="shared" si="84"/>
        <v>26.408100000000001</v>
      </c>
      <c r="I98" s="9">
        <f t="shared" si="85"/>
        <v>299.55809999999997</v>
      </c>
      <c r="J98" s="9">
        <f t="shared" si="86"/>
        <v>0.40361089717749665</v>
      </c>
      <c r="K98" s="9">
        <f t="shared" si="87"/>
        <v>9.8854166666666661</v>
      </c>
      <c r="L98" s="9">
        <f t="shared" si="88"/>
        <v>3.3610416666666665</v>
      </c>
      <c r="M98" s="1" t="s">
        <v>83</v>
      </c>
      <c r="O98" s="9">
        <f t="shared" si="102"/>
        <v>9.6020322206900097</v>
      </c>
      <c r="P98" s="9">
        <f t="shared" si="89"/>
        <v>3.8754848393199253</v>
      </c>
      <c r="Q98" s="12">
        <f t="shared" si="90"/>
        <v>1.7439681776939664</v>
      </c>
      <c r="R98" s="9">
        <f t="shared" si="91"/>
        <v>1.51246875</v>
      </c>
      <c r="S98" s="13">
        <f t="shared" si="92"/>
        <v>1.1530606352653345</v>
      </c>
      <c r="T98" s="2">
        <f t="shared" si="93"/>
        <v>0.34</v>
      </c>
      <c r="U98" s="14">
        <f t="shared" si="94"/>
        <v>0.39204061599021378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0.19414424572104944</v>
      </c>
      <c r="AK98" s="9">
        <f t="shared" si="96"/>
        <v>9.8854166666666661</v>
      </c>
      <c r="AL98" s="1">
        <f t="shared" si="97"/>
        <v>0.45</v>
      </c>
      <c r="AM98" s="17">
        <f t="shared" si="98"/>
        <v>3544887.6666666665</v>
      </c>
      <c r="AN98" s="1">
        <f t="shared" si="99"/>
        <v>68033369328.968475</v>
      </c>
    </row>
    <row r="99" spans="1:50" x14ac:dyDescent="0.15">
      <c r="C99" s="7">
        <v>10</v>
      </c>
      <c r="D99" s="7">
        <f t="shared" si="100"/>
        <v>26.069903225806399</v>
      </c>
      <c r="E99" s="10">
        <f t="shared" si="101"/>
        <v>26.408100000000001</v>
      </c>
      <c r="F99" s="7" t="s">
        <v>83</v>
      </c>
      <c r="G99" s="1">
        <v>11</v>
      </c>
      <c r="H99" s="9">
        <f t="shared" si="84"/>
        <v>26.069903225806399</v>
      </c>
      <c r="I99" s="9">
        <f t="shared" si="85"/>
        <v>299.21990322580638</v>
      </c>
      <c r="J99" s="9">
        <f t="shared" si="86"/>
        <v>0.38905216809982957</v>
      </c>
      <c r="K99" s="9">
        <f t="shared" si="87"/>
        <v>9.8854166666666661</v>
      </c>
      <c r="L99" s="9">
        <f t="shared" si="88"/>
        <v>3.3610416666666665</v>
      </c>
      <c r="M99" s="1" t="s">
        <v>85</v>
      </c>
      <c r="N99" s="9">
        <f>(O98-P98)*$C$21/100</f>
        <v>5.4402200123015803</v>
      </c>
      <c r="O99" s="9">
        <f t="shared" si="102"/>
        <v>3.6473690357351707</v>
      </c>
      <c r="P99" s="9">
        <f t="shared" si="89"/>
        <v>1.419016831212953</v>
      </c>
      <c r="Q99" s="12">
        <f t="shared" si="90"/>
        <v>0.6385575740458288</v>
      </c>
      <c r="R99" s="9">
        <f t="shared" si="91"/>
        <v>1.51246875</v>
      </c>
      <c r="S99" s="13">
        <f t="shared" si="92"/>
        <v>0.42219554886395422</v>
      </c>
      <c r="T99" s="2">
        <f t="shared" si="93"/>
        <v>0.34</v>
      </c>
      <c r="U99" s="14">
        <f t="shared" si="94"/>
        <v>0.14354648661374445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0.11922326571404396</v>
      </c>
      <c r="AK99" s="9">
        <f t="shared" si="96"/>
        <v>9.8854166666666661</v>
      </c>
      <c r="AL99" s="1">
        <f t="shared" si="97"/>
        <v>0.45</v>
      </c>
      <c r="AM99" s="17">
        <f t="shared" si="98"/>
        <v>3544887.6666666665</v>
      </c>
      <c r="AN99" s="1">
        <f t="shared" si="99"/>
        <v>41779041345.287071</v>
      </c>
    </row>
    <row r="100" spans="1:50" x14ac:dyDescent="0.15">
      <c r="C100" s="7">
        <v>11</v>
      </c>
      <c r="D100" s="7">
        <f t="shared" si="100"/>
        <v>25.377300000000002</v>
      </c>
      <c r="E100" s="10">
        <f t="shared" si="101"/>
        <v>26.069903225806399</v>
      </c>
      <c r="F100" s="7" t="s">
        <v>85</v>
      </c>
      <c r="G100" s="1">
        <v>12</v>
      </c>
      <c r="H100" s="9">
        <f t="shared" si="84"/>
        <v>25.377300000000002</v>
      </c>
      <c r="I100" s="9">
        <f t="shared" si="85"/>
        <v>298.52729999999997</v>
      </c>
      <c r="J100" s="9">
        <f t="shared" si="86"/>
        <v>0.3607615196790418</v>
      </c>
      <c r="K100" s="9">
        <f t="shared" si="87"/>
        <v>9.8854166666666661</v>
      </c>
      <c r="L100" s="9">
        <f t="shared" si="88"/>
        <v>3.3610416666666665</v>
      </c>
      <c r="M100" s="1" t="s">
        <v>83</v>
      </c>
      <c r="O100" s="9">
        <f t="shared" si="102"/>
        <v>5.5893938711888849</v>
      </c>
      <c r="P100" s="9">
        <f t="shared" si="89"/>
        <v>2.0164382270548247</v>
      </c>
      <c r="Q100" s="12">
        <f t="shared" si="90"/>
        <v>0.90739720217467112</v>
      </c>
      <c r="R100" s="9">
        <f t="shared" si="91"/>
        <v>1.51246875</v>
      </c>
      <c r="S100" s="13">
        <f t="shared" si="92"/>
        <v>0.5999444300417256</v>
      </c>
      <c r="T100" s="2">
        <f t="shared" si="93"/>
        <v>0.34</v>
      </c>
      <c r="U100" s="14">
        <f t="shared" si="94"/>
        <v>0.20398110621418672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0.13744430352357731</v>
      </c>
      <c r="AK100" s="9">
        <f t="shared" si="96"/>
        <v>9.8854166666666661</v>
      </c>
      <c r="AL100" s="1">
        <f t="shared" si="97"/>
        <v>0.45</v>
      </c>
      <c r="AM100" s="17">
        <f t="shared" si="98"/>
        <v>3544887.6666666665</v>
      </c>
      <c r="AN100" s="1">
        <f t="shared" si="99"/>
        <v>48164183435.123825</v>
      </c>
      <c r="AO100" s="1">
        <f>SUM(AN89:AN100)</f>
        <v>602033727920.12695</v>
      </c>
    </row>
    <row r="101" spans="1:50" x14ac:dyDescent="0.15">
      <c r="C101" s="7">
        <v>12</v>
      </c>
      <c r="D101" s="7">
        <f t="shared" si="100"/>
        <v>25.399161290322599</v>
      </c>
      <c r="E101" s="10">
        <f t="shared" si="101"/>
        <v>25.377300000000002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25.6444516129032</v>
      </c>
      <c r="E105" s="7"/>
      <c r="F105" s="7"/>
      <c r="G105" s="1">
        <v>1</v>
      </c>
      <c r="H105" s="9">
        <f t="shared" ref="H105:H116" si="103">E106</f>
        <v>25.6444516129032</v>
      </c>
      <c r="I105" s="9">
        <f t="shared" ref="I105:I116" si="104">H105+273.15</f>
        <v>298.79445161290317</v>
      </c>
      <c r="J105" s="9">
        <f t="shared" ref="J105:J116" si="105">EXP(($C$15*(I105-$C$13))/($C$16*I105*$C$13))</f>
        <v>0.37143694097174784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0.19360036237329442</v>
      </c>
      <c r="Q105" s="12">
        <f t="shared" ref="Q105:Q116" si="109">P105*$B$107</f>
        <v>5.8080108711988321E-2</v>
      </c>
      <c r="R105" s="9">
        <f t="shared" ref="R105:R116" si="110">L105*$B$107</f>
        <v>0.156366</v>
      </c>
      <c r="S105" s="13">
        <f t="shared" ref="S105:S116" si="111">Q105/R105</f>
        <v>0.37143694097174784</v>
      </c>
      <c r="T105" s="2">
        <f t="shared" ref="T105:T116" si="112">$B$106/100</f>
        <v>0.01</v>
      </c>
      <c r="U105" s="14">
        <f t="shared" ref="U105:U116" si="113">S105*T105</f>
        <v>3.7143694097174786E-3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1.8614369409717481E-2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481420.5</v>
      </c>
      <c r="AX105" s="1">
        <f t="shared" ref="AX105:AX116" si="120">AW105*10000*AV105*0.67*AU105*AT105</f>
        <v>938836654.80605376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25.366483870967699</v>
      </c>
      <c r="E106" s="10">
        <f t="shared" ref="E106:E117" si="122">D105</f>
        <v>25.6444516129032</v>
      </c>
      <c r="F106" s="7" t="s">
        <v>83</v>
      </c>
      <c r="G106" s="1">
        <v>2</v>
      </c>
      <c r="H106" s="9">
        <f t="shared" si="103"/>
        <v>25.366483870967699</v>
      </c>
      <c r="I106" s="9">
        <f t="shared" si="104"/>
        <v>298.5164838709677</v>
      </c>
      <c r="J106" s="9">
        <f t="shared" si="105"/>
        <v>0.3603354321070063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0.84883963762670556</v>
      </c>
      <c r="P106" s="9">
        <f t="shared" si="108"/>
        <v>0.30586699761377362</v>
      </c>
      <c r="Q106" s="12">
        <f t="shared" si="109"/>
        <v>9.1760099284132077E-2</v>
      </c>
      <c r="R106" s="9">
        <f t="shared" si="110"/>
        <v>0.156366</v>
      </c>
      <c r="S106" s="13">
        <f t="shared" si="111"/>
        <v>0.58682897358845321</v>
      </c>
      <c r="T106" s="2">
        <f t="shared" si="112"/>
        <v>0.01</v>
      </c>
      <c r="U106" s="14">
        <f t="shared" si="113"/>
        <v>5.8682897358845326E-3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2.0768289735884536E-2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481420.5</v>
      </c>
      <c r="AX106" s="1">
        <f t="shared" si="120"/>
        <v>1047472048.7443399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25.081607142857099</v>
      </c>
      <c r="E107" s="10">
        <f t="shared" si="122"/>
        <v>25.366483870967699</v>
      </c>
      <c r="F107" s="7" t="s">
        <v>83</v>
      </c>
      <c r="G107" s="1">
        <v>3</v>
      </c>
      <c r="H107" s="9">
        <f t="shared" si="103"/>
        <v>25.081607142857099</v>
      </c>
      <c r="I107" s="9">
        <f t="shared" si="104"/>
        <v>298.23160714285706</v>
      </c>
      <c r="J107" s="9">
        <f t="shared" si="105"/>
        <v>0.34928168040247121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1.064192640012932</v>
      </c>
      <c r="P107" s="9">
        <f t="shared" si="108"/>
        <v>0.371702993575659</v>
      </c>
      <c r="Q107" s="12">
        <f t="shared" si="109"/>
        <v>0.11151089807269769</v>
      </c>
      <c r="R107" s="9">
        <f t="shared" si="110"/>
        <v>0.156366</v>
      </c>
      <c r="S107" s="13">
        <f t="shared" si="111"/>
        <v>0.71314031229741559</v>
      </c>
      <c r="T107" s="2">
        <f t="shared" si="112"/>
        <v>0.01</v>
      </c>
      <c r="U107" s="14">
        <f t="shared" si="113"/>
        <v>7.1314031229741557E-3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2.2031403122974157E-2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481420.5</v>
      </c>
      <c r="AX107" s="1">
        <f t="shared" si="120"/>
        <v>1111178592.9132173</v>
      </c>
    </row>
    <row r="108" spans="1:50" x14ac:dyDescent="0.15">
      <c r="C108" s="7">
        <v>3</v>
      </c>
      <c r="D108" s="7">
        <f t="shared" si="121"/>
        <v>24.967064516129</v>
      </c>
      <c r="E108" s="10">
        <f t="shared" si="122"/>
        <v>25.081607142857099</v>
      </c>
      <c r="F108" s="7" t="s">
        <v>83</v>
      </c>
      <c r="G108" s="1">
        <v>4</v>
      </c>
      <c r="H108" s="9">
        <f t="shared" si="103"/>
        <v>24.967064516129</v>
      </c>
      <c r="I108" s="9">
        <f t="shared" si="104"/>
        <v>298.11706451612895</v>
      </c>
      <c r="J108" s="9">
        <f t="shared" si="105"/>
        <v>0.34492759324608196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1.213709646437273</v>
      </c>
      <c r="P108" s="9">
        <f t="shared" si="108"/>
        <v>0.41864194724516163</v>
      </c>
      <c r="Q108" s="12">
        <f t="shared" si="109"/>
        <v>0.12559258417354849</v>
      </c>
      <c r="R108" s="9">
        <f t="shared" si="110"/>
        <v>0.156366</v>
      </c>
      <c r="S108" s="13">
        <f t="shared" si="111"/>
        <v>0.80319624581781512</v>
      </c>
      <c r="T108" s="2">
        <f t="shared" si="112"/>
        <v>0.01</v>
      </c>
      <c r="U108" s="14">
        <f t="shared" si="113"/>
        <v>8.0319624581781518E-3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2.2931962458178155E-2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481420.5</v>
      </c>
      <c r="AX108" s="1">
        <f t="shared" si="120"/>
        <v>1156599315.7487655</v>
      </c>
    </row>
    <row r="109" spans="1:50" x14ac:dyDescent="0.15">
      <c r="C109" s="7">
        <v>4</v>
      </c>
      <c r="D109" s="7">
        <f t="shared" si="121"/>
        <v>24.688666666666698</v>
      </c>
      <c r="E109" s="10">
        <f t="shared" si="122"/>
        <v>24.967064516129</v>
      </c>
      <c r="F109" s="7" t="s">
        <v>83</v>
      </c>
      <c r="G109" s="1">
        <v>5</v>
      </c>
      <c r="H109" s="9">
        <f t="shared" si="103"/>
        <v>24.688666666666698</v>
      </c>
      <c r="I109" s="9">
        <f t="shared" si="104"/>
        <v>297.83866666666665</v>
      </c>
      <c r="J109" s="9">
        <f t="shared" si="105"/>
        <v>0.33455638813425626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0.75531431423250561</v>
      </c>
      <c r="O109" s="9">
        <f t="shared" si="123"/>
        <v>0.56097338495960569</v>
      </c>
      <c r="P109" s="9">
        <f t="shared" si="108"/>
        <v>0.1876772295115334</v>
      </c>
      <c r="Q109" s="12">
        <f t="shared" si="109"/>
        <v>5.6303168853460019E-2</v>
      </c>
      <c r="R109" s="9">
        <f t="shared" si="110"/>
        <v>0.156366</v>
      </c>
      <c r="S109" s="13">
        <f t="shared" si="111"/>
        <v>0.36007296249478798</v>
      </c>
      <c r="T109" s="2">
        <f t="shared" si="112"/>
        <v>0.01</v>
      </c>
      <c r="U109" s="14">
        <f t="shared" si="113"/>
        <v>3.6007296249478799E-3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1.8500729624947879E-2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481420.5</v>
      </c>
      <c r="AX109" s="1">
        <f t="shared" si="120"/>
        <v>933105104.46246397</v>
      </c>
    </row>
    <row r="110" spans="1:50" x14ac:dyDescent="0.15">
      <c r="C110" s="7">
        <v>5</v>
      </c>
      <c r="D110" s="7">
        <f t="shared" si="121"/>
        <v>23.933451612903198</v>
      </c>
      <c r="E110" s="10">
        <f t="shared" si="122"/>
        <v>24.688666666666698</v>
      </c>
      <c r="F110" s="7" t="s">
        <v>85</v>
      </c>
      <c r="G110" s="1">
        <v>6</v>
      </c>
      <c r="H110" s="9">
        <f t="shared" si="103"/>
        <v>23.933451612903198</v>
      </c>
      <c r="I110" s="9">
        <f t="shared" si="104"/>
        <v>297.08345161290316</v>
      </c>
      <c r="J110" s="9">
        <f t="shared" si="105"/>
        <v>0.30787704399646715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0.89451615544807228</v>
      </c>
      <c r="P110" s="9">
        <f t="shared" si="108"/>
        <v>0.27540098974643679</v>
      </c>
      <c r="Q110" s="12">
        <f t="shared" si="109"/>
        <v>8.2620296923931039E-2</v>
      </c>
      <c r="R110" s="9">
        <f t="shared" si="110"/>
        <v>0.156366</v>
      </c>
      <c r="S110" s="13">
        <f t="shared" si="111"/>
        <v>0.52837763275859861</v>
      </c>
      <c r="T110" s="2">
        <f t="shared" si="112"/>
        <v>0.01</v>
      </c>
      <c r="U110" s="14">
        <f t="shared" si="113"/>
        <v>5.2837763275859866E-3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2.0183776327585987E-2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481420.5</v>
      </c>
      <c r="AX110" s="1">
        <f t="shared" si="120"/>
        <v>1017991457.6559404</v>
      </c>
    </row>
    <row r="111" spans="1:50" x14ac:dyDescent="0.15">
      <c r="C111" s="7">
        <v>6</v>
      </c>
      <c r="D111" s="7">
        <f t="shared" si="121"/>
        <v>23.4133666666667</v>
      </c>
      <c r="E111" s="10">
        <f t="shared" si="122"/>
        <v>23.933451612903198</v>
      </c>
      <c r="F111" s="7" t="s">
        <v>83</v>
      </c>
      <c r="G111" s="1">
        <v>7</v>
      </c>
      <c r="H111" s="9">
        <f t="shared" si="103"/>
        <v>23.4133666666667</v>
      </c>
      <c r="I111" s="9">
        <f t="shared" si="104"/>
        <v>296.5633666666667</v>
      </c>
      <c r="J111" s="9">
        <f t="shared" si="105"/>
        <v>0.2906801426794336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1.1403351657016354</v>
      </c>
      <c r="P111" s="9">
        <f t="shared" si="108"/>
        <v>0.33147278866852692</v>
      </c>
      <c r="Q111" s="12">
        <f t="shared" si="109"/>
        <v>9.9441836600558067E-2</v>
      </c>
      <c r="R111" s="9">
        <f t="shared" si="110"/>
        <v>0.156366</v>
      </c>
      <c r="S111" s="13">
        <f t="shared" si="111"/>
        <v>0.63595562079069656</v>
      </c>
      <c r="T111" s="2">
        <f t="shared" si="112"/>
        <v>0.01</v>
      </c>
      <c r="U111" s="14">
        <f t="shared" si="113"/>
        <v>6.3595562079069657E-3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2.1259556207906968E-2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481420.5</v>
      </c>
      <c r="AX111" s="1">
        <f t="shared" si="120"/>
        <v>1072249625.7366143</v>
      </c>
    </row>
    <row r="112" spans="1:50" x14ac:dyDescent="0.15">
      <c r="C112" s="7">
        <v>7</v>
      </c>
      <c r="D112" s="7">
        <f t="shared" si="121"/>
        <v>23.1019677419355</v>
      </c>
      <c r="E112" s="10">
        <f t="shared" si="122"/>
        <v>23.4133666666667</v>
      </c>
      <c r="F112" s="7" t="s">
        <v>83</v>
      </c>
      <c r="G112" s="1">
        <v>8</v>
      </c>
      <c r="H112" s="9">
        <f t="shared" si="103"/>
        <v>23.1019677419355</v>
      </c>
      <c r="I112" s="9">
        <f t="shared" si="104"/>
        <v>296.25196774193546</v>
      </c>
      <c r="J112" s="9">
        <f t="shared" si="105"/>
        <v>0.28081968365016274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1.3300823770331085</v>
      </c>
      <c r="P112" s="9">
        <f t="shared" si="108"/>
        <v>0.37351331234709401</v>
      </c>
      <c r="Q112" s="12">
        <f t="shared" si="109"/>
        <v>0.1120539937041282</v>
      </c>
      <c r="R112" s="9">
        <f t="shared" si="110"/>
        <v>0.156366</v>
      </c>
      <c r="S112" s="13">
        <f t="shared" si="111"/>
        <v>0.71661354581001113</v>
      </c>
      <c r="T112" s="2">
        <f t="shared" si="112"/>
        <v>0.01</v>
      </c>
      <c r="U112" s="14">
        <f t="shared" si="113"/>
        <v>7.1661354581001114E-3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2.2066135458100114E-2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481420.5</v>
      </c>
      <c r="AX112" s="1">
        <f t="shared" si="120"/>
        <v>1112930357.2951057</v>
      </c>
    </row>
    <row r="113" spans="1:53" x14ac:dyDescent="0.15">
      <c r="C113" s="7">
        <v>8</v>
      </c>
      <c r="D113" s="7">
        <f t="shared" si="121"/>
        <v>24.971096774193601</v>
      </c>
      <c r="E113" s="10">
        <f t="shared" si="122"/>
        <v>23.1019677419355</v>
      </c>
      <c r="F113" s="7" t="s">
        <v>83</v>
      </c>
      <c r="G113" s="1">
        <v>9</v>
      </c>
      <c r="H113" s="9">
        <f t="shared" si="103"/>
        <v>24.971096774193601</v>
      </c>
      <c r="I113" s="9">
        <f t="shared" si="104"/>
        <v>298.12109677419357</v>
      </c>
      <c r="J113" s="9">
        <f t="shared" si="105"/>
        <v>0.34508000147117296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1.4777890646860146</v>
      </c>
      <c r="P113" s="9">
        <f t="shared" si="108"/>
        <v>0.50995545261593322</v>
      </c>
      <c r="Q113" s="12">
        <f t="shared" si="109"/>
        <v>0.15298663578477997</v>
      </c>
      <c r="R113" s="9">
        <f t="shared" si="110"/>
        <v>0.156366</v>
      </c>
      <c r="S113" s="13">
        <f t="shared" si="111"/>
        <v>0.97838811368699052</v>
      </c>
      <c r="T113" s="2">
        <f t="shared" si="112"/>
        <v>0.01</v>
      </c>
      <c r="U113" s="14">
        <f t="shared" si="113"/>
        <v>9.7838811368699055E-3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2.4683881136869909E-2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481420.5</v>
      </c>
      <c r="AX113" s="1">
        <f t="shared" si="120"/>
        <v>1244959304.5075881</v>
      </c>
    </row>
    <row r="114" spans="1:53" x14ac:dyDescent="0.15">
      <c r="C114" s="7">
        <v>9</v>
      </c>
      <c r="D114" s="7">
        <f t="shared" si="121"/>
        <v>26.408100000000001</v>
      </c>
      <c r="E114" s="10">
        <f t="shared" si="122"/>
        <v>24.971096774193601</v>
      </c>
      <c r="F114" s="7" t="s">
        <v>83</v>
      </c>
      <c r="G114" s="1">
        <v>10</v>
      </c>
      <c r="H114" s="9">
        <f t="shared" si="103"/>
        <v>26.408100000000001</v>
      </c>
      <c r="I114" s="9">
        <f t="shared" si="104"/>
        <v>299.55809999999997</v>
      </c>
      <c r="J114" s="9">
        <f t="shared" si="105"/>
        <v>0.40361089717749665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1.4890536120700815</v>
      </c>
      <c r="P114" s="9">
        <f t="shared" si="108"/>
        <v>0.60099826431299763</v>
      </c>
      <c r="Q114" s="12">
        <f t="shared" si="109"/>
        <v>0.18029947929389928</v>
      </c>
      <c r="R114" s="9">
        <f t="shared" si="110"/>
        <v>0.156366</v>
      </c>
      <c r="S114" s="13">
        <f t="shared" si="111"/>
        <v>1.1530606352653343</v>
      </c>
      <c r="T114" s="2">
        <f t="shared" si="112"/>
        <v>0.01</v>
      </c>
      <c r="U114" s="14">
        <f t="shared" si="113"/>
        <v>1.1530606352653343E-2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2.6430606352653346E-2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481420.5</v>
      </c>
      <c r="AX114" s="1">
        <f t="shared" si="120"/>
        <v>1333057355.1240873</v>
      </c>
    </row>
    <row r="115" spans="1:53" x14ac:dyDescent="0.15">
      <c r="C115" s="7">
        <v>10</v>
      </c>
      <c r="D115" s="7">
        <f t="shared" si="121"/>
        <v>26.069903225806399</v>
      </c>
      <c r="E115" s="10">
        <f t="shared" si="122"/>
        <v>26.408100000000001</v>
      </c>
      <c r="F115" s="7" t="s">
        <v>83</v>
      </c>
      <c r="G115" s="1">
        <v>11</v>
      </c>
      <c r="H115" s="9">
        <f t="shared" si="103"/>
        <v>26.069903225806399</v>
      </c>
      <c r="I115" s="9">
        <f t="shared" si="104"/>
        <v>299.21990322580638</v>
      </c>
      <c r="J115" s="9">
        <f t="shared" si="105"/>
        <v>0.38905216809982957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0.84365258036922963</v>
      </c>
      <c r="O115" s="9">
        <f t="shared" si="123"/>
        <v>0.56562276738785422</v>
      </c>
      <c r="P115" s="9">
        <f t="shared" si="108"/>
        <v>0.22005676397887025</v>
      </c>
      <c r="Q115" s="12">
        <f t="shared" si="109"/>
        <v>6.6017029193661078E-2</v>
      </c>
      <c r="R115" s="9">
        <f t="shared" si="110"/>
        <v>0.156366</v>
      </c>
      <c r="S115" s="13">
        <f t="shared" si="111"/>
        <v>0.42219554886395427</v>
      </c>
      <c r="T115" s="2">
        <f t="shared" si="112"/>
        <v>0.01</v>
      </c>
      <c r="U115" s="14">
        <f t="shared" si="113"/>
        <v>4.2219554886395432E-3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1.9121955488639542E-2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481420.5</v>
      </c>
      <c r="AX115" s="1">
        <f t="shared" si="120"/>
        <v>964437329.52525938</v>
      </c>
    </row>
    <row r="116" spans="1:53" x14ac:dyDescent="0.15">
      <c r="C116" s="7">
        <v>11</v>
      </c>
      <c r="D116" s="7">
        <f t="shared" si="121"/>
        <v>25.377300000000002</v>
      </c>
      <c r="E116" s="10">
        <f t="shared" si="122"/>
        <v>26.069903225806399</v>
      </c>
      <c r="F116" s="7" t="s">
        <v>85</v>
      </c>
      <c r="G116" s="1">
        <v>12</v>
      </c>
      <c r="H116" s="9">
        <f t="shared" si="103"/>
        <v>25.377300000000002</v>
      </c>
      <c r="I116" s="9">
        <f t="shared" si="104"/>
        <v>298.52729999999997</v>
      </c>
      <c r="J116" s="9">
        <f t="shared" si="105"/>
        <v>0.3607615196790418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0.86678600340898404</v>
      </c>
      <c r="P116" s="9">
        <f t="shared" si="108"/>
        <v>0.31270303582634817</v>
      </c>
      <c r="Q116" s="12">
        <f t="shared" si="109"/>
        <v>9.3810910747904444E-2</v>
      </c>
      <c r="R116" s="9">
        <f t="shared" si="110"/>
        <v>0.156366</v>
      </c>
      <c r="S116" s="13">
        <f t="shared" si="111"/>
        <v>0.59994443004172548</v>
      </c>
      <c r="T116" s="2">
        <f t="shared" si="112"/>
        <v>0.01</v>
      </c>
      <c r="U116" s="14">
        <f t="shared" si="113"/>
        <v>5.9994443004172549E-3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2.0899444300417257E-2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481420.5</v>
      </c>
      <c r="AX116" s="1">
        <f t="shared" si="120"/>
        <v>1054086976.7023165</v>
      </c>
      <c r="AY116" s="1">
        <f>SUM(AX105:AX116)</f>
        <v>12986904123.22175</v>
      </c>
    </row>
    <row r="117" spans="1:53" x14ac:dyDescent="0.15">
      <c r="C117" s="7">
        <v>12</v>
      </c>
      <c r="D117" s="7">
        <f t="shared" si="121"/>
        <v>25.399161290322599</v>
      </c>
      <c r="E117" s="10">
        <f t="shared" si="122"/>
        <v>25.377300000000002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25.6444516129032</v>
      </c>
      <c r="E121" s="7"/>
      <c r="F121" s="7"/>
      <c r="G121" s="1">
        <v>1</v>
      </c>
      <c r="H121" s="9">
        <f t="shared" ref="H121:H132" si="124">E122</f>
        <v>25.6444516129032</v>
      </c>
      <c r="I121" s="9">
        <f t="shared" ref="I121:I132" si="125">H121+273.15</f>
        <v>298.79445161290317</v>
      </c>
      <c r="J121" s="9">
        <f t="shared" ref="J121:J132" si="126">EXP(($C$15*(I121-$C$13))/($C$16*I121*$C$13))</f>
        <v>0.37143694097174784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0.10574809709465662</v>
      </c>
      <c r="Q121" s="12">
        <f t="shared" ref="Q121:Q132" si="130">P121*$B$123</f>
        <v>3.4896872041236683E-2</v>
      </c>
      <c r="R121" s="9">
        <f t="shared" ref="R121:R132" si="131">L121*$B$123</f>
        <v>9.3951000000000007E-2</v>
      </c>
      <c r="S121" s="13">
        <f t="shared" ref="S121:S132" si="132">Q121/R121</f>
        <v>0.37143694097174784</v>
      </c>
      <c r="T121" s="2">
        <f t="shared" ref="T121:T132" si="133">$B$122/100</f>
        <v>0.01</v>
      </c>
      <c r="U121" s="14">
        <f t="shared" ref="U121:U132" si="134">S121*T121</f>
        <v>3.7143694097174786E-3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5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6">AR121*AQ121</f>
        <v>0.01</v>
      </c>
      <c r="AT121" s="1">
        <f t="shared" ref="AT121:AT132" si="137">(AS121+AM121+AD121+AA121+U121+X121+AG121+AJ121+AP121)</f>
        <v>1.8614369409717481E-2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66696.75</v>
      </c>
      <c r="AX121" s="1">
        <f t="shared" ref="AX121:AX132" si="141">AW121*10000*AV121*0.67*AU121*AT121</f>
        <v>78150041.011512324</v>
      </c>
      <c r="AZ121" s="1">
        <f t="shared" ref="AZ121:AZ132" si="142">$E$9/12</f>
        <v>102954.75</v>
      </c>
      <c r="BA121" s="1">
        <f t="shared" ref="BA121:BA132" si="143">AZ121*10000*AV121*0.67*AU121*AT121</f>
        <v>120634332.7797831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25.366483870967699</v>
      </c>
      <c r="E122" s="10">
        <f t="shared" ref="E122:E133" si="145">D121</f>
        <v>25.6444516129032</v>
      </c>
      <c r="F122" s="7" t="s">
        <v>83</v>
      </c>
      <c r="G122" s="1">
        <v>2</v>
      </c>
      <c r="H122" s="9">
        <f t="shared" si="124"/>
        <v>25.366483870967699</v>
      </c>
      <c r="I122" s="9">
        <f t="shared" si="125"/>
        <v>298.5164838709677</v>
      </c>
      <c r="J122" s="9">
        <f t="shared" si="126"/>
        <v>0.3603354321070063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0.46365190290534342</v>
      </c>
      <c r="P122" s="9">
        <f t="shared" si="129"/>
        <v>0.16707020878063264</v>
      </c>
      <c r="Q122" s="12">
        <f t="shared" si="130"/>
        <v>5.5133168897608775E-2</v>
      </c>
      <c r="R122" s="9">
        <f t="shared" si="131"/>
        <v>9.3951000000000007E-2</v>
      </c>
      <c r="S122" s="13">
        <f t="shared" si="132"/>
        <v>0.58682897358845321</v>
      </c>
      <c r="T122" s="2">
        <f t="shared" si="133"/>
        <v>0.01</v>
      </c>
      <c r="U122" s="14">
        <f t="shared" si="134"/>
        <v>5.8682897358845326E-3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5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6"/>
        <v>0.01</v>
      </c>
      <c r="AT122" s="1">
        <f t="shared" si="137"/>
        <v>2.0768289735884536E-2</v>
      </c>
      <c r="AU122" s="9">
        <f t="shared" si="138"/>
        <v>28.47</v>
      </c>
      <c r="AV122" s="1">
        <f t="shared" si="139"/>
        <v>0.33</v>
      </c>
      <c r="AW122" s="1">
        <f t="shared" si="140"/>
        <v>66696.75</v>
      </c>
      <c r="AX122" s="1">
        <f t="shared" si="141"/>
        <v>87192999.068292394</v>
      </c>
      <c r="AZ122" s="1">
        <f t="shared" si="142"/>
        <v>102954.75</v>
      </c>
      <c r="BA122" s="1">
        <f t="shared" si="143"/>
        <v>134593266.10106605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25.081607142857099</v>
      </c>
      <c r="E123" s="10">
        <f t="shared" si="145"/>
        <v>25.366483870967699</v>
      </c>
      <c r="F123" s="7" t="s">
        <v>83</v>
      </c>
      <c r="G123" s="1">
        <v>3</v>
      </c>
      <c r="H123" s="9">
        <f t="shared" si="124"/>
        <v>25.081607142857099</v>
      </c>
      <c r="I123" s="9">
        <f t="shared" si="125"/>
        <v>298.23160714285706</v>
      </c>
      <c r="J123" s="9">
        <f t="shared" si="126"/>
        <v>0.34928168040247121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0.58128169412471076</v>
      </c>
      <c r="P123" s="9">
        <f t="shared" si="129"/>
        <v>0.20303104691107424</v>
      </c>
      <c r="Q123" s="12">
        <f t="shared" si="130"/>
        <v>6.7000245480654502E-2</v>
      </c>
      <c r="R123" s="9">
        <f t="shared" si="131"/>
        <v>9.3951000000000007E-2</v>
      </c>
      <c r="S123" s="13">
        <f t="shared" si="132"/>
        <v>0.7131403122974157</v>
      </c>
      <c r="T123" s="2">
        <f t="shared" si="133"/>
        <v>0.01</v>
      </c>
      <c r="U123" s="14">
        <f t="shared" si="134"/>
        <v>7.1314031229741575E-3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5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6"/>
        <v>0.01</v>
      </c>
      <c r="AT123" s="1">
        <f t="shared" si="137"/>
        <v>2.2031403122974157E-2</v>
      </c>
      <c r="AU123" s="9">
        <f t="shared" si="138"/>
        <v>28.47</v>
      </c>
      <c r="AV123" s="1">
        <f t="shared" si="139"/>
        <v>0.33</v>
      </c>
      <c r="AW123" s="1">
        <f t="shared" si="140"/>
        <v>66696.75</v>
      </c>
      <c r="AX123" s="1">
        <f t="shared" si="141"/>
        <v>92496018.516897097</v>
      </c>
      <c r="AZ123" s="1">
        <f t="shared" si="142"/>
        <v>102954.75</v>
      </c>
      <c r="BA123" s="1">
        <f t="shared" si="143"/>
        <v>142779137.85008281</v>
      </c>
    </row>
    <row r="124" spans="1:53" x14ac:dyDescent="0.15">
      <c r="C124" s="7">
        <v>3</v>
      </c>
      <c r="D124" s="7">
        <f t="shared" si="144"/>
        <v>24.967064516129</v>
      </c>
      <c r="E124" s="10">
        <f t="shared" si="145"/>
        <v>25.081607142857099</v>
      </c>
      <c r="F124" s="7" t="s">
        <v>83</v>
      </c>
      <c r="G124" s="1">
        <v>4</v>
      </c>
      <c r="H124" s="9">
        <f t="shared" si="124"/>
        <v>24.967064516129</v>
      </c>
      <c r="I124" s="9">
        <f t="shared" si="125"/>
        <v>298.11706451612895</v>
      </c>
      <c r="J124" s="9">
        <f t="shared" si="126"/>
        <v>0.34492759324608196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0.6629506472136365</v>
      </c>
      <c r="P124" s="9">
        <f t="shared" si="129"/>
        <v>0.22866997118433199</v>
      </c>
      <c r="Q124" s="12">
        <f t="shared" si="130"/>
        <v>7.5461090490829566E-2</v>
      </c>
      <c r="R124" s="9">
        <f t="shared" si="131"/>
        <v>9.3951000000000007E-2</v>
      </c>
      <c r="S124" s="13">
        <f t="shared" si="132"/>
        <v>0.80319624581781524</v>
      </c>
      <c r="T124" s="2">
        <f t="shared" si="133"/>
        <v>0.01</v>
      </c>
      <c r="U124" s="14">
        <f t="shared" si="134"/>
        <v>8.0319624581781518E-3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5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6"/>
        <v>0.01</v>
      </c>
      <c r="AT124" s="1">
        <f t="shared" si="137"/>
        <v>2.2931962458178155E-2</v>
      </c>
      <c r="AU124" s="9">
        <f t="shared" si="138"/>
        <v>28.47</v>
      </c>
      <c r="AV124" s="1">
        <f t="shared" si="139"/>
        <v>0.33</v>
      </c>
      <c r="AW124" s="1">
        <f t="shared" si="140"/>
        <v>66696.75</v>
      </c>
      <c r="AX124" s="1">
        <f t="shared" si="141"/>
        <v>96276901.308594137</v>
      </c>
      <c r="AZ124" s="1">
        <f t="shared" si="142"/>
        <v>102954.75</v>
      </c>
      <c r="BA124" s="1">
        <f t="shared" si="143"/>
        <v>148615401.8749187</v>
      </c>
    </row>
    <row r="125" spans="1:53" x14ac:dyDescent="0.15">
      <c r="C125" s="7">
        <v>4</v>
      </c>
      <c r="D125" s="7">
        <f t="shared" si="144"/>
        <v>24.688666666666698</v>
      </c>
      <c r="E125" s="10">
        <f t="shared" si="145"/>
        <v>24.967064516129</v>
      </c>
      <c r="F125" s="7" t="s">
        <v>83</v>
      </c>
      <c r="G125" s="1">
        <v>5</v>
      </c>
      <c r="H125" s="9">
        <f t="shared" si="124"/>
        <v>24.688666666666698</v>
      </c>
      <c r="I125" s="9">
        <f t="shared" si="125"/>
        <v>297.83866666666665</v>
      </c>
      <c r="J125" s="9">
        <f t="shared" si="126"/>
        <v>0.33455638813425626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0.41256664222783934</v>
      </c>
      <c r="O125" s="9">
        <f t="shared" si="146"/>
        <v>0.30641403380146526</v>
      </c>
      <c r="P125" s="9">
        <f t="shared" si="129"/>
        <v>0.10251277242226613</v>
      </c>
      <c r="Q125" s="12">
        <f t="shared" si="130"/>
        <v>3.3829214899347822E-2</v>
      </c>
      <c r="R125" s="9">
        <f t="shared" si="131"/>
        <v>9.3951000000000007E-2</v>
      </c>
      <c r="S125" s="13">
        <f t="shared" si="132"/>
        <v>0.36007296249478793</v>
      </c>
      <c r="T125" s="2">
        <f t="shared" si="133"/>
        <v>0.01</v>
      </c>
      <c r="U125" s="14">
        <f t="shared" si="134"/>
        <v>3.6007296249478795E-3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1.8500729624947879E-2</v>
      </c>
      <c r="AU125" s="9">
        <f t="shared" si="138"/>
        <v>28.47</v>
      </c>
      <c r="AV125" s="1">
        <f t="shared" si="139"/>
        <v>0.33</v>
      </c>
      <c r="AW125" s="1">
        <f t="shared" si="140"/>
        <v>66696.75</v>
      </c>
      <c r="AX125" s="1">
        <f t="shared" si="141"/>
        <v>77672938.959607854</v>
      </c>
      <c r="AZ125" s="1">
        <f t="shared" si="142"/>
        <v>102954.75</v>
      </c>
      <c r="BA125" s="1">
        <f t="shared" si="143"/>
        <v>119897866.27311957</v>
      </c>
    </row>
    <row r="126" spans="1:53" x14ac:dyDescent="0.15">
      <c r="C126" s="7">
        <v>5</v>
      </c>
      <c r="D126" s="7">
        <f t="shared" si="144"/>
        <v>23.933451612903198</v>
      </c>
      <c r="E126" s="10">
        <f t="shared" si="145"/>
        <v>24.688666666666698</v>
      </c>
      <c r="F126" s="7" t="s">
        <v>85</v>
      </c>
      <c r="G126" s="1">
        <v>6</v>
      </c>
      <c r="H126" s="9">
        <f t="shared" si="124"/>
        <v>23.933451612903198</v>
      </c>
      <c r="I126" s="9">
        <f t="shared" si="125"/>
        <v>297.08345161290316</v>
      </c>
      <c r="J126" s="9">
        <f t="shared" si="126"/>
        <v>0.30787704399646715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0.48860126137919918</v>
      </c>
      <c r="P126" s="9">
        <f t="shared" si="129"/>
        <v>0.15042911204637305</v>
      </c>
      <c r="Q126" s="12">
        <f t="shared" si="130"/>
        <v>4.9641606975303107E-2</v>
      </c>
      <c r="R126" s="9">
        <f t="shared" si="131"/>
        <v>9.3951000000000007E-2</v>
      </c>
      <c r="S126" s="13">
        <f t="shared" si="132"/>
        <v>0.52837763275859861</v>
      </c>
      <c r="T126" s="2">
        <f t="shared" si="133"/>
        <v>0.01</v>
      </c>
      <c r="U126" s="14">
        <f t="shared" si="134"/>
        <v>5.2837763275859866E-3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2.0183776327585987E-2</v>
      </c>
      <c r="AU126" s="9">
        <f t="shared" si="138"/>
        <v>28.47</v>
      </c>
      <c r="AV126" s="1">
        <f t="shared" si="139"/>
        <v>0.33</v>
      </c>
      <c r="AW126" s="1">
        <f t="shared" si="140"/>
        <v>66696.75</v>
      </c>
      <c r="AX126" s="1">
        <f t="shared" si="141"/>
        <v>84738994.539594054</v>
      </c>
      <c r="AZ126" s="1">
        <f t="shared" si="142"/>
        <v>102954.75</v>
      </c>
      <c r="BA126" s="1">
        <f t="shared" si="143"/>
        <v>130805204.12276869</v>
      </c>
    </row>
    <row r="127" spans="1:53" x14ac:dyDescent="0.15">
      <c r="C127" s="7">
        <v>6</v>
      </c>
      <c r="D127" s="7">
        <f t="shared" si="144"/>
        <v>23.4133666666667</v>
      </c>
      <c r="E127" s="10">
        <f t="shared" si="145"/>
        <v>23.933451612903198</v>
      </c>
      <c r="F127" s="7" t="s">
        <v>83</v>
      </c>
      <c r="G127" s="1">
        <v>7</v>
      </c>
      <c r="H127" s="9">
        <f t="shared" si="124"/>
        <v>23.4133666666667</v>
      </c>
      <c r="I127" s="9">
        <f t="shared" si="125"/>
        <v>296.5633666666667</v>
      </c>
      <c r="J127" s="9">
        <f t="shared" si="126"/>
        <v>0.2906801426794336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0.6228721493328262</v>
      </c>
      <c r="P127" s="9">
        <f t="shared" si="129"/>
        <v>0.1810565652391114</v>
      </c>
      <c r="Q127" s="12">
        <f t="shared" si="130"/>
        <v>5.9748666528906764E-2</v>
      </c>
      <c r="R127" s="9">
        <f t="shared" si="131"/>
        <v>9.3951000000000007E-2</v>
      </c>
      <c r="S127" s="13">
        <f t="shared" si="132"/>
        <v>0.6359556207906969</v>
      </c>
      <c r="T127" s="2">
        <f t="shared" si="133"/>
        <v>0.01</v>
      </c>
      <c r="U127" s="14">
        <f t="shared" si="134"/>
        <v>6.3595562079069691E-3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2.1259556207906968E-2</v>
      </c>
      <c r="AU127" s="9">
        <f t="shared" si="138"/>
        <v>28.47</v>
      </c>
      <c r="AV127" s="1">
        <f t="shared" si="139"/>
        <v>0.33</v>
      </c>
      <c r="AW127" s="1">
        <f t="shared" si="140"/>
        <v>66696.75</v>
      </c>
      <c r="AX127" s="1">
        <f t="shared" si="141"/>
        <v>89255518.302282214</v>
      </c>
      <c r="AZ127" s="1">
        <f t="shared" si="142"/>
        <v>102954.75</v>
      </c>
      <c r="BA127" s="1">
        <f t="shared" si="143"/>
        <v>137777021.71293041</v>
      </c>
    </row>
    <row r="128" spans="1:53" x14ac:dyDescent="0.15">
      <c r="C128" s="7">
        <v>7</v>
      </c>
      <c r="D128" s="7">
        <f t="shared" si="144"/>
        <v>23.1019677419355</v>
      </c>
      <c r="E128" s="10">
        <f t="shared" si="145"/>
        <v>23.4133666666667</v>
      </c>
      <c r="F128" s="7" t="s">
        <v>83</v>
      </c>
      <c r="G128" s="1">
        <v>8</v>
      </c>
      <c r="H128" s="9">
        <f t="shared" si="124"/>
        <v>23.1019677419355</v>
      </c>
      <c r="I128" s="9">
        <f t="shared" si="125"/>
        <v>296.25196774193546</v>
      </c>
      <c r="J128" s="9">
        <f t="shared" si="126"/>
        <v>0.28081968365016274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0.72651558409371475</v>
      </c>
      <c r="P128" s="9">
        <f t="shared" si="129"/>
        <v>0.20401987649211017</v>
      </c>
      <c r="Q128" s="12">
        <f t="shared" si="130"/>
        <v>6.7326559242396361E-2</v>
      </c>
      <c r="R128" s="9">
        <f t="shared" si="131"/>
        <v>9.3951000000000007E-2</v>
      </c>
      <c r="S128" s="13">
        <f t="shared" si="132"/>
        <v>0.71661354581001113</v>
      </c>
      <c r="T128" s="2">
        <f t="shared" si="133"/>
        <v>0.01</v>
      </c>
      <c r="U128" s="14">
        <f t="shared" si="134"/>
        <v>7.1661354581001114E-3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2.2066135458100114E-2</v>
      </c>
      <c r="AU128" s="9">
        <f t="shared" si="138"/>
        <v>28.47</v>
      </c>
      <c r="AV128" s="1">
        <f t="shared" si="139"/>
        <v>0.33</v>
      </c>
      <c r="AW128" s="1">
        <f t="shared" si="140"/>
        <v>66696.75</v>
      </c>
      <c r="AX128" s="1">
        <f t="shared" si="141"/>
        <v>92641837.76839976</v>
      </c>
      <c r="AZ128" s="1">
        <f t="shared" si="142"/>
        <v>102954.75</v>
      </c>
      <c r="BA128" s="1">
        <f t="shared" si="143"/>
        <v>143004228.04688618</v>
      </c>
    </row>
    <row r="129" spans="1:54" x14ac:dyDescent="0.15">
      <c r="C129" s="7">
        <v>8</v>
      </c>
      <c r="D129" s="7">
        <f t="shared" si="144"/>
        <v>24.971096774193601</v>
      </c>
      <c r="E129" s="10">
        <f t="shared" si="145"/>
        <v>23.1019677419355</v>
      </c>
      <c r="F129" s="7" t="s">
        <v>83</v>
      </c>
      <c r="G129" s="1">
        <v>9</v>
      </c>
      <c r="H129" s="9">
        <f t="shared" si="124"/>
        <v>24.971096774193601</v>
      </c>
      <c r="I129" s="9">
        <f t="shared" si="125"/>
        <v>298.12109677419357</v>
      </c>
      <c r="J129" s="9">
        <f t="shared" si="126"/>
        <v>0.34508000147117296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0.80719570760160453</v>
      </c>
      <c r="P129" s="9">
        <f t="shared" si="129"/>
        <v>0.2785470959666862</v>
      </c>
      <c r="Q129" s="12">
        <f t="shared" si="130"/>
        <v>9.1920541669006456E-2</v>
      </c>
      <c r="R129" s="9">
        <f t="shared" si="131"/>
        <v>9.3951000000000007E-2</v>
      </c>
      <c r="S129" s="13">
        <f t="shared" si="132"/>
        <v>0.97838811368699052</v>
      </c>
      <c r="T129" s="2">
        <f t="shared" si="133"/>
        <v>0.01</v>
      </c>
      <c r="U129" s="14">
        <f t="shared" si="134"/>
        <v>9.7838811368699055E-3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2.4683881136869909E-2</v>
      </c>
      <c r="AU129" s="9">
        <f t="shared" si="138"/>
        <v>28.47</v>
      </c>
      <c r="AV129" s="1">
        <f t="shared" si="139"/>
        <v>0.33</v>
      </c>
      <c r="AW129" s="1">
        <f t="shared" si="140"/>
        <v>66696.75</v>
      </c>
      <c r="AX129" s="1">
        <f t="shared" si="141"/>
        <v>103632107.04106021</v>
      </c>
      <c r="AZ129" s="1">
        <f t="shared" si="142"/>
        <v>102954.75</v>
      </c>
      <c r="BA129" s="1">
        <f t="shared" si="143"/>
        <v>159969079.03886762</v>
      </c>
    </row>
    <row r="130" spans="1:54" x14ac:dyDescent="0.15">
      <c r="C130" s="7">
        <v>9</v>
      </c>
      <c r="D130" s="7">
        <f t="shared" si="144"/>
        <v>26.408100000000001</v>
      </c>
      <c r="E130" s="10">
        <f t="shared" si="145"/>
        <v>24.971096774193601</v>
      </c>
      <c r="F130" s="7" t="s">
        <v>83</v>
      </c>
      <c r="G130" s="1">
        <v>10</v>
      </c>
      <c r="H130" s="9">
        <f t="shared" si="124"/>
        <v>26.408100000000001</v>
      </c>
      <c r="I130" s="9">
        <f t="shared" si="125"/>
        <v>299.55809999999997</v>
      </c>
      <c r="J130" s="9">
        <f t="shared" si="126"/>
        <v>0.40361089717749665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0.81334861163491823</v>
      </c>
      <c r="P130" s="9">
        <f t="shared" si="129"/>
        <v>0.32827636286004064</v>
      </c>
      <c r="Q130" s="12">
        <f t="shared" si="130"/>
        <v>0.10833119974381342</v>
      </c>
      <c r="R130" s="9">
        <f t="shared" si="131"/>
        <v>9.3951000000000007E-2</v>
      </c>
      <c r="S130" s="13">
        <f t="shared" si="132"/>
        <v>1.1530606352653341</v>
      </c>
      <c r="T130" s="2">
        <f t="shared" si="133"/>
        <v>0.01</v>
      </c>
      <c r="U130" s="14">
        <f t="shared" si="134"/>
        <v>1.1530606352653341E-2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2.6430606352653339E-2</v>
      </c>
      <c r="AU130" s="9">
        <f t="shared" si="138"/>
        <v>28.47</v>
      </c>
      <c r="AV130" s="1">
        <f t="shared" si="139"/>
        <v>0.33</v>
      </c>
      <c r="AW130" s="1">
        <f t="shared" si="140"/>
        <v>66696.75</v>
      </c>
      <c r="AX130" s="1">
        <f t="shared" si="141"/>
        <v>110965508.68603109</v>
      </c>
      <c r="AZ130" s="1">
        <f t="shared" si="142"/>
        <v>102954.75</v>
      </c>
      <c r="BA130" s="1">
        <f t="shared" si="143"/>
        <v>171289098.87503004</v>
      </c>
    </row>
    <row r="131" spans="1:54" x14ac:dyDescent="0.15">
      <c r="C131" s="7">
        <v>10</v>
      </c>
      <c r="D131" s="7">
        <f t="shared" si="144"/>
        <v>26.069903225806399</v>
      </c>
      <c r="E131" s="10">
        <f t="shared" si="145"/>
        <v>26.408100000000001</v>
      </c>
      <c r="F131" s="7" t="s">
        <v>83</v>
      </c>
      <c r="G131" s="1">
        <v>11</v>
      </c>
      <c r="H131" s="9">
        <f t="shared" si="124"/>
        <v>26.069903225806399</v>
      </c>
      <c r="I131" s="9">
        <f t="shared" si="125"/>
        <v>299.21990322580638</v>
      </c>
      <c r="J131" s="9">
        <f t="shared" si="126"/>
        <v>0.38905216809982957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0.46081863633613374</v>
      </c>
      <c r="O131" s="9">
        <f t="shared" si="146"/>
        <v>0.30895361243874375</v>
      </c>
      <c r="P131" s="9">
        <f t="shared" si="129"/>
        <v>0.12019907276156773</v>
      </c>
      <c r="Q131" s="12">
        <f t="shared" si="130"/>
        <v>3.9665694011317351E-2</v>
      </c>
      <c r="R131" s="9">
        <f t="shared" si="131"/>
        <v>9.3951000000000007E-2</v>
      </c>
      <c r="S131" s="13">
        <f t="shared" si="132"/>
        <v>0.42219554886395405</v>
      </c>
      <c r="T131" s="2">
        <f t="shared" si="133"/>
        <v>0.01</v>
      </c>
      <c r="U131" s="14">
        <f t="shared" si="134"/>
        <v>4.2219554886395406E-3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1.9121955488639542E-2</v>
      </c>
      <c r="AU131" s="9">
        <f t="shared" si="138"/>
        <v>28.47</v>
      </c>
      <c r="AV131" s="1">
        <f t="shared" si="139"/>
        <v>0.33</v>
      </c>
      <c r="AW131" s="1">
        <f t="shared" si="140"/>
        <v>66696.75</v>
      </c>
      <c r="AX131" s="1">
        <f t="shared" si="141"/>
        <v>80281076.020623267</v>
      </c>
      <c r="AZ131" s="1">
        <f t="shared" si="142"/>
        <v>102954.75</v>
      </c>
      <c r="BA131" s="1">
        <f t="shared" si="143"/>
        <v>123923851.03373498</v>
      </c>
    </row>
    <row r="132" spans="1:54" x14ac:dyDescent="0.15">
      <c r="C132" s="7">
        <v>11</v>
      </c>
      <c r="D132" s="7">
        <f t="shared" si="144"/>
        <v>25.377300000000002</v>
      </c>
      <c r="E132" s="10">
        <f t="shared" si="145"/>
        <v>26.069903225806399</v>
      </c>
      <c r="F132" s="7" t="s">
        <v>85</v>
      </c>
      <c r="G132" s="1">
        <v>12</v>
      </c>
      <c r="H132" s="9">
        <f t="shared" si="124"/>
        <v>25.377300000000002</v>
      </c>
      <c r="I132" s="9">
        <f t="shared" si="125"/>
        <v>298.52729999999997</v>
      </c>
      <c r="J132" s="9">
        <f t="shared" si="126"/>
        <v>0.3607615196790418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0.47345453967717599</v>
      </c>
      <c r="P132" s="9">
        <f t="shared" si="129"/>
        <v>0.17080417923287919</v>
      </c>
      <c r="Q132" s="12">
        <f t="shared" si="130"/>
        <v>5.6365379146850136E-2</v>
      </c>
      <c r="R132" s="9">
        <f t="shared" si="131"/>
        <v>9.3951000000000007E-2</v>
      </c>
      <c r="S132" s="13">
        <f t="shared" si="132"/>
        <v>0.59994443004172526</v>
      </c>
      <c r="T132" s="2">
        <f t="shared" si="133"/>
        <v>0.01</v>
      </c>
      <c r="U132" s="14">
        <f t="shared" si="134"/>
        <v>5.9994443004172532E-3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2.0899444300417257E-2</v>
      </c>
      <c r="AU132" s="9">
        <f t="shared" si="138"/>
        <v>28.47</v>
      </c>
      <c r="AV132" s="1">
        <f t="shared" si="139"/>
        <v>0.33</v>
      </c>
      <c r="AW132" s="1">
        <f t="shared" si="140"/>
        <v>66696.75</v>
      </c>
      <c r="AX132" s="1">
        <f t="shared" si="141"/>
        <v>87743634.675197691</v>
      </c>
      <c r="AY132" s="1">
        <f>SUM(AX121:AX132)</f>
        <v>1081047575.898092</v>
      </c>
      <c r="AZ132" s="1">
        <f t="shared" si="142"/>
        <v>102954.75</v>
      </c>
      <c r="BA132" s="1">
        <f t="shared" si="143"/>
        <v>135443240.8187252</v>
      </c>
      <c r="BB132" s="1">
        <f>SUM(BA121:BA132)</f>
        <v>1668731728.5279133</v>
      </c>
    </row>
    <row r="133" spans="1:54" x14ac:dyDescent="0.15">
      <c r="C133" s="7">
        <v>12</v>
      </c>
      <c r="D133" s="7">
        <f t="shared" si="144"/>
        <v>25.399161290322599</v>
      </c>
      <c r="E133" s="10">
        <f t="shared" si="145"/>
        <v>25.377300000000002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25.6444516129032</v>
      </c>
      <c r="E136" s="7"/>
      <c r="F136" s="7"/>
      <c r="G136" s="1">
        <v>1</v>
      </c>
      <c r="H136" s="9">
        <f t="shared" ref="H136:H147" si="147">E137</f>
        <v>25.6444516129032</v>
      </c>
      <c r="I136" s="9">
        <f t="shared" ref="I136:I147" si="148">H136+273.15</f>
        <v>298.79445161290317</v>
      </c>
      <c r="J136" s="9">
        <f t="shared" ref="J136:J147" si="149">EXP(($C$15*(I136-$C$13))/($C$16*I136*$C$13))</f>
        <v>0.37143694097174784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0.28193843621764486</v>
      </c>
      <c r="Q136" s="12">
        <f t="shared" ref="Q136:Q147" si="153">P136*$B$138</f>
        <v>7.3303993416587665E-2</v>
      </c>
      <c r="R136" s="9">
        <f t="shared" ref="R136:R147" si="154">L136*$B$138</f>
        <v>0.19735245833333334</v>
      </c>
      <c r="S136" s="13">
        <f t="shared" ref="S136:S147" si="155">Q136/R136</f>
        <v>0.37143694097174784</v>
      </c>
      <c r="T136" s="2">
        <f t="shared" ref="T136:T147" si="156">$B$137/100</f>
        <v>0.01</v>
      </c>
      <c r="U136" s="14">
        <f t="shared" ref="U136:U147" si="157">S136*T136</f>
        <v>3.7143694097174786E-3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8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9">AR136*AQ136</f>
        <v>0.01</v>
      </c>
      <c r="AT136" s="1">
        <f t="shared" ref="AT136:AT147" si="160">(AS136+AM136+AD136+AA136+U136+X136+AG136+AJ136+AP136)</f>
        <v>1.8614369409717481E-2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25.366483870967699</v>
      </c>
      <c r="E137" s="10">
        <f t="shared" ref="E137:E148" si="166">D136</f>
        <v>25.6444516129032</v>
      </c>
      <c r="F137" s="7" t="s">
        <v>83</v>
      </c>
      <c r="G137" s="1">
        <v>2</v>
      </c>
      <c r="H137" s="9">
        <f t="shared" si="147"/>
        <v>25.366483870967699</v>
      </c>
      <c r="I137" s="9">
        <f t="shared" si="148"/>
        <v>298.5164838709677</v>
      </c>
      <c r="J137" s="9">
        <f t="shared" si="149"/>
        <v>0.3603354321070063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1.2361573971156885</v>
      </c>
      <c r="P137" s="9">
        <f t="shared" si="152"/>
        <v>0.44543130984195378</v>
      </c>
      <c r="Q137" s="12">
        <f t="shared" si="153"/>
        <v>0.11581214055890798</v>
      </c>
      <c r="R137" s="9">
        <f t="shared" si="154"/>
        <v>0.19735245833333334</v>
      </c>
      <c r="S137" s="13">
        <f t="shared" si="155"/>
        <v>0.58682897358845321</v>
      </c>
      <c r="T137" s="2">
        <f t="shared" si="156"/>
        <v>0.01</v>
      </c>
      <c r="U137" s="14">
        <f t="shared" si="157"/>
        <v>5.8682897358845326E-3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8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9"/>
        <v>0.01</v>
      </c>
      <c r="AT137" s="1">
        <f t="shared" si="160"/>
        <v>2.0768289735884536E-2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25.081607142857099</v>
      </c>
      <c r="E138" s="10">
        <f t="shared" si="166"/>
        <v>25.366483870967699</v>
      </c>
      <c r="F138" s="7" t="s">
        <v>83</v>
      </c>
      <c r="G138" s="1">
        <v>3</v>
      </c>
      <c r="H138" s="9">
        <f t="shared" si="147"/>
        <v>25.081607142857099</v>
      </c>
      <c r="I138" s="9">
        <f t="shared" si="148"/>
        <v>298.23160714285706</v>
      </c>
      <c r="J138" s="9">
        <f t="shared" si="149"/>
        <v>0.34928168040247121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1.5497740039404013</v>
      </c>
      <c r="P138" s="9">
        <f t="shared" si="152"/>
        <v>0.54130766834036936</v>
      </c>
      <c r="Q138" s="12">
        <f t="shared" si="153"/>
        <v>0.14073999376849605</v>
      </c>
      <c r="R138" s="9">
        <f t="shared" si="154"/>
        <v>0.19735245833333334</v>
      </c>
      <c r="S138" s="13">
        <f t="shared" si="155"/>
        <v>0.7131403122974157</v>
      </c>
      <c r="T138" s="2">
        <f t="shared" si="156"/>
        <v>0.01</v>
      </c>
      <c r="U138" s="14">
        <f t="shared" si="157"/>
        <v>7.1314031229741575E-3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8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9"/>
        <v>0.01</v>
      </c>
      <c r="AT138" s="1">
        <f t="shared" si="160"/>
        <v>2.2031403122974157E-2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24.967064516129</v>
      </c>
      <c r="E139" s="10">
        <f t="shared" si="166"/>
        <v>25.081607142857099</v>
      </c>
      <c r="F139" s="7" t="s">
        <v>83</v>
      </c>
      <c r="G139" s="1">
        <v>4</v>
      </c>
      <c r="H139" s="9">
        <f t="shared" si="147"/>
        <v>24.967064516129</v>
      </c>
      <c r="I139" s="9">
        <f t="shared" si="148"/>
        <v>298.11706451612895</v>
      </c>
      <c r="J139" s="9">
        <f t="shared" si="149"/>
        <v>0.34492759324608196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1.7675142522666984</v>
      </c>
      <c r="P139" s="9">
        <f t="shared" si="152"/>
        <v>0.60966443706250051</v>
      </c>
      <c r="Q139" s="12">
        <f t="shared" si="153"/>
        <v>0.15851275363625014</v>
      </c>
      <c r="R139" s="9">
        <f t="shared" si="154"/>
        <v>0.19735245833333334</v>
      </c>
      <c r="S139" s="13">
        <f t="shared" si="155"/>
        <v>0.80319624581781524</v>
      </c>
      <c r="T139" s="2">
        <f t="shared" si="156"/>
        <v>0.01</v>
      </c>
      <c r="U139" s="14">
        <f t="shared" si="157"/>
        <v>8.0319624581781518E-3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8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9"/>
        <v>0.01</v>
      </c>
      <c r="AT139" s="1">
        <f t="shared" si="160"/>
        <v>2.2931962458178155E-2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24.688666666666698</v>
      </c>
      <c r="E140" s="10">
        <f t="shared" si="166"/>
        <v>24.967064516129</v>
      </c>
      <c r="F140" s="7" t="s">
        <v>83</v>
      </c>
      <c r="G140" s="1">
        <v>5</v>
      </c>
      <c r="H140" s="9">
        <f t="shared" si="147"/>
        <v>24.688666666666698</v>
      </c>
      <c r="I140" s="9">
        <f t="shared" si="148"/>
        <v>297.83866666666665</v>
      </c>
      <c r="J140" s="9">
        <f t="shared" si="149"/>
        <v>0.33455638813425626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1.9168977318708649</v>
      </c>
      <c r="P140" s="9">
        <f t="shared" si="152"/>
        <v>0.64131038159746456</v>
      </c>
      <c r="Q140" s="12">
        <f t="shared" si="153"/>
        <v>0.16674069921534079</v>
      </c>
      <c r="R140" s="9">
        <f t="shared" si="154"/>
        <v>0.19735245833333334</v>
      </c>
      <c r="S140" s="13">
        <f t="shared" si="155"/>
        <v>0.84488787534488929</v>
      </c>
      <c r="T140" s="2">
        <f t="shared" si="156"/>
        <v>0.01</v>
      </c>
      <c r="U140" s="14">
        <f t="shared" si="157"/>
        <v>8.4488787534488935E-3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2.3348878753448897E-2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23.933451612903198</v>
      </c>
      <c r="E141" s="10">
        <f t="shared" si="166"/>
        <v>24.688666666666698</v>
      </c>
      <c r="F141" s="7" t="s">
        <v>85</v>
      </c>
      <c r="G141" s="1">
        <v>6</v>
      </c>
      <c r="H141" s="9">
        <f t="shared" si="147"/>
        <v>23.933451612903198</v>
      </c>
      <c r="I141" s="9">
        <f t="shared" si="148"/>
        <v>297.08345161290316</v>
      </c>
      <c r="J141" s="9">
        <f t="shared" si="149"/>
        <v>0.30787704399646715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2.0346352669400671</v>
      </c>
      <c r="P141" s="9">
        <f t="shared" si="152"/>
        <v>0.62641749159647075</v>
      </c>
      <c r="Q141" s="12">
        <f t="shared" si="153"/>
        <v>0.16286854781508239</v>
      </c>
      <c r="R141" s="9">
        <f t="shared" si="154"/>
        <v>0.19735245833333334</v>
      </c>
      <c r="S141" s="13">
        <f t="shared" si="155"/>
        <v>0.82526738805550248</v>
      </c>
      <c r="T141" s="2">
        <f t="shared" si="156"/>
        <v>0.01</v>
      </c>
      <c r="U141" s="14">
        <f t="shared" si="157"/>
        <v>8.252673880555025E-3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2.3152673880555023E-2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23.4133666666667</v>
      </c>
      <c r="E142" s="10">
        <f t="shared" si="166"/>
        <v>23.933451612903198</v>
      </c>
      <c r="F142" s="7" t="s">
        <v>83</v>
      </c>
      <c r="G142" s="1">
        <v>7</v>
      </c>
      <c r="H142" s="9">
        <f t="shared" si="147"/>
        <v>23.4133666666667</v>
      </c>
      <c r="I142" s="9">
        <f t="shared" si="148"/>
        <v>296.5633666666667</v>
      </c>
      <c r="J142" s="9">
        <f t="shared" si="149"/>
        <v>0.2906801426794336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2.1672656920102633</v>
      </c>
      <c r="P142" s="9">
        <f t="shared" si="152"/>
        <v>0.62998110057778478</v>
      </c>
      <c r="Q142" s="12">
        <f t="shared" si="153"/>
        <v>0.16379508615022406</v>
      </c>
      <c r="R142" s="9">
        <f t="shared" si="154"/>
        <v>0.19735245833333334</v>
      </c>
      <c r="S142" s="13">
        <f t="shared" si="155"/>
        <v>0.82996222866182889</v>
      </c>
      <c r="T142" s="2">
        <f t="shared" si="156"/>
        <v>0.01</v>
      </c>
      <c r="U142" s="14">
        <f t="shared" si="157"/>
        <v>8.2996222866182894E-3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2.3199622286618288E-2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23.1019677419355</v>
      </c>
      <c r="E143" s="10">
        <f t="shared" si="166"/>
        <v>23.4133666666667</v>
      </c>
      <c r="F143" s="7" t="s">
        <v>83</v>
      </c>
      <c r="G143" s="1">
        <v>8</v>
      </c>
      <c r="H143" s="9">
        <f t="shared" si="147"/>
        <v>23.1019677419355</v>
      </c>
      <c r="I143" s="9">
        <f t="shared" si="148"/>
        <v>296.25196774193546</v>
      </c>
      <c r="J143" s="9">
        <f t="shared" si="149"/>
        <v>0.28081968365016274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2.2963325080991455</v>
      </c>
      <c r="P143" s="9">
        <f t="shared" si="152"/>
        <v>0.64485536847998681</v>
      </c>
      <c r="Q143" s="12">
        <f t="shared" si="153"/>
        <v>0.16766239580479658</v>
      </c>
      <c r="R143" s="9">
        <f t="shared" si="154"/>
        <v>0.19735245833333334</v>
      </c>
      <c r="S143" s="13">
        <f t="shared" si="155"/>
        <v>0.84955818245552595</v>
      </c>
      <c r="T143" s="2">
        <f t="shared" si="156"/>
        <v>0.01</v>
      </c>
      <c r="U143" s="14">
        <f t="shared" si="157"/>
        <v>8.4955818245552595E-3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2.3395581824555263E-2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24.971096774193601</v>
      </c>
      <c r="E144" s="10">
        <f t="shared" si="166"/>
        <v>23.1019677419355</v>
      </c>
      <c r="F144" s="7" t="s">
        <v>83</v>
      </c>
      <c r="G144" s="1">
        <v>9</v>
      </c>
      <c r="H144" s="9">
        <f t="shared" si="147"/>
        <v>24.971096774193601</v>
      </c>
      <c r="I144" s="9">
        <f t="shared" si="148"/>
        <v>298.12109677419357</v>
      </c>
      <c r="J144" s="9">
        <f t="shared" si="149"/>
        <v>0.34508000147117296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2.4105250562858256</v>
      </c>
      <c r="P144" s="9">
        <f t="shared" si="152"/>
        <v>0.83182398996941198</v>
      </c>
      <c r="Q144" s="12">
        <f t="shared" si="153"/>
        <v>0.21627423739204713</v>
      </c>
      <c r="R144" s="9">
        <f t="shared" si="154"/>
        <v>0.19735245833333334</v>
      </c>
      <c r="S144" s="13">
        <f t="shared" si="155"/>
        <v>1.0958781016386145</v>
      </c>
      <c r="T144" s="2">
        <f t="shared" si="156"/>
        <v>0.01</v>
      </c>
      <c r="U144" s="14">
        <f t="shared" si="157"/>
        <v>1.0958781016386145E-2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2.5858781016386147E-2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26.408100000000001</v>
      </c>
      <c r="E145" s="10">
        <f t="shared" si="166"/>
        <v>24.971096774193601</v>
      </c>
      <c r="F145" s="7" t="s">
        <v>83</v>
      </c>
      <c r="G145" s="1">
        <v>10</v>
      </c>
      <c r="H145" s="9">
        <f t="shared" si="147"/>
        <v>26.408100000000001</v>
      </c>
      <c r="I145" s="9">
        <f t="shared" si="148"/>
        <v>299.55809999999997</v>
      </c>
      <c r="J145" s="9">
        <f t="shared" si="149"/>
        <v>0.40361089717749665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2.3377489829830802</v>
      </c>
      <c r="P145" s="9">
        <f t="shared" si="152"/>
        <v>0.94354096439758139</v>
      </c>
      <c r="Q145" s="12">
        <f t="shared" si="153"/>
        <v>0.24532065074337117</v>
      </c>
      <c r="R145" s="9">
        <f t="shared" si="154"/>
        <v>0.19735245833333334</v>
      </c>
      <c r="S145" s="13">
        <f t="shared" si="155"/>
        <v>1.2430584995755074</v>
      </c>
      <c r="T145" s="2">
        <f t="shared" si="156"/>
        <v>0.01</v>
      </c>
      <c r="U145" s="14">
        <f t="shared" si="157"/>
        <v>1.2430584995755074E-2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2.7330584995755074E-2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26.069903225806399</v>
      </c>
      <c r="E146" s="10">
        <f t="shared" si="166"/>
        <v>26.408100000000001</v>
      </c>
      <c r="F146" s="7" t="s">
        <v>83</v>
      </c>
      <c r="G146" s="1">
        <v>11</v>
      </c>
      <c r="H146" s="9">
        <f t="shared" si="147"/>
        <v>26.069903225806399</v>
      </c>
      <c r="I146" s="9">
        <f t="shared" si="148"/>
        <v>299.21990322580638</v>
      </c>
      <c r="J146" s="9">
        <f t="shared" si="149"/>
        <v>0.38905216809982957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2.1532559352521656</v>
      </c>
      <c r="P146" s="9">
        <f t="shared" si="152"/>
        <v>0.83772889008368123</v>
      </c>
      <c r="Q146" s="12">
        <f t="shared" si="153"/>
        <v>0.21780951142175714</v>
      </c>
      <c r="R146" s="9">
        <f t="shared" si="154"/>
        <v>0.19735245833333334</v>
      </c>
      <c r="S146" s="13">
        <f t="shared" si="155"/>
        <v>1.103657452565761</v>
      </c>
      <c r="T146" s="2">
        <f t="shared" si="156"/>
        <v>0.01</v>
      </c>
      <c r="U146" s="14">
        <f t="shared" si="157"/>
        <v>1.103657452565761E-2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2.5936574525657612E-2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25.377300000000002</v>
      </c>
      <c r="E147" s="10">
        <f t="shared" si="166"/>
        <v>26.069903225806399</v>
      </c>
      <c r="F147" s="7" t="s">
        <v>85</v>
      </c>
      <c r="G147" s="1">
        <v>12</v>
      </c>
      <c r="H147" s="9">
        <f t="shared" si="147"/>
        <v>25.377300000000002</v>
      </c>
      <c r="I147" s="9">
        <f t="shared" si="148"/>
        <v>298.52729999999997</v>
      </c>
      <c r="J147" s="9">
        <f t="shared" si="149"/>
        <v>0.3607615196790418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2.0745749618351512</v>
      </c>
      <c r="P147" s="9">
        <f t="shared" si="152"/>
        <v>0.74842681591973925</v>
      </c>
      <c r="Q147" s="12">
        <f t="shared" si="153"/>
        <v>0.19459097213913221</v>
      </c>
      <c r="R147" s="9">
        <f t="shared" si="154"/>
        <v>0.19735245833333334</v>
      </c>
      <c r="S147" s="13">
        <f t="shared" si="155"/>
        <v>0.98600733825399367</v>
      </c>
      <c r="T147" s="2">
        <f t="shared" si="156"/>
        <v>0.01</v>
      </c>
      <c r="U147" s="14">
        <f t="shared" si="157"/>
        <v>9.8600733825399377E-3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2.4760073382539938E-2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25.399161290322599</v>
      </c>
      <c r="E148" s="10">
        <f t="shared" si="166"/>
        <v>25.377300000000002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workbookViewId="0">
      <pane xSplit="4" topLeftCell="E1" activePane="topRight" state="frozen"/>
      <selection pane="topRight" activeCell="E12" sqref="E12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1870100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100600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402350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2785590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5544278.9583336683</v>
      </c>
      <c r="J13" s="6" t="s">
        <v>37</v>
      </c>
      <c r="K13" s="6">
        <f>I13/(10000*1000)</f>
        <v>0.55442789583336682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-1.1850967741935501</v>
      </c>
      <c r="E26" s="7"/>
      <c r="F26" s="7"/>
      <c r="G26" s="1">
        <v>1</v>
      </c>
      <c r="H26" s="9">
        <f t="shared" ref="H26:H37" si="0">E27</f>
        <v>-1.1850967741935501</v>
      </c>
      <c r="I26" s="9">
        <f t="shared" ref="I26:I37" si="1">H26+273.15</f>
        <v>271.96490322580644</v>
      </c>
      <c r="J26" s="9">
        <f>EXP(($C$15*(I26-$C$13))/($C$16*I26*$C$13))</f>
        <v>1.4919286733440611E-2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0.60470993477931556</v>
      </c>
      <c r="Q26" s="12">
        <f>P26*$B$28</f>
        <v>6.0470993477931556E-2</v>
      </c>
      <c r="R26" s="9">
        <f>L26*$B$28</f>
        <v>4.0532094166666672</v>
      </c>
      <c r="S26" s="13">
        <f t="shared" ref="S26:S37" si="3">Q26/R26</f>
        <v>1.4919286733440609E-2</v>
      </c>
      <c r="T26" s="2">
        <f>$B$27/100</f>
        <v>0.34</v>
      </c>
      <c r="U26" s="14">
        <f>S26*T26</f>
        <v>5.0725574893698078E-3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1.7972557489369809E-2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-3.7293225806451602</v>
      </c>
      <c r="E27" s="10">
        <f t="shared" ref="E27:E38" si="4">D26</f>
        <v>-1.1850967741935501</v>
      </c>
      <c r="F27" s="7" t="s">
        <v>83</v>
      </c>
      <c r="G27" s="1">
        <v>2</v>
      </c>
      <c r="H27" s="9">
        <f t="shared" si="0"/>
        <v>-3.7293225806451602</v>
      </c>
      <c r="I27" s="9">
        <f t="shared" si="1"/>
        <v>269.42067741935483</v>
      </c>
      <c r="J27" s="9">
        <f t="shared" ref="J27:J37" si="5">EXP(($C$15*(I27-$C$13))/($C$16*I27*$C$13))</f>
        <v>1.0639446282761277E-2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80.459478398554012</v>
      </c>
      <c r="P27" s="9">
        <f t="shared" si="2"/>
        <v>0.85604429836040674</v>
      </c>
      <c r="Q27" s="12">
        <f t="shared" ref="Q27:Q37" si="9">P27*$B$28</f>
        <v>8.5604429836040677E-2</v>
      </c>
      <c r="R27" s="9">
        <f t="shared" ref="R27:R37" si="10">L27*$B$28</f>
        <v>4.0532094166666672</v>
      </c>
      <c r="S27" s="13">
        <f t="shared" si="3"/>
        <v>2.1120159615744996E-2</v>
      </c>
      <c r="T27" s="2">
        <f t="shared" ref="T27:T37" si="11">$B$27/100</f>
        <v>0.34</v>
      </c>
      <c r="U27" s="14">
        <f t="shared" ref="U27:U37" si="12">S27*T27</f>
        <v>7.1808542693532996E-3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2.0080854269353299E-2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-0.21292857142857199</v>
      </c>
      <c r="E28" s="10">
        <f t="shared" si="4"/>
        <v>-3.7293225806451602</v>
      </c>
      <c r="F28" s="7" t="s">
        <v>83</v>
      </c>
      <c r="G28" s="1">
        <v>3</v>
      </c>
      <c r="H28" s="9">
        <f t="shared" si="0"/>
        <v>-0.21292857142857199</v>
      </c>
      <c r="I28" s="9">
        <f t="shared" si="1"/>
        <v>272.93707142857141</v>
      </c>
      <c r="J28" s="9">
        <f t="shared" si="5"/>
        <v>1.6948440272463072E-2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120.13552826686028</v>
      </c>
      <c r="P28" s="9">
        <f t="shared" si="2"/>
        <v>2.0361098254316805</v>
      </c>
      <c r="Q28" s="12">
        <f t="shared" si="9"/>
        <v>0.20361098254316806</v>
      </c>
      <c r="R28" s="9">
        <f t="shared" si="10"/>
        <v>4.0532094166666672</v>
      </c>
      <c r="S28" s="13">
        <f t="shared" si="3"/>
        <v>5.0234508413487401E-2</v>
      </c>
      <c r="T28" s="2">
        <f t="shared" si="11"/>
        <v>0.34</v>
      </c>
      <c r="U28" s="14">
        <f t="shared" si="12"/>
        <v>1.7079732860585718E-2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2.9979732860585716E-2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1.3082903225806499</v>
      </c>
      <c r="E29" s="10">
        <f t="shared" si="4"/>
        <v>-0.21292857142857199</v>
      </c>
      <c r="F29" s="7" t="s">
        <v>83</v>
      </c>
      <c r="G29" s="1">
        <v>4</v>
      </c>
      <c r="H29" s="9">
        <f t="shared" si="0"/>
        <v>1.3082903225806499</v>
      </c>
      <c r="I29" s="9">
        <f t="shared" si="1"/>
        <v>274.45829032258064</v>
      </c>
      <c r="J29" s="9">
        <f t="shared" si="5"/>
        <v>2.0653896660664976E-2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158.63151260809528</v>
      </c>
      <c r="P29" s="9">
        <f t="shared" si="2"/>
        <v>3.2763588685325731</v>
      </c>
      <c r="Q29" s="12">
        <f t="shared" si="9"/>
        <v>0.32763588685325734</v>
      </c>
      <c r="R29" s="9">
        <f t="shared" si="10"/>
        <v>4.0532094166666672</v>
      </c>
      <c r="S29" s="13">
        <f t="shared" si="3"/>
        <v>8.0833693296484779E-2</v>
      </c>
      <c r="T29" s="2">
        <f t="shared" si="11"/>
        <v>0.34</v>
      </c>
      <c r="U29" s="14">
        <f t="shared" si="12"/>
        <v>2.7483455720804826E-2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4.0383455720804824E-2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3.8882666666666701</v>
      </c>
      <c r="E30" s="10">
        <f t="shared" si="4"/>
        <v>1.3082903225806499</v>
      </c>
      <c r="F30" s="7" t="s">
        <v>83</v>
      </c>
      <c r="G30" s="1">
        <v>5</v>
      </c>
      <c r="H30" s="9">
        <f t="shared" si="0"/>
        <v>3.8882666666666701</v>
      </c>
      <c r="I30" s="9">
        <f t="shared" si="1"/>
        <v>277.03826666666663</v>
      </c>
      <c r="J30" s="9">
        <f t="shared" si="5"/>
        <v>2.8739866564394829E-2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147.58739605258455</v>
      </c>
      <c r="O30" s="9">
        <f t="shared" si="8"/>
        <v>48.29985185364481</v>
      </c>
      <c r="P30" s="9">
        <f t="shared" si="2"/>
        <v>1.38813129735379</v>
      </c>
      <c r="Q30" s="12">
        <f t="shared" si="9"/>
        <v>0.13881312973537902</v>
      </c>
      <c r="R30" s="9">
        <f t="shared" si="10"/>
        <v>4.0532094166666672</v>
      </c>
      <c r="S30" s="13">
        <f t="shared" si="3"/>
        <v>3.4247707301918298E-2</v>
      </c>
      <c r="T30" s="2">
        <f t="shared" si="11"/>
        <v>0.34</v>
      </c>
      <c r="U30" s="14">
        <f t="shared" si="12"/>
        <v>1.1644220482652222E-2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2.4544220482652222E-2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8.4790645161290303</v>
      </c>
      <c r="E31" s="10">
        <f t="shared" si="4"/>
        <v>3.8882666666666701</v>
      </c>
      <c r="F31" s="7" t="s">
        <v>85</v>
      </c>
      <c r="G31" s="1">
        <v>6</v>
      </c>
      <c r="H31" s="9">
        <f t="shared" si="0"/>
        <v>8.4790645161290303</v>
      </c>
      <c r="I31" s="9">
        <f t="shared" si="1"/>
        <v>281.62906451612901</v>
      </c>
      <c r="J31" s="9">
        <f t="shared" si="5"/>
        <v>5.0967879982353394E-2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87.443814722957683</v>
      </c>
      <c r="P31" s="9">
        <f t="shared" si="2"/>
        <v>4.4568258539988541</v>
      </c>
      <c r="Q31" s="12">
        <f t="shared" si="9"/>
        <v>0.44568258539988542</v>
      </c>
      <c r="R31" s="9">
        <f t="shared" si="10"/>
        <v>4.0532094166666672</v>
      </c>
      <c r="S31" s="13">
        <f t="shared" si="3"/>
        <v>0.10995794679822191</v>
      </c>
      <c r="T31" s="2">
        <f t="shared" si="11"/>
        <v>0.34</v>
      </c>
      <c r="U31" s="14">
        <f t="shared" si="12"/>
        <v>3.7385701911395453E-2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5.0285701911395454E-2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17.136033333333302</v>
      </c>
      <c r="E32" s="10">
        <f t="shared" si="4"/>
        <v>8.4790645161290303</v>
      </c>
      <c r="F32" s="7" t="s">
        <v>83</v>
      </c>
      <c r="G32" s="1">
        <v>7</v>
      </c>
      <c r="H32" s="9">
        <f t="shared" si="0"/>
        <v>17.136033333333302</v>
      </c>
      <c r="I32" s="9">
        <f t="shared" si="1"/>
        <v>290.28603333333331</v>
      </c>
      <c r="J32" s="9">
        <f t="shared" si="5"/>
        <v>0.14291378423792095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123.5190830356255</v>
      </c>
      <c r="P32" s="9">
        <f t="shared" si="2"/>
        <v>17.652579582219225</v>
      </c>
      <c r="Q32" s="12">
        <f t="shared" si="9"/>
        <v>1.7652579582219226</v>
      </c>
      <c r="R32" s="9">
        <f t="shared" si="10"/>
        <v>4.0532094166666672</v>
      </c>
      <c r="S32" s="13">
        <f t="shared" si="3"/>
        <v>0.43552103450742968</v>
      </c>
      <c r="T32" s="2">
        <f t="shared" si="11"/>
        <v>0.34</v>
      </c>
      <c r="U32" s="14">
        <f t="shared" si="12"/>
        <v>0.14807715173252611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0.17372715173252612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17.1512903225806</v>
      </c>
      <c r="E33" s="10">
        <f t="shared" si="4"/>
        <v>17.136033333333302</v>
      </c>
      <c r="F33" s="7" t="s">
        <v>83</v>
      </c>
      <c r="G33" s="1">
        <v>8</v>
      </c>
      <c r="H33" s="9">
        <f t="shared" si="0"/>
        <v>17.1512903225806</v>
      </c>
      <c r="I33" s="9">
        <f t="shared" si="1"/>
        <v>290.3012903225806</v>
      </c>
      <c r="J33" s="9">
        <f t="shared" si="5"/>
        <v>0.14316593858855581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146.39859762007293</v>
      </c>
      <c r="P33" s="9">
        <f t="shared" si="2"/>
        <v>20.959292636326055</v>
      </c>
      <c r="Q33" s="12">
        <f t="shared" si="9"/>
        <v>2.0959292636326055</v>
      </c>
      <c r="R33" s="9">
        <f t="shared" si="10"/>
        <v>4.0532094166666672</v>
      </c>
      <c r="S33" s="13">
        <f t="shared" si="3"/>
        <v>0.51710362040861035</v>
      </c>
      <c r="T33" s="2">
        <f t="shared" si="11"/>
        <v>0.34</v>
      </c>
      <c r="U33" s="14">
        <f t="shared" si="12"/>
        <v>0.17581523093892754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0.20146523093892754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14.754258064516099</v>
      </c>
      <c r="E34" s="10">
        <f t="shared" si="4"/>
        <v>17.1512903225806</v>
      </c>
      <c r="F34" s="7" t="s">
        <v>83</v>
      </c>
      <c r="G34" s="1">
        <v>9</v>
      </c>
      <c r="H34" s="9">
        <f t="shared" si="0"/>
        <v>14.754258064516099</v>
      </c>
      <c r="I34" s="9">
        <f t="shared" si="1"/>
        <v>287.90425806451606</v>
      </c>
      <c r="J34" s="9">
        <f t="shared" si="5"/>
        <v>0.10828371230323917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165.97139915041356</v>
      </c>
      <c r="P34" s="9">
        <f t="shared" si="2"/>
        <v>17.971999236169456</v>
      </c>
      <c r="Q34" s="12">
        <f t="shared" si="9"/>
        <v>1.7971999236169456</v>
      </c>
      <c r="R34" s="9">
        <f t="shared" si="10"/>
        <v>4.0532094166666672</v>
      </c>
      <c r="S34" s="13">
        <f t="shared" si="3"/>
        <v>0.44340169452555722</v>
      </c>
      <c r="T34" s="2">
        <f t="shared" si="11"/>
        <v>0.34</v>
      </c>
      <c r="U34" s="14">
        <f t="shared" si="12"/>
        <v>0.15075657613868948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0.17640657613868949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13.0426</v>
      </c>
      <c r="E35" s="10">
        <f t="shared" si="4"/>
        <v>14.754258064516099</v>
      </c>
      <c r="F35" s="7" t="s">
        <v>83</v>
      </c>
      <c r="G35" s="1">
        <v>10</v>
      </c>
      <c r="H35" s="9">
        <f t="shared" si="0"/>
        <v>13.0426</v>
      </c>
      <c r="I35" s="9">
        <f t="shared" si="1"/>
        <v>286.19259999999997</v>
      </c>
      <c r="J35" s="9">
        <f t="shared" si="5"/>
        <v>8.8454399956244448E-2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188.53149408091076</v>
      </c>
      <c r="P35" s="9">
        <f t="shared" si="2"/>
        <v>16.676440181781214</v>
      </c>
      <c r="Q35" s="12">
        <f t="shared" si="9"/>
        <v>1.6676440181781214</v>
      </c>
      <c r="R35" s="9">
        <f t="shared" si="10"/>
        <v>4.0532094166666672</v>
      </c>
      <c r="S35" s="13">
        <f t="shared" si="3"/>
        <v>0.41143791172516836</v>
      </c>
      <c r="T35" s="2">
        <f t="shared" si="11"/>
        <v>0.34</v>
      </c>
      <c r="U35" s="14">
        <f t="shared" si="12"/>
        <v>0.13988888998655724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0.16553888998655725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6.6059032258064496</v>
      </c>
      <c r="E36" s="10">
        <f t="shared" si="4"/>
        <v>13.0426</v>
      </c>
      <c r="F36" s="7" t="s">
        <v>83</v>
      </c>
      <c r="G36" s="1">
        <v>11</v>
      </c>
      <c r="H36" s="9">
        <f t="shared" si="0"/>
        <v>6.6059032258064496</v>
      </c>
      <c r="I36" s="9">
        <f t="shared" si="1"/>
        <v>279.75590322580643</v>
      </c>
      <c r="J36" s="9">
        <f t="shared" si="5"/>
        <v>4.0435357141465227E-2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163.26230120417307</v>
      </c>
      <c r="O36" s="9">
        <f t="shared" si="8"/>
        <v>49.124846861623155</v>
      </c>
      <c r="P36" s="9">
        <f t="shared" si="2"/>
        <v>1.9863807273695195</v>
      </c>
      <c r="Q36" s="12">
        <f t="shared" si="9"/>
        <v>0.19863807273695197</v>
      </c>
      <c r="R36" s="9">
        <f t="shared" si="10"/>
        <v>4.0532094166666672</v>
      </c>
      <c r="S36" s="13">
        <f t="shared" si="3"/>
        <v>4.9007601709440074E-2</v>
      </c>
      <c r="T36" s="2">
        <f t="shared" si="11"/>
        <v>0.34</v>
      </c>
      <c r="U36" s="14">
        <f t="shared" si="12"/>
        <v>1.6662584581209627E-2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2.9562584581209625E-2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1.7511333333333301</v>
      </c>
      <c r="E37" s="10">
        <f t="shared" si="4"/>
        <v>6.6059032258064496</v>
      </c>
      <c r="F37" s="7" t="s">
        <v>85</v>
      </c>
      <c r="G37" s="1">
        <v>12</v>
      </c>
      <c r="H37" s="9">
        <f t="shared" si="0"/>
        <v>1.7511333333333301</v>
      </c>
      <c r="I37" s="9">
        <f t="shared" si="1"/>
        <v>274.90113333333329</v>
      </c>
      <c r="J37" s="9">
        <f t="shared" si="5"/>
        <v>2.1868637515161229E-2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87.6705603009203</v>
      </c>
      <c r="P37" s="9">
        <f t="shared" si="2"/>
        <v>1.9172357039719103</v>
      </c>
      <c r="Q37" s="12">
        <f t="shared" si="9"/>
        <v>0.19172357039719104</v>
      </c>
      <c r="R37" s="9">
        <f t="shared" si="10"/>
        <v>4.0532094166666672</v>
      </c>
      <c r="S37" s="13">
        <f t="shared" si="3"/>
        <v>4.7301669044986887E-2</v>
      </c>
      <c r="T37" s="2">
        <f t="shared" si="11"/>
        <v>0.34</v>
      </c>
      <c r="U37" s="14">
        <f t="shared" si="12"/>
        <v>1.6082567475295542E-2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2.898256747529554E-2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-1.7077741935483901</v>
      </c>
      <c r="E38" s="10">
        <f t="shared" si="4"/>
        <v>1.7511333333333301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-1.1850967741935501</v>
      </c>
      <c r="E42" s="7"/>
      <c r="F42" s="7"/>
      <c r="G42" s="1">
        <v>1</v>
      </c>
      <c r="H42" s="9">
        <f t="shared" ref="H42:H53" si="20">E43</f>
        <v>-1.1850967741935501</v>
      </c>
      <c r="I42" s="9">
        <f t="shared" ref="I42:I53" si="21">H42+273.15</f>
        <v>271.96490322580644</v>
      </c>
      <c r="J42" s="9">
        <f t="shared" ref="J42:J53" si="22">EXP(($C$15*(I42-$C$13))/($C$16*I42*$C$13))</f>
        <v>1.4919286733440611E-2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0.87809326980506397</v>
      </c>
      <c r="Q42" s="12">
        <f>P42*$B$44</f>
        <v>0.21074238475321536</v>
      </c>
      <c r="R42" s="9">
        <f>L42*$B$44</f>
        <v>14.125500000000001</v>
      </c>
      <c r="S42" s="13">
        <f t="shared" ref="S42:S53" si="24">Q42/R42</f>
        <v>1.4919286733440611E-2</v>
      </c>
      <c r="T42" s="2">
        <f>$B$43/100</f>
        <v>0.43</v>
      </c>
      <c r="U42" s="14">
        <f t="shared" ref="U42:U53" si="25">S42*T42</f>
        <v>6.4152932953794621E-3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1.483529329537946E-2</v>
      </c>
      <c r="AR42" s="9">
        <f>$B$42/12</f>
        <v>136.875</v>
      </c>
      <c r="AS42" s="1">
        <f>$B$44</f>
        <v>0.24</v>
      </c>
      <c r="AT42" s="1">
        <f>$E$3/12</f>
        <v>155841.66666666666</v>
      </c>
      <c r="AU42" s="1">
        <f t="shared" ref="AU42:AU53" si="28">AT42*10000*AS42*0.67*AR42*AQ42</f>
        <v>508850139.08006817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29">D27</f>
        <v>-3.7293225806451602</v>
      </c>
      <c r="E43" s="10">
        <f t="shared" ref="E43:E54" si="30">D42</f>
        <v>-1.1850967741935501</v>
      </c>
      <c r="F43" s="7" t="s">
        <v>83</v>
      </c>
      <c r="G43" s="1">
        <v>2</v>
      </c>
      <c r="H43" s="9">
        <f t="shared" si="20"/>
        <v>-3.7293225806451602</v>
      </c>
      <c r="I43" s="9">
        <f t="shared" si="21"/>
        <v>269.42067741935483</v>
      </c>
      <c r="J43" s="9">
        <f t="shared" si="22"/>
        <v>1.0639446282761277E-2</v>
      </c>
      <c r="K43" s="9">
        <f t="shared" ref="K43:K53" si="31">$B$42/12</f>
        <v>136.875</v>
      </c>
      <c r="L43" s="9">
        <f t="shared" ref="L43:L53" si="32">K43*$B$43/100</f>
        <v>58.856250000000003</v>
      </c>
      <c r="M43" s="1" t="s">
        <v>83</v>
      </c>
      <c r="O43" s="9">
        <f t="shared" ref="O43:O53" si="33">L43+O42-P42-N43</f>
        <v>116.83440673019494</v>
      </c>
      <c r="P43" s="9">
        <f t="shared" si="23"/>
        <v>1.2430533943841917</v>
      </c>
      <c r="Q43" s="12">
        <f t="shared" ref="Q43:Q53" si="34">P43*$B$44</f>
        <v>0.29833281465220601</v>
      </c>
      <c r="R43" s="9">
        <f>L43*$B$44</f>
        <v>14.125500000000001</v>
      </c>
      <c r="S43" s="13">
        <f t="shared" si="24"/>
        <v>2.1120159615745E-2</v>
      </c>
      <c r="T43" s="2">
        <f t="shared" ref="T43:T53" si="35">$B$43/100</f>
        <v>0.43</v>
      </c>
      <c r="U43" s="14">
        <f t="shared" si="25"/>
        <v>9.0816686347703502E-3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6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7">(AP43+AM43+AD43+AA43+U43+X43+AG43+AJ43)</f>
        <v>1.7501668634770349E-2</v>
      </c>
      <c r="AR43" s="9">
        <f t="shared" ref="AR43:AR53" si="38">$B$42/12</f>
        <v>136.875</v>
      </c>
      <c r="AS43" s="1">
        <f t="shared" ref="AS43:AS53" si="39">$B$44</f>
        <v>0.24</v>
      </c>
      <c r="AT43" s="1">
        <f t="shared" ref="AT43:AT53" si="40">$E$3/12</f>
        <v>155841.66666666666</v>
      </c>
      <c r="AU43" s="1">
        <f t="shared" si="28"/>
        <v>600306737.56277537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29"/>
        <v>-0.21292857142857199</v>
      </c>
      <c r="E44" s="10">
        <f t="shared" si="30"/>
        <v>-3.7293225806451602</v>
      </c>
      <c r="F44" s="7" t="s">
        <v>83</v>
      </c>
      <c r="G44" s="1">
        <v>3</v>
      </c>
      <c r="H44" s="9">
        <f t="shared" si="20"/>
        <v>-0.21292857142857199</v>
      </c>
      <c r="I44" s="9">
        <f t="shared" si="21"/>
        <v>272.93707142857141</v>
      </c>
      <c r="J44" s="9">
        <f t="shared" si="22"/>
        <v>1.6948440272463072E-2</v>
      </c>
      <c r="K44" s="9">
        <f t="shared" si="31"/>
        <v>136.875</v>
      </c>
      <c r="L44" s="9">
        <f t="shared" si="32"/>
        <v>58.856250000000003</v>
      </c>
      <c r="M44" s="1" t="s">
        <v>83</v>
      </c>
      <c r="O44" s="9">
        <f t="shared" si="33"/>
        <v>174.44760333581075</v>
      </c>
      <c r="P44" s="9">
        <f t="shared" si="23"/>
        <v>2.9566147858113183</v>
      </c>
      <c r="Q44" s="12">
        <f t="shared" si="34"/>
        <v>0.7095875485947164</v>
      </c>
      <c r="R44" s="9">
        <f t="shared" ref="R44:R53" si="41">L44*$B$44</f>
        <v>14.125500000000001</v>
      </c>
      <c r="S44" s="13">
        <f t="shared" si="24"/>
        <v>5.0234508413487408E-2</v>
      </c>
      <c r="T44" s="2">
        <f t="shared" si="35"/>
        <v>0.43</v>
      </c>
      <c r="U44" s="14">
        <f t="shared" si="25"/>
        <v>2.1600838617799586E-2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6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7"/>
        <v>3.0020838617799583E-2</v>
      </c>
      <c r="AR44" s="9">
        <f t="shared" si="38"/>
        <v>136.875</v>
      </c>
      <c r="AS44" s="1">
        <f t="shared" si="39"/>
        <v>0.24</v>
      </c>
      <c r="AT44" s="1">
        <f t="shared" si="40"/>
        <v>155841.66666666666</v>
      </c>
      <c r="AU44" s="1">
        <f t="shared" si="28"/>
        <v>1029713912.7492298</v>
      </c>
    </row>
    <row r="45" spans="1:48" x14ac:dyDescent="0.15">
      <c r="C45" s="7">
        <v>3</v>
      </c>
      <c r="D45" s="7">
        <f t="shared" si="29"/>
        <v>1.3082903225806499</v>
      </c>
      <c r="E45" s="10">
        <f t="shared" si="30"/>
        <v>-0.21292857142857199</v>
      </c>
      <c r="F45" s="7" t="s">
        <v>83</v>
      </c>
      <c r="G45" s="1">
        <v>4</v>
      </c>
      <c r="H45" s="9">
        <f t="shared" si="20"/>
        <v>1.3082903225806499</v>
      </c>
      <c r="I45" s="9">
        <f t="shared" si="21"/>
        <v>274.45829032258064</v>
      </c>
      <c r="J45" s="9">
        <f t="shared" si="22"/>
        <v>2.0653896660664976E-2</v>
      </c>
      <c r="K45" s="9">
        <f t="shared" si="31"/>
        <v>136.875</v>
      </c>
      <c r="L45" s="9">
        <f t="shared" si="32"/>
        <v>58.856250000000003</v>
      </c>
      <c r="M45" s="1" t="s">
        <v>83</v>
      </c>
      <c r="O45" s="9">
        <f t="shared" si="33"/>
        <v>230.34723854999942</v>
      </c>
      <c r="P45" s="9">
        <f t="shared" si="23"/>
        <v>4.7575680610812316</v>
      </c>
      <c r="Q45" s="12">
        <f t="shared" si="34"/>
        <v>1.1418163346594956</v>
      </c>
      <c r="R45" s="9">
        <f t="shared" si="41"/>
        <v>14.125500000000001</v>
      </c>
      <c r="S45" s="13">
        <f t="shared" si="24"/>
        <v>8.0833693296484765E-2</v>
      </c>
      <c r="T45" s="2">
        <f t="shared" si="35"/>
        <v>0.43</v>
      </c>
      <c r="U45" s="14">
        <f t="shared" si="25"/>
        <v>3.4758488117488447E-2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6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7"/>
        <v>4.3178488117488444E-2</v>
      </c>
      <c r="AR45" s="9">
        <f t="shared" si="38"/>
        <v>136.875</v>
      </c>
      <c r="AS45" s="1">
        <f t="shared" si="39"/>
        <v>0.24</v>
      </c>
      <c r="AT45" s="1">
        <f t="shared" si="40"/>
        <v>155841.66666666666</v>
      </c>
      <c r="AU45" s="1">
        <f t="shared" si="28"/>
        <v>1481020917.2402532</v>
      </c>
    </row>
    <row r="46" spans="1:48" x14ac:dyDescent="0.15">
      <c r="C46" s="7">
        <v>4</v>
      </c>
      <c r="D46" s="7">
        <f t="shared" si="29"/>
        <v>3.8882666666666701</v>
      </c>
      <c r="E46" s="10">
        <f t="shared" si="30"/>
        <v>1.3082903225806499</v>
      </c>
      <c r="F46" s="7" t="s">
        <v>83</v>
      </c>
      <c r="G46" s="1">
        <v>5</v>
      </c>
      <c r="H46" s="9">
        <f t="shared" si="20"/>
        <v>3.8882666666666701</v>
      </c>
      <c r="I46" s="9">
        <f t="shared" si="21"/>
        <v>277.03826666666663</v>
      </c>
      <c r="J46" s="9">
        <f t="shared" si="22"/>
        <v>2.8739866564394829E-2</v>
      </c>
      <c r="K46" s="9">
        <f t="shared" si="31"/>
        <v>136.875</v>
      </c>
      <c r="L46" s="9">
        <f t="shared" si="32"/>
        <v>58.856250000000003</v>
      </c>
      <c r="M46" s="1" t="s">
        <v>85</v>
      </c>
      <c r="N46" s="9">
        <f>(O45-P45)*$C$21/100</f>
        <v>214.31018696447228</v>
      </c>
      <c r="O46" s="9">
        <f t="shared" si="33"/>
        <v>70.135733524445868</v>
      </c>
      <c r="P46" s="9">
        <f t="shared" si="23"/>
        <v>2.0156916228885273</v>
      </c>
      <c r="Q46" s="12">
        <f t="shared" si="34"/>
        <v>0.48376598949324656</v>
      </c>
      <c r="R46" s="9">
        <f t="shared" si="41"/>
        <v>14.125500000000001</v>
      </c>
      <c r="S46" s="13">
        <f t="shared" si="24"/>
        <v>3.424770730191827E-2</v>
      </c>
      <c r="T46" s="2">
        <f t="shared" si="35"/>
        <v>0.43</v>
      </c>
      <c r="U46" s="14">
        <f t="shared" si="25"/>
        <v>1.4726514139824856E-2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6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7"/>
        <v>2.3146514139824853E-2</v>
      </c>
      <c r="AR46" s="9">
        <f t="shared" si="38"/>
        <v>136.875</v>
      </c>
      <c r="AS46" s="1">
        <f t="shared" si="39"/>
        <v>0.24</v>
      </c>
      <c r="AT46" s="1">
        <f t="shared" si="40"/>
        <v>155841.66666666666</v>
      </c>
      <c r="AU46" s="1">
        <f t="shared" si="28"/>
        <v>793924778.21365368</v>
      </c>
    </row>
    <row r="47" spans="1:48" x14ac:dyDescent="0.15">
      <c r="C47" s="7">
        <v>5</v>
      </c>
      <c r="D47" s="7">
        <f t="shared" si="29"/>
        <v>8.4790645161290303</v>
      </c>
      <c r="E47" s="10">
        <f t="shared" si="30"/>
        <v>3.8882666666666701</v>
      </c>
      <c r="F47" s="7" t="s">
        <v>85</v>
      </c>
      <c r="G47" s="1">
        <v>6</v>
      </c>
      <c r="H47" s="9">
        <f t="shared" si="20"/>
        <v>8.4790645161290303</v>
      </c>
      <c r="I47" s="9">
        <f t="shared" si="21"/>
        <v>281.62906451612901</v>
      </c>
      <c r="J47" s="9">
        <f t="shared" si="22"/>
        <v>5.0967879982353394E-2</v>
      </c>
      <c r="K47" s="9">
        <f t="shared" si="31"/>
        <v>136.875</v>
      </c>
      <c r="L47" s="9">
        <f t="shared" si="32"/>
        <v>58.856250000000003</v>
      </c>
      <c r="M47" s="1" t="s">
        <v>83</v>
      </c>
      <c r="O47" s="9">
        <f t="shared" si="33"/>
        <v>126.97629190155733</v>
      </c>
      <c r="P47" s="9">
        <f t="shared" si="23"/>
        <v>6.4717124062428448</v>
      </c>
      <c r="Q47" s="12">
        <f t="shared" si="34"/>
        <v>1.5532109774982827</v>
      </c>
      <c r="R47" s="9">
        <f t="shared" si="41"/>
        <v>14.125500000000001</v>
      </c>
      <c r="S47" s="13">
        <f t="shared" si="24"/>
        <v>0.10995794679822185</v>
      </c>
      <c r="T47" s="2">
        <f t="shared" si="35"/>
        <v>0.43</v>
      </c>
      <c r="U47" s="14">
        <f t="shared" si="25"/>
        <v>4.7281917123235394E-2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6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7"/>
        <v>5.5701917123235391E-2</v>
      </c>
      <c r="AR47" s="9">
        <f t="shared" si="38"/>
        <v>136.875</v>
      </c>
      <c r="AS47" s="1">
        <f t="shared" si="39"/>
        <v>0.24</v>
      </c>
      <c r="AT47" s="1">
        <f t="shared" si="40"/>
        <v>155841.66666666666</v>
      </c>
      <c r="AU47" s="1">
        <f t="shared" si="28"/>
        <v>1910574176.7850754</v>
      </c>
    </row>
    <row r="48" spans="1:48" x14ac:dyDescent="0.15">
      <c r="C48" s="7">
        <v>6</v>
      </c>
      <c r="D48" s="7">
        <f t="shared" si="29"/>
        <v>17.136033333333302</v>
      </c>
      <c r="E48" s="10">
        <f t="shared" si="30"/>
        <v>8.4790645161290303</v>
      </c>
      <c r="F48" s="7" t="s">
        <v>83</v>
      </c>
      <c r="G48" s="1">
        <v>7</v>
      </c>
      <c r="H48" s="9">
        <f t="shared" si="20"/>
        <v>17.136033333333302</v>
      </c>
      <c r="I48" s="9">
        <f t="shared" si="21"/>
        <v>290.28603333333331</v>
      </c>
      <c r="J48" s="9">
        <f t="shared" si="22"/>
        <v>0.14291378423792095</v>
      </c>
      <c r="K48" s="9">
        <f t="shared" si="31"/>
        <v>136.875</v>
      </c>
      <c r="L48" s="9">
        <f t="shared" si="32"/>
        <v>58.856250000000003</v>
      </c>
      <c r="M48" s="1" t="s">
        <v>83</v>
      </c>
      <c r="O48" s="9">
        <f t="shared" si="33"/>
        <v>179.36082949531448</v>
      </c>
      <c r="P48" s="9">
        <f t="shared" si="23"/>
        <v>25.6331348872279</v>
      </c>
      <c r="Q48" s="12">
        <f t="shared" si="34"/>
        <v>6.1519523729346961</v>
      </c>
      <c r="R48" s="9">
        <f t="shared" si="41"/>
        <v>14.125500000000001</v>
      </c>
      <c r="S48" s="13">
        <f t="shared" si="24"/>
        <v>0.43552103450742952</v>
      </c>
      <c r="T48" s="2">
        <f t="shared" si="35"/>
        <v>0.43</v>
      </c>
      <c r="U48" s="14">
        <f t="shared" si="25"/>
        <v>0.18727404483819468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6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7"/>
        <v>0.20287404483819466</v>
      </c>
      <c r="AR48" s="9">
        <f t="shared" si="38"/>
        <v>136.875</v>
      </c>
      <c r="AS48" s="1">
        <f t="shared" si="39"/>
        <v>0.24</v>
      </c>
      <c r="AT48" s="1">
        <f t="shared" si="40"/>
        <v>155841.66666666666</v>
      </c>
      <c r="AU48" s="1">
        <f t="shared" si="28"/>
        <v>6958573981.3990536</v>
      </c>
    </row>
    <row r="49" spans="1:48" x14ac:dyDescent="0.15">
      <c r="C49" s="7">
        <v>7</v>
      </c>
      <c r="D49" s="7">
        <f t="shared" si="29"/>
        <v>17.1512903225806</v>
      </c>
      <c r="E49" s="10">
        <f t="shared" si="30"/>
        <v>17.136033333333302</v>
      </c>
      <c r="F49" s="7" t="s">
        <v>83</v>
      </c>
      <c r="G49" s="1">
        <v>8</v>
      </c>
      <c r="H49" s="9">
        <f t="shared" si="20"/>
        <v>17.1512903225806</v>
      </c>
      <c r="I49" s="9">
        <f t="shared" si="21"/>
        <v>290.3012903225806</v>
      </c>
      <c r="J49" s="9">
        <f t="shared" si="22"/>
        <v>0.14316593858855581</v>
      </c>
      <c r="K49" s="9">
        <f t="shared" si="31"/>
        <v>136.875</v>
      </c>
      <c r="L49" s="9">
        <f t="shared" si="32"/>
        <v>58.856250000000003</v>
      </c>
      <c r="M49" s="1" t="s">
        <v>83</v>
      </c>
      <c r="O49" s="9">
        <f t="shared" si="33"/>
        <v>212.58394460808657</v>
      </c>
      <c r="P49" s="9">
        <f t="shared" si="23"/>
        <v>30.43477995867427</v>
      </c>
      <c r="Q49" s="12">
        <f t="shared" si="34"/>
        <v>7.304347190081824</v>
      </c>
      <c r="R49" s="9">
        <f t="shared" si="41"/>
        <v>14.125500000000001</v>
      </c>
      <c r="S49" s="13">
        <f t="shared" si="24"/>
        <v>0.51710362040861024</v>
      </c>
      <c r="T49" s="2">
        <f t="shared" si="35"/>
        <v>0.43</v>
      </c>
      <c r="U49" s="14">
        <f t="shared" si="25"/>
        <v>0.2223545567757024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6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7"/>
        <v>0.23795455677570237</v>
      </c>
      <c r="AR49" s="9">
        <f t="shared" si="38"/>
        <v>136.875</v>
      </c>
      <c r="AS49" s="1">
        <f t="shared" si="39"/>
        <v>0.24</v>
      </c>
      <c r="AT49" s="1">
        <f t="shared" si="40"/>
        <v>155841.66666666666</v>
      </c>
      <c r="AU49" s="1">
        <f t="shared" si="28"/>
        <v>8161834545.4460421</v>
      </c>
    </row>
    <row r="50" spans="1:48" x14ac:dyDescent="0.15">
      <c r="C50" s="7">
        <v>8</v>
      </c>
      <c r="D50" s="7">
        <f t="shared" si="29"/>
        <v>14.754258064516099</v>
      </c>
      <c r="E50" s="10">
        <f t="shared" si="30"/>
        <v>17.1512903225806</v>
      </c>
      <c r="F50" s="7" t="s">
        <v>83</v>
      </c>
      <c r="G50" s="1">
        <v>9</v>
      </c>
      <c r="H50" s="9">
        <f t="shared" si="20"/>
        <v>14.754258064516099</v>
      </c>
      <c r="I50" s="9">
        <f t="shared" si="21"/>
        <v>287.90425806451606</v>
      </c>
      <c r="J50" s="9">
        <f t="shared" si="22"/>
        <v>0.10828371230323917</v>
      </c>
      <c r="K50" s="9">
        <f t="shared" si="31"/>
        <v>136.875</v>
      </c>
      <c r="L50" s="9">
        <f t="shared" si="32"/>
        <v>58.856250000000003</v>
      </c>
      <c r="M50" s="1" t="s">
        <v>83</v>
      </c>
      <c r="O50" s="9">
        <f t="shared" si="33"/>
        <v>241.00541464941233</v>
      </c>
      <c r="P50" s="9">
        <f t="shared" si="23"/>
        <v>26.09696098341983</v>
      </c>
      <c r="Q50" s="12">
        <f t="shared" si="34"/>
        <v>6.2632706360207591</v>
      </c>
      <c r="R50" s="9">
        <f t="shared" si="41"/>
        <v>14.125500000000001</v>
      </c>
      <c r="S50" s="13">
        <f t="shared" si="24"/>
        <v>0.44340169452555722</v>
      </c>
      <c r="T50" s="2">
        <f t="shared" si="35"/>
        <v>0.43</v>
      </c>
      <c r="U50" s="14">
        <f t="shared" si="25"/>
        <v>0.1906627286459896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6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7"/>
        <v>0.2062627286459896</v>
      </c>
      <c r="AR50" s="9">
        <f t="shared" si="38"/>
        <v>136.875</v>
      </c>
      <c r="AS50" s="1">
        <f t="shared" si="39"/>
        <v>0.24</v>
      </c>
      <c r="AT50" s="1">
        <f t="shared" si="40"/>
        <v>155841.66666666666</v>
      </c>
      <c r="AU50" s="1">
        <f t="shared" si="28"/>
        <v>7074805739.8525171</v>
      </c>
    </row>
    <row r="51" spans="1:48" x14ac:dyDescent="0.15">
      <c r="C51" s="7">
        <v>9</v>
      </c>
      <c r="D51" s="7">
        <f t="shared" si="29"/>
        <v>13.0426</v>
      </c>
      <c r="E51" s="10">
        <f t="shared" si="30"/>
        <v>14.754258064516099</v>
      </c>
      <c r="F51" s="7" t="s">
        <v>83</v>
      </c>
      <c r="G51" s="1">
        <v>10</v>
      </c>
      <c r="H51" s="9">
        <f t="shared" si="20"/>
        <v>13.0426</v>
      </c>
      <c r="I51" s="9">
        <f t="shared" si="21"/>
        <v>286.19259999999997</v>
      </c>
      <c r="J51" s="9">
        <f t="shared" si="22"/>
        <v>8.8454399956244448E-2</v>
      </c>
      <c r="K51" s="9">
        <f t="shared" si="31"/>
        <v>136.875</v>
      </c>
      <c r="L51" s="9">
        <f t="shared" si="32"/>
        <v>58.856250000000003</v>
      </c>
      <c r="M51" s="1" t="s">
        <v>83</v>
      </c>
      <c r="O51" s="9">
        <f t="shared" si="33"/>
        <v>273.7647036659925</v>
      </c>
      <c r="P51" s="9">
        <f t="shared" si="23"/>
        <v>24.215692591974442</v>
      </c>
      <c r="Q51" s="12">
        <f t="shared" si="34"/>
        <v>5.8117662220738655</v>
      </c>
      <c r="R51" s="9">
        <f t="shared" si="41"/>
        <v>14.125500000000001</v>
      </c>
      <c r="S51" s="13">
        <f t="shared" si="24"/>
        <v>0.4114379117251683</v>
      </c>
      <c r="T51" s="2">
        <f t="shared" si="35"/>
        <v>0.43</v>
      </c>
      <c r="U51" s="14">
        <f t="shared" si="25"/>
        <v>0.17691830204182238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6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7"/>
        <v>0.19251830204182235</v>
      </c>
      <c r="AR51" s="9">
        <f t="shared" si="38"/>
        <v>136.875</v>
      </c>
      <c r="AS51" s="1">
        <f t="shared" si="39"/>
        <v>0.24</v>
      </c>
      <c r="AT51" s="1">
        <f t="shared" si="40"/>
        <v>155841.66666666666</v>
      </c>
      <c r="AU51" s="1">
        <f t="shared" si="28"/>
        <v>6603372297.3276854</v>
      </c>
    </row>
    <row r="52" spans="1:48" x14ac:dyDescent="0.15">
      <c r="C52" s="7">
        <v>10</v>
      </c>
      <c r="D52" s="7">
        <f t="shared" si="29"/>
        <v>6.6059032258064496</v>
      </c>
      <c r="E52" s="10">
        <f t="shared" si="30"/>
        <v>13.0426</v>
      </c>
      <c r="F52" s="7" t="s">
        <v>83</v>
      </c>
      <c r="G52" s="1">
        <v>11</v>
      </c>
      <c r="H52" s="9">
        <f t="shared" si="20"/>
        <v>6.6059032258064496</v>
      </c>
      <c r="I52" s="9">
        <f t="shared" si="21"/>
        <v>279.75590322580643</v>
      </c>
      <c r="J52" s="9">
        <f t="shared" si="22"/>
        <v>4.0435357141465227E-2</v>
      </c>
      <c r="K52" s="9">
        <f t="shared" si="31"/>
        <v>136.875</v>
      </c>
      <c r="L52" s="9">
        <f t="shared" si="32"/>
        <v>58.856250000000003</v>
      </c>
      <c r="M52" s="1" t="s">
        <v>85</v>
      </c>
      <c r="N52" s="9">
        <f>(O51-P51)*$C$21/100</f>
        <v>237.07156052031718</v>
      </c>
      <c r="O52" s="9">
        <f t="shared" si="33"/>
        <v>71.333700553700851</v>
      </c>
      <c r="P52" s="9">
        <f t="shared" si="23"/>
        <v>2.8844036581112298</v>
      </c>
      <c r="Q52" s="12">
        <f t="shared" si="34"/>
        <v>0.6922568779466951</v>
      </c>
      <c r="R52" s="9">
        <f t="shared" si="41"/>
        <v>14.125500000000001</v>
      </c>
      <c r="S52" s="13">
        <f t="shared" si="24"/>
        <v>4.9007601709440025E-2</v>
      </c>
      <c r="T52" s="2">
        <f t="shared" si="35"/>
        <v>0.43</v>
      </c>
      <c r="U52" s="14">
        <f t="shared" si="25"/>
        <v>2.1073268735059211E-2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6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7"/>
        <v>2.9493268735059211E-2</v>
      </c>
      <c r="AR52" s="9">
        <f t="shared" si="38"/>
        <v>136.875</v>
      </c>
      <c r="AS52" s="1">
        <f t="shared" si="39"/>
        <v>0.24</v>
      </c>
      <c r="AT52" s="1">
        <f t="shared" si="40"/>
        <v>155841.66666666666</v>
      </c>
      <c r="AU52" s="1">
        <f t="shared" si="28"/>
        <v>1011618280.7410305</v>
      </c>
    </row>
    <row r="53" spans="1:48" x14ac:dyDescent="0.15">
      <c r="C53" s="7">
        <v>11</v>
      </c>
      <c r="D53" s="7">
        <f t="shared" si="29"/>
        <v>1.7511333333333301</v>
      </c>
      <c r="E53" s="10">
        <f t="shared" si="30"/>
        <v>6.6059032258064496</v>
      </c>
      <c r="F53" s="7" t="s">
        <v>85</v>
      </c>
      <c r="G53" s="1">
        <v>12</v>
      </c>
      <c r="H53" s="9">
        <f t="shared" si="20"/>
        <v>1.7511333333333301</v>
      </c>
      <c r="I53" s="9">
        <f t="shared" si="21"/>
        <v>274.90113333333329</v>
      </c>
      <c r="J53" s="9">
        <f t="shared" si="22"/>
        <v>2.1868637515161229E-2</v>
      </c>
      <c r="K53" s="9">
        <f t="shared" si="31"/>
        <v>136.875</v>
      </c>
      <c r="L53" s="9">
        <f t="shared" si="32"/>
        <v>58.856250000000003</v>
      </c>
      <c r="M53" s="1" t="s">
        <v>83</v>
      </c>
      <c r="O53" s="9">
        <f t="shared" si="33"/>
        <v>127.30554689558961</v>
      </c>
      <c r="P53" s="9">
        <f t="shared" si="23"/>
        <v>2.7839988587290083</v>
      </c>
      <c r="Q53" s="12">
        <f t="shared" si="34"/>
        <v>0.66815972609496199</v>
      </c>
      <c r="R53" s="9">
        <f t="shared" si="41"/>
        <v>14.125500000000001</v>
      </c>
      <c r="S53" s="13">
        <f t="shared" si="24"/>
        <v>4.7301669044986866E-2</v>
      </c>
      <c r="T53" s="2">
        <f t="shared" si="35"/>
        <v>0.43</v>
      </c>
      <c r="U53" s="14">
        <f t="shared" si="25"/>
        <v>2.0339717689344353E-2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6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7"/>
        <v>2.875971768934435E-2</v>
      </c>
      <c r="AR53" s="9">
        <f t="shared" si="38"/>
        <v>136.875</v>
      </c>
      <c r="AS53" s="1">
        <f t="shared" si="39"/>
        <v>0.24</v>
      </c>
      <c r="AT53" s="1">
        <f t="shared" si="40"/>
        <v>155841.66666666666</v>
      </c>
      <c r="AU53" s="1">
        <f t="shared" si="28"/>
        <v>986457500.6875217</v>
      </c>
      <c r="AV53" s="1">
        <f>SUM(AU42:AU53)</f>
        <v>37121053007.0849</v>
      </c>
    </row>
    <row r="54" spans="1:48" x14ac:dyDescent="0.15">
      <c r="C54" s="7">
        <v>12</v>
      </c>
      <c r="D54" s="7">
        <f t="shared" si="29"/>
        <v>-1.7077741935483901</v>
      </c>
      <c r="E54" s="10">
        <f t="shared" si="30"/>
        <v>1.7511333333333301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-1.1850967741935501</v>
      </c>
      <c r="E58" s="7"/>
      <c r="F58" s="7"/>
      <c r="G58" s="1">
        <v>1</v>
      </c>
      <c r="H58" s="9">
        <f t="shared" ref="H58:H69" si="42">E59</f>
        <v>-1.1850967741935501</v>
      </c>
      <c r="I58" s="9">
        <f t="shared" ref="I58:I69" si="43">H58+273.15</f>
        <v>271.96490322580644</v>
      </c>
      <c r="J58" s="9">
        <f t="shared" ref="J58:J69" si="44">EXP(($C$15*(I58-$C$13))/($C$16*I58*$C$13))</f>
        <v>1.4919286733440611E-2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5">O58*J58</f>
        <v>1.4884475064395916E-3</v>
      </c>
      <c r="Q58" s="12">
        <f>P58*$B$60</f>
        <v>2.8280502622352239E-4</v>
      </c>
      <c r="R58" s="9">
        <f>L58*$B$60</f>
        <v>1.8955666666666669E-2</v>
      </c>
      <c r="S58" s="13">
        <f t="shared" ref="S58:S69" si="46">Q58/R58</f>
        <v>1.4919286733440607E-2</v>
      </c>
      <c r="T58" s="2">
        <f>$B$59/100</f>
        <v>0.01</v>
      </c>
      <c r="U58" s="14">
        <f t="shared" ref="U58:U69" si="47">S58*T58</f>
        <v>1.4919286733440607E-4</v>
      </c>
      <c r="V58" s="13"/>
      <c r="W58" s="2"/>
      <c r="X58" s="14"/>
      <c r="Y58" s="2">
        <v>0.02</v>
      </c>
      <c r="Z58" s="2">
        <v>0.21</v>
      </c>
      <c r="AA58" s="2">
        <f t="shared" ref="AA58:AA69" si="48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9">AO58*AN58</f>
        <v>7.8000000000000005E-3</v>
      </c>
      <c r="AQ58" s="1">
        <f>(AP58+AM58+AD58+AA58+U58+X58+AG58+AJ58)</f>
        <v>1.2149192867334407E-2</v>
      </c>
      <c r="AR58" s="9">
        <f>$B$58/12</f>
        <v>9.9766666666666666</v>
      </c>
      <c r="AS58" s="1">
        <f>$B$60</f>
        <v>0.19</v>
      </c>
      <c r="AT58" s="1">
        <f>$E$5/12</f>
        <v>33529.166666666664</v>
      </c>
      <c r="AU58" s="1">
        <f t="shared" ref="AU58:AU69" si="50">AT58*10000*AS58*0.67*AR58*AQ58</f>
        <v>5173495.2167847436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-3.7293225806451602</v>
      </c>
      <c r="E59" s="10">
        <f t="shared" ref="E59:E70" si="51">D58</f>
        <v>-1.1850967741935501</v>
      </c>
      <c r="F59" s="7" t="s">
        <v>83</v>
      </c>
      <c r="G59" s="1">
        <v>2</v>
      </c>
      <c r="H59" s="9">
        <f t="shared" si="42"/>
        <v>-3.7293225806451602</v>
      </c>
      <c r="I59" s="9">
        <f t="shared" si="43"/>
        <v>269.42067741935483</v>
      </c>
      <c r="J59" s="9">
        <f t="shared" si="44"/>
        <v>1.0639446282761277E-2</v>
      </c>
      <c r="K59" s="9">
        <f t="shared" ref="K59:K69" si="52">$B$58/12</f>
        <v>9.9766666666666666</v>
      </c>
      <c r="L59" s="9">
        <f t="shared" ref="L59:L69" si="53">K59*$B$59/100</f>
        <v>9.976666666666667E-2</v>
      </c>
      <c r="M59" s="1" t="s">
        <v>83</v>
      </c>
      <c r="O59" s="9">
        <f t="shared" ref="O59:O69" si="54">L59+O58-P58-N59</f>
        <v>0.19804488582689375</v>
      </c>
      <c r="P59" s="9">
        <f t="shared" si="45"/>
        <v>2.107087924330826E-3</v>
      </c>
      <c r="Q59" s="12">
        <f t="shared" ref="Q59:Q69" si="55">P59*$B$60</f>
        <v>4.0034670562285696E-4</v>
      </c>
      <c r="R59" s="9">
        <f t="shared" ref="R59:R69" si="56">L59*$B$60</f>
        <v>1.8955666666666669E-2</v>
      </c>
      <c r="S59" s="13">
        <f t="shared" si="46"/>
        <v>2.1120159615744996E-2</v>
      </c>
      <c r="T59" s="2">
        <f t="shared" ref="T59:T69" si="57">$B$59/100</f>
        <v>0.01</v>
      </c>
      <c r="U59" s="14">
        <f t="shared" si="47"/>
        <v>2.1120159615744996E-4</v>
      </c>
      <c r="V59" s="13"/>
      <c r="W59" s="2"/>
      <c r="X59" s="14"/>
      <c r="Y59" s="2">
        <v>0.02</v>
      </c>
      <c r="Z59" s="2">
        <v>0.21</v>
      </c>
      <c r="AA59" s="2">
        <f t="shared" si="48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9"/>
        <v>7.8000000000000005E-3</v>
      </c>
      <c r="AQ59" s="1">
        <f t="shared" ref="AQ59:AQ69" si="58">(AP59+AM59+AD59+AA59+U59+X59+AG59+AJ59)</f>
        <v>1.2211201596157449E-2</v>
      </c>
      <c r="AR59" s="9">
        <f t="shared" ref="AR59:AR69" si="59">$B$58/12</f>
        <v>9.9766666666666666</v>
      </c>
      <c r="AS59" s="1">
        <f t="shared" ref="AS59:AS69" si="60">$B$60</f>
        <v>0.19</v>
      </c>
      <c r="AT59" s="1">
        <f t="shared" ref="AT59:AT69" si="61">$E$5/12</f>
        <v>33529.166666666664</v>
      </c>
      <c r="AU59" s="1">
        <f t="shared" si="50"/>
        <v>5199900.4163291063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-0.21292857142857199</v>
      </c>
      <c r="E60" s="10">
        <f t="shared" si="51"/>
        <v>-3.7293225806451602</v>
      </c>
      <c r="F60" s="7" t="s">
        <v>83</v>
      </c>
      <c r="G60" s="1">
        <v>3</v>
      </c>
      <c r="H60" s="9">
        <f t="shared" si="42"/>
        <v>-0.21292857142857199</v>
      </c>
      <c r="I60" s="9">
        <f t="shared" si="43"/>
        <v>272.93707142857141</v>
      </c>
      <c r="J60" s="9">
        <f t="shared" si="44"/>
        <v>1.6948440272463072E-2</v>
      </c>
      <c r="K60" s="9">
        <f t="shared" si="52"/>
        <v>9.9766666666666666</v>
      </c>
      <c r="L60" s="9">
        <f t="shared" si="53"/>
        <v>9.976666666666667E-2</v>
      </c>
      <c r="M60" s="1" t="s">
        <v>83</v>
      </c>
      <c r="O60" s="9">
        <f t="shared" si="54"/>
        <v>0.29570446456922955</v>
      </c>
      <c r="P60" s="9">
        <f t="shared" si="45"/>
        <v>5.0117294560522597E-3</v>
      </c>
      <c r="Q60" s="12">
        <f t="shared" si="55"/>
        <v>9.5222859664992939E-4</v>
      </c>
      <c r="R60" s="9">
        <f t="shared" si="56"/>
        <v>1.8955666666666669E-2</v>
      </c>
      <c r="S60" s="13">
        <f t="shared" si="46"/>
        <v>5.0234508413487394E-2</v>
      </c>
      <c r="T60" s="2">
        <f t="shared" si="57"/>
        <v>0.01</v>
      </c>
      <c r="U60" s="14">
        <f t="shared" si="47"/>
        <v>5.0234508413487394E-4</v>
      </c>
      <c r="V60" s="13"/>
      <c r="W60" s="2"/>
      <c r="X60" s="14"/>
      <c r="Y60" s="2">
        <v>0.02</v>
      </c>
      <c r="Z60" s="2">
        <v>0.21</v>
      </c>
      <c r="AA60" s="2">
        <f t="shared" si="48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9"/>
        <v>7.8000000000000005E-3</v>
      </c>
      <c r="AQ60" s="1">
        <f t="shared" si="58"/>
        <v>1.2502345084134874E-2</v>
      </c>
      <c r="AR60" s="9">
        <f t="shared" si="59"/>
        <v>9.9766666666666666</v>
      </c>
      <c r="AS60" s="1">
        <f t="shared" si="60"/>
        <v>0.19</v>
      </c>
      <c r="AT60" s="1">
        <f t="shared" si="61"/>
        <v>33529.166666666664</v>
      </c>
      <c r="AU60" s="1">
        <f t="shared" si="50"/>
        <v>5323878.1536896713</v>
      </c>
    </row>
    <row r="61" spans="1:48" x14ac:dyDescent="0.15">
      <c r="C61" s="7">
        <v>3</v>
      </c>
      <c r="D61" s="8">
        <v>1.3082903225806499</v>
      </c>
      <c r="E61" s="10">
        <f t="shared" si="51"/>
        <v>-0.21292857142857199</v>
      </c>
      <c r="F61" s="7" t="s">
        <v>83</v>
      </c>
      <c r="G61" s="1">
        <v>4</v>
      </c>
      <c r="H61" s="9">
        <f t="shared" si="42"/>
        <v>1.3082903225806499</v>
      </c>
      <c r="I61" s="9">
        <f t="shared" si="43"/>
        <v>274.45829032258064</v>
      </c>
      <c r="J61" s="9">
        <f t="shared" si="44"/>
        <v>2.0653896660664976E-2</v>
      </c>
      <c r="K61" s="9">
        <f t="shared" si="52"/>
        <v>9.9766666666666666</v>
      </c>
      <c r="L61" s="9">
        <f t="shared" si="53"/>
        <v>9.976666666666667E-2</v>
      </c>
      <c r="M61" s="1" t="s">
        <v>83</v>
      </c>
      <c r="O61" s="9">
        <f t="shared" si="54"/>
        <v>0.39045940177984395</v>
      </c>
      <c r="P61" s="9">
        <f t="shared" si="45"/>
        <v>8.0645081345459627E-3</v>
      </c>
      <c r="Q61" s="12">
        <f t="shared" si="55"/>
        <v>1.5322565455637329E-3</v>
      </c>
      <c r="R61" s="9">
        <f t="shared" si="56"/>
        <v>1.8955666666666669E-2</v>
      </c>
      <c r="S61" s="13">
        <f t="shared" si="46"/>
        <v>8.0833693296484752E-2</v>
      </c>
      <c r="T61" s="2">
        <f t="shared" si="57"/>
        <v>0.01</v>
      </c>
      <c r="U61" s="14">
        <f t="shared" si="47"/>
        <v>8.0833693296484752E-4</v>
      </c>
      <c r="V61" s="13"/>
      <c r="W61" s="2"/>
      <c r="X61" s="14"/>
      <c r="Y61" s="2">
        <v>0.02</v>
      </c>
      <c r="Z61" s="2">
        <v>0.21</v>
      </c>
      <c r="AA61" s="2">
        <f t="shared" si="48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9"/>
        <v>7.8000000000000005E-3</v>
      </c>
      <c r="AQ61" s="1">
        <f t="shared" si="58"/>
        <v>1.2808336932964848E-2</v>
      </c>
      <c r="AR61" s="9">
        <f t="shared" si="59"/>
        <v>9.9766666666666666</v>
      </c>
      <c r="AS61" s="1">
        <f t="shared" si="60"/>
        <v>0.19</v>
      </c>
      <c r="AT61" s="1">
        <f t="shared" si="61"/>
        <v>33529.166666666664</v>
      </c>
      <c r="AU61" s="1">
        <f t="shared" si="50"/>
        <v>5454178.7739517251</v>
      </c>
    </row>
    <row r="62" spans="1:48" x14ac:dyDescent="0.15">
      <c r="C62" s="7">
        <v>4</v>
      </c>
      <c r="D62" s="8">
        <v>3.8882666666666701</v>
      </c>
      <c r="E62" s="10">
        <f t="shared" si="51"/>
        <v>1.3082903225806499</v>
      </c>
      <c r="F62" s="7" t="s">
        <v>83</v>
      </c>
      <c r="G62" s="1">
        <v>5</v>
      </c>
      <c r="H62" s="9">
        <f t="shared" si="42"/>
        <v>3.8882666666666701</v>
      </c>
      <c r="I62" s="9">
        <f t="shared" si="43"/>
        <v>277.03826666666663</v>
      </c>
      <c r="J62" s="9">
        <f t="shared" si="44"/>
        <v>2.8739866564394829E-2</v>
      </c>
      <c r="K62" s="9">
        <f t="shared" si="52"/>
        <v>9.9766666666666666</v>
      </c>
      <c r="L62" s="9">
        <f t="shared" si="53"/>
        <v>9.976666666666667E-2</v>
      </c>
      <c r="M62" s="1" t="s">
        <v>85</v>
      </c>
      <c r="N62" s="9">
        <f>(O61-P61)*$C$21/100</f>
        <v>0.36327514896303303</v>
      </c>
      <c r="O62" s="9">
        <f t="shared" si="54"/>
        <v>0.11888641134893163</v>
      </c>
      <c r="P62" s="9">
        <f t="shared" si="45"/>
        <v>3.4167795984880499E-3</v>
      </c>
      <c r="Q62" s="12">
        <f t="shared" si="55"/>
        <v>6.4918812371272949E-4</v>
      </c>
      <c r="R62" s="9">
        <f t="shared" si="56"/>
        <v>1.8955666666666669E-2</v>
      </c>
      <c r="S62" s="13">
        <f t="shared" si="46"/>
        <v>3.4247707301918305E-2</v>
      </c>
      <c r="T62" s="2">
        <f t="shared" si="57"/>
        <v>0.01</v>
      </c>
      <c r="U62" s="14">
        <f t="shared" si="47"/>
        <v>3.4247707301918303E-4</v>
      </c>
      <c r="V62" s="13"/>
      <c r="W62" s="2"/>
      <c r="X62" s="14"/>
      <c r="Y62" s="2">
        <v>0.02</v>
      </c>
      <c r="Z62" s="2">
        <v>0.21</v>
      </c>
      <c r="AA62" s="2">
        <f t="shared" si="48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9"/>
        <v>7.8000000000000005E-3</v>
      </c>
      <c r="AQ62" s="1">
        <f t="shared" si="58"/>
        <v>1.2342477073019184E-2</v>
      </c>
      <c r="AR62" s="9">
        <f t="shared" si="59"/>
        <v>9.9766666666666666</v>
      </c>
      <c r="AS62" s="1">
        <f t="shared" si="60"/>
        <v>0.19</v>
      </c>
      <c r="AT62" s="1">
        <f t="shared" si="61"/>
        <v>33529.166666666664</v>
      </c>
      <c r="AU62" s="1">
        <f t="shared" si="50"/>
        <v>5255801.5003798306</v>
      </c>
    </row>
    <row r="63" spans="1:48" x14ac:dyDescent="0.15">
      <c r="C63" s="7">
        <v>5</v>
      </c>
      <c r="D63" s="8">
        <v>8.4790645161290303</v>
      </c>
      <c r="E63" s="10">
        <f t="shared" si="51"/>
        <v>3.8882666666666701</v>
      </c>
      <c r="F63" s="7" t="s">
        <v>85</v>
      </c>
      <c r="G63" s="1">
        <v>6</v>
      </c>
      <c r="H63" s="9">
        <f t="shared" si="42"/>
        <v>8.4790645161290303</v>
      </c>
      <c r="I63" s="9">
        <f t="shared" si="43"/>
        <v>281.62906451612901</v>
      </c>
      <c r="J63" s="9">
        <f t="shared" si="44"/>
        <v>5.0967879982353394E-2</v>
      </c>
      <c r="K63" s="9">
        <f t="shared" si="52"/>
        <v>9.9766666666666666</v>
      </c>
      <c r="L63" s="9">
        <f t="shared" si="53"/>
        <v>9.976666666666667E-2</v>
      </c>
      <c r="M63" s="1" t="s">
        <v>83</v>
      </c>
      <c r="O63" s="9">
        <f t="shared" si="54"/>
        <v>0.21523629841711026</v>
      </c>
      <c r="P63" s="9">
        <f t="shared" si="45"/>
        <v>1.0970137825569276E-2</v>
      </c>
      <c r="Q63" s="12">
        <f t="shared" si="55"/>
        <v>2.0843261868581623E-3</v>
      </c>
      <c r="R63" s="9">
        <f t="shared" si="56"/>
        <v>1.8955666666666669E-2</v>
      </c>
      <c r="S63" s="13">
        <f t="shared" si="46"/>
        <v>0.10995794679822192</v>
      </c>
      <c r="T63" s="2">
        <f t="shared" si="57"/>
        <v>0.01</v>
      </c>
      <c r="U63" s="14">
        <f t="shared" si="47"/>
        <v>1.0995794679822192E-3</v>
      </c>
      <c r="V63" s="13"/>
      <c r="W63" s="2"/>
      <c r="X63" s="14"/>
      <c r="Y63" s="2">
        <v>0.02</v>
      </c>
      <c r="Z63" s="2">
        <v>0.21</v>
      </c>
      <c r="AA63" s="2">
        <f t="shared" si="48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9"/>
        <v>7.8000000000000005E-3</v>
      </c>
      <c r="AQ63" s="1">
        <f t="shared" si="58"/>
        <v>1.3099579467982219E-2</v>
      </c>
      <c r="AR63" s="9">
        <f t="shared" si="59"/>
        <v>9.9766666666666666</v>
      </c>
      <c r="AS63" s="1">
        <f t="shared" si="60"/>
        <v>0.19</v>
      </c>
      <c r="AT63" s="1">
        <f t="shared" si="61"/>
        <v>33529.166666666664</v>
      </c>
      <c r="AU63" s="1">
        <f t="shared" si="50"/>
        <v>5578198.6885493286</v>
      </c>
    </row>
    <row r="64" spans="1:48" x14ac:dyDescent="0.15">
      <c r="C64" s="7">
        <v>6</v>
      </c>
      <c r="D64" s="8">
        <v>17.136033333333302</v>
      </c>
      <c r="E64" s="10">
        <f t="shared" si="51"/>
        <v>8.4790645161290303</v>
      </c>
      <c r="F64" s="7" t="s">
        <v>83</v>
      </c>
      <c r="G64" s="1">
        <v>7</v>
      </c>
      <c r="H64" s="9">
        <f t="shared" si="42"/>
        <v>17.136033333333302</v>
      </c>
      <c r="I64" s="9">
        <f t="shared" si="43"/>
        <v>290.28603333333331</v>
      </c>
      <c r="J64" s="9">
        <f t="shared" si="44"/>
        <v>0.14291378423792095</v>
      </c>
      <c r="K64" s="9">
        <f t="shared" si="52"/>
        <v>9.9766666666666666</v>
      </c>
      <c r="L64" s="9">
        <f t="shared" si="53"/>
        <v>9.976666666666667E-2</v>
      </c>
      <c r="M64" s="1" t="s">
        <v>83</v>
      </c>
      <c r="O64" s="9">
        <f t="shared" si="54"/>
        <v>0.30403282725820763</v>
      </c>
      <c r="P64" s="9">
        <f t="shared" si="45"/>
        <v>4.3450481876024578E-2</v>
      </c>
      <c r="Q64" s="12">
        <f t="shared" si="55"/>
        <v>8.2555915564446695E-3</v>
      </c>
      <c r="R64" s="9">
        <f t="shared" si="56"/>
        <v>1.8955666666666669E-2</v>
      </c>
      <c r="S64" s="13">
        <f t="shared" si="46"/>
        <v>0.43552103450742968</v>
      </c>
      <c r="T64" s="2">
        <f t="shared" si="57"/>
        <v>0.01</v>
      </c>
      <c r="U64" s="14">
        <f t="shared" si="47"/>
        <v>4.3552103450742972E-3</v>
      </c>
      <c r="V64" s="13"/>
      <c r="W64" s="2"/>
      <c r="X64" s="14"/>
      <c r="Y64" s="2">
        <v>0.04</v>
      </c>
      <c r="Z64" s="2">
        <v>0.21</v>
      </c>
      <c r="AA64" s="2">
        <f t="shared" si="48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9"/>
        <v>1.17E-2</v>
      </c>
      <c r="AQ64" s="1">
        <f t="shared" si="58"/>
        <v>2.4455210345074297E-2</v>
      </c>
      <c r="AR64" s="9">
        <f t="shared" si="59"/>
        <v>9.9766666666666666</v>
      </c>
      <c r="AS64" s="1">
        <f t="shared" si="60"/>
        <v>0.19</v>
      </c>
      <c r="AT64" s="1">
        <f t="shared" si="61"/>
        <v>33529.166666666664</v>
      </c>
      <c r="AU64" s="1">
        <f t="shared" si="50"/>
        <v>10413771.11444816</v>
      </c>
    </row>
    <row r="65" spans="1:48" x14ac:dyDescent="0.15">
      <c r="C65" s="7">
        <v>7</v>
      </c>
      <c r="D65" s="8">
        <v>17.1512903225806</v>
      </c>
      <c r="E65" s="10">
        <f t="shared" si="51"/>
        <v>17.136033333333302</v>
      </c>
      <c r="F65" s="7" t="s">
        <v>83</v>
      </c>
      <c r="G65" s="1">
        <v>8</v>
      </c>
      <c r="H65" s="9">
        <f t="shared" si="42"/>
        <v>17.1512903225806</v>
      </c>
      <c r="I65" s="9">
        <f t="shared" si="43"/>
        <v>290.3012903225806</v>
      </c>
      <c r="J65" s="9">
        <f t="shared" si="44"/>
        <v>0.14316593858855581</v>
      </c>
      <c r="K65" s="9">
        <f t="shared" si="52"/>
        <v>9.9766666666666666</v>
      </c>
      <c r="L65" s="9">
        <f t="shared" si="53"/>
        <v>9.976666666666667E-2</v>
      </c>
      <c r="M65" s="1" t="s">
        <v>83</v>
      </c>
      <c r="O65" s="9">
        <f t="shared" si="54"/>
        <v>0.36034901204884973</v>
      </c>
      <c r="P65" s="9">
        <f t="shared" si="45"/>
        <v>5.158970452943238E-2</v>
      </c>
      <c r="Q65" s="12">
        <f t="shared" si="55"/>
        <v>9.802043860592153E-3</v>
      </c>
      <c r="R65" s="9">
        <f t="shared" si="56"/>
        <v>1.8955666666666669E-2</v>
      </c>
      <c r="S65" s="13">
        <f t="shared" si="46"/>
        <v>0.51710362040861058</v>
      </c>
      <c r="T65" s="2">
        <f t="shared" si="57"/>
        <v>0.01</v>
      </c>
      <c r="U65" s="14">
        <f t="shared" si="47"/>
        <v>5.171036204086106E-3</v>
      </c>
      <c r="V65" s="13"/>
      <c r="W65" s="2"/>
      <c r="X65" s="14"/>
      <c r="Y65" s="2">
        <v>0.04</v>
      </c>
      <c r="Z65" s="2">
        <v>0.21</v>
      </c>
      <c r="AA65" s="2">
        <f t="shared" si="48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9"/>
        <v>1.17E-2</v>
      </c>
      <c r="AQ65" s="1">
        <f t="shared" si="58"/>
        <v>2.5271036204086106E-2</v>
      </c>
      <c r="AR65" s="9">
        <f t="shared" si="59"/>
        <v>9.9766666666666666</v>
      </c>
      <c r="AS65" s="1">
        <f t="shared" si="60"/>
        <v>0.19</v>
      </c>
      <c r="AT65" s="1">
        <f t="shared" si="61"/>
        <v>33529.166666666664</v>
      </c>
      <c r="AU65" s="1">
        <f t="shared" si="50"/>
        <v>10761174.536668498</v>
      </c>
    </row>
    <row r="66" spans="1:48" x14ac:dyDescent="0.15">
      <c r="C66" s="7">
        <v>8</v>
      </c>
      <c r="D66" s="8">
        <v>14.754258064516099</v>
      </c>
      <c r="E66" s="10">
        <f t="shared" si="51"/>
        <v>17.1512903225806</v>
      </c>
      <c r="F66" s="7" t="s">
        <v>83</v>
      </c>
      <c r="G66" s="1">
        <v>9</v>
      </c>
      <c r="H66" s="9">
        <f t="shared" si="42"/>
        <v>14.754258064516099</v>
      </c>
      <c r="I66" s="9">
        <f t="shared" si="43"/>
        <v>287.90425806451606</v>
      </c>
      <c r="J66" s="9">
        <f t="shared" si="44"/>
        <v>0.10828371230323917</v>
      </c>
      <c r="K66" s="9">
        <f t="shared" si="52"/>
        <v>9.9766666666666666</v>
      </c>
      <c r="L66" s="9">
        <f t="shared" si="53"/>
        <v>9.976666666666667E-2</v>
      </c>
      <c r="M66" s="1" t="s">
        <v>83</v>
      </c>
      <c r="O66" s="9">
        <f t="shared" si="54"/>
        <v>0.408525974186084</v>
      </c>
      <c r="P66" s="9">
        <f t="shared" si="45"/>
        <v>4.423670905716643E-2</v>
      </c>
      <c r="Q66" s="12">
        <f t="shared" si="55"/>
        <v>8.4049747208616212E-3</v>
      </c>
      <c r="R66" s="9">
        <f t="shared" si="56"/>
        <v>1.8955666666666669E-2</v>
      </c>
      <c r="S66" s="13">
        <f t="shared" si="46"/>
        <v>0.44340169452555717</v>
      </c>
      <c r="T66" s="2">
        <f t="shared" si="57"/>
        <v>0.01</v>
      </c>
      <c r="U66" s="14">
        <f t="shared" si="47"/>
        <v>4.4340169452555716E-3</v>
      </c>
      <c r="V66" s="13"/>
      <c r="W66" s="2"/>
      <c r="X66" s="14"/>
      <c r="Y66" s="2">
        <v>0.04</v>
      </c>
      <c r="Z66" s="2">
        <v>0.21</v>
      </c>
      <c r="AA66" s="2">
        <f t="shared" si="48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9"/>
        <v>1.17E-2</v>
      </c>
      <c r="AQ66" s="1">
        <f t="shared" si="58"/>
        <v>2.4534016945255571E-2</v>
      </c>
      <c r="AR66" s="9">
        <f t="shared" si="59"/>
        <v>9.9766666666666666</v>
      </c>
      <c r="AS66" s="1">
        <f t="shared" si="60"/>
        <v>0.19</v>
      </c>
      <c r="AT66" s="1">
        <f t="shared" si="61"/>
        <v>33529.166666666664</v>
      </c>
      <c r="AU66" s="1">
        <f t="shared" si="50"/>
        <v>10447329.35766159</v>
      </c>
    </row>
    <row r="67" spans="1:48" x14ac:dyDescent="0.15">
      <c r="C67" s="7">
        <v>9</v>
      </c>
      <c r="D67" s="8">
        <v>13.0426</v>
      </c>
      <c r="E67" s="10">
        <f t="shared" si="51"/>
        <v>14.754258064516099</v>
      </c>
      <c r="F67" s="7" t="s">
        <v>83</v>
      </c>
      <c r="G67" s="1">
        <v>10</v>
      </c>
      <c r="H67" s="9">
        <f t="shared" si="42"/>
        <v>13.0426</v>
      </c>
      <c r="I67" s="9">
        <f t="shared" si="43"/>
        <v>286.19259999999997</v>
      </c>
      <c r="J67" s="9">
        <f t="shared" si="44"/>
        <v>8.8454399956244448E-2</v>
      </c>
      <c r="K67" s="9">
        <f t="shared" si="52"/>
        <v>9.9766666666666666</v>
      </c>
      <c r="L67" s="9">
        <f t="shared" si="53"/>
        <v>9.976666666666667E-2</v>
      </c>
      <c r="M67" s="1" t="s">
        <v>83</v>
      </c>
      <c r="O67" s="9">
        <f t="shared" si="54"/>
        <v>0.46405593179558419</v>
      </c>
      <c r="P67" s="9">
        <f t="shared" si="45"/>
        <v>4.1047788993114301E-2</v>
      </c>
      <c r="Q67" s="12">
        <f t="shared" si="55"/>
        <v>7.7990799086917169E-3</v>
      </c>
      <c r="R67" s="9">
        <f t="shared" si="56"/>
        <v>1.8955666666666669E-2</v>
      </c>
      <c r="S67" s="13">
        <f t="shared" si="46"/>
        <v>0.41143791172516836</v>
      </c>
      <c r="T67" s="2">
        <f t="shared" si="57"/>
        <v>0.01</v>
      </c>
      <c r="U67" s="14">
        <f t="shared" si="47"/>
        <v>4.1143791172516837E-3</v>
      </c>
      <c r="V67" s="13"/>
      <c r="W67" s="2"/>
      <c r="X67" s="14"/>
      <c r="Y67" s="2">
        <v>0.04</v>
      </c>
      <c r="Z67" s="2">
        <v>0.21</v>
      </c>
      <c r="AA67" s="2">
        <f t="shared" si="48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9"/>
        <v>1.17E-2</v>
      </c>
      <c r="AQ67" s="1">
        <f t="shared" si="58"/>
        <v>2.4214379117251682E-2</v>
      </c>
      <c r="AR67" s="9">
        <f t="shared" si="59"/>
        <v>9.9766666666666666</v>
      </c>
      <c r="AS67" s="1">
        <f t="shared" si="60"/>
        <v>0.19</v>
      </c>
      <c r="AT67" s="1">
        <f t="shared" si="61"/>
        <v>33529.166666666664</v>
      </c>
      <c r="AU67" s="1">
        <f t="shared" si="50"/>
        <v>10311217.865125511</v>
      </c>
    </row>
    <row r="68" spans="1:48" x14ac:dyDescent="0.15">
      <c r="C68" s="7">
        <v>10</v>
      </c>
      <c r="D68" s="8">
        <v>6.6059032258064496</v>
      </c>
      <c r="E68" s="10">
        <f t="shared" si="51"/>
        <v>13.0426</v>
      </c>
      <c r="F68" s="7" t="s">
        <v>83</v>
      </c>
      <c r="G68" s="1">
        <v>11</v>
      </c>
      <c r="H68" s="9">
        <f t="shared" si="42"/>
        <v>6.6059032258064496</v>
      </c>
      <c r="I68" s="9">
        <f t="shared" si="43"/>
        <v>279.75590322580643</v>
      </c>
      <c r="J68" s="9">
        <f t="shared" si="44"/>
        <v>4.0435357141465227E-2</v>
      </c>
      <c r="K68" s="9">
        <f t="shared" si="52"/>
        <v>9.9766666666666666</v>
      </c>
      <c r="L68" s="9">
        <f t="shared" si="53"/>
        <v>9.976666666666667E-2</v>
      </c>
      <c r="M68" s="1" t="s">
        <v>85</v>
      </c>
      <c r="N68" s="9">
        <f>(O67-P67)*$C$21/100</f>
        <v>0.40185773566234639</v>
      </c>
      <c r="O68" s="9">
        <f t="shared" si="54"/>
        <v>0.12091707380679018</v>
      </c>
      <c r="P68" s="9">
        <f t="shared" si="45"/>
        <v>4.889325063878471E-3</v>
      </c>
      <c r="Q68" s="12">
        <f t="shared" si="55"/>
        <v>9.2897176213690947E-4</v>
      </c>
      <c r="R68" s="9">
        <f t="shared" si="56"/>
        <v>1.8955666666666669E-2</v>
      </c>
      <c r="S68" s="13">
        <f t="shared" si="46"/>
        <v>4.900760170944006E-2</v>
      </c>
      <c r="T68" s="2">
        <f t="shared" si="57"/>
        <v>0.01</v>
      </c>
      <c r="U68" s="14">
        <f t="shared" si="47"/>
        <v>4.9007601709440064E-4</v>
      </c>
      <c r="V68" s="13"/>
      <c r="W68" s="2"/>
      <c r="X68" s="14"/>
      <c r="Y68" s="2">
        <v>0.02</v>
      </c>
      <c r="Z68" s="2">
        <v>0.21</v>
      </c>
      <c r="AA68" s="2">
        <f t="shared" si="48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9"/>
        <v>7.8000000000000005E-3</v>
      </c>
      <c r="AQ68" s="1">
        <f t="shared" si="58"/>
        <v>1.2490076017094402E-2</v>
      </c>
      <c r="AR68" s="9">
        <f t="shared" si="59"/>
        <v>9.9766666666666666</v>
      </c>
      <c r="AS68" s="1">
        <f t="shared" si="60"/>
        <v>0.19</v>
      </c>
      <c r="AT68" s="1">
        <f t="shared" si="61"/>
        <v>33529.166666666664</v>
      </c>
      <c r="AU68" s="1">
        <f t="shared" si="50"/>
        <v>5318653.6124101467</v>
      </c>
    </row>
    <row r="69" spans="1:48" x14ac:dyDescent="0.15">
      <c r="C69" s="7">
        <v>11</v>
      </c>
      <c r="D69" s="8">
        <v>1.7511333333333301</v>
      </c>
      <c r="E69" s="10">
        <f t="shared" si="51"/>
        <v>6.6059032258064496</v>
      </c>
      <c r="F69" s="7" t="s">
        <v>85</v>
      </c>
      <c r="G69" s="1">
        <v>12</v>
      </c>
      <c r="H69" s="9">
        <f t="shared" si="42"/>
        <v>1.7511333333333301</v>
      </c>
      <c r="I69" s="9">
        <f t="shared" si="43"/>
        <v>274.90113333333329</v>
      </c>
      <c r="J69" s="9">
        <f t="shared" si="44"/>
        <v>2.1868637515161229E-2</v>
      </c>
      <c r="K69" s="9">
        <f t="shared" si="52"/>
        <v>9.9766666666666666</v>
      </c>
      <c r="L69" s="9">
        <f t="shared" si="53"/>
        <v>9.976666666666667E-2</v>
      </c>
      <c r="M69" s="1" t="s">
        <v>83</v>
      </c>
      <c r="O69" s="9">
        <f t="shared" si="54"/>
        <v>0.21579441540957839</v>
      </c>
      <c r="P69" s="9">
        <f t="shared" si="45"/>
        <v>4.719129848388192E-3</v>
      </c>
      <c r="Q69" s="12">
        <f t="shared" si="55"/>
        <v>8.9663467119375649E-4</v>
      </c>
      <c r="R69" s="9">
        <f t="shared" si="56"/>
        <v>1.8955666666666669E-2</v>
      </c>
      <c r="S69" s="13">
        <f t="shared" si="46"/>
        <v>4.7301669044986887E-2</v>
      </c>
      <c r="T69" s="2">
        <f t="shared" si="57"/>
        <v>0.01</v>
      </c>
      <c r="U69" s="14">
        <f t="shared" si="47"/>
        <v>4.7301669044986887E-4</v>
      </c>
      <c r="V69" s="13"/>
      <c r="W69" s="2"/>
      <c r="X69" s="14"/>
      <c r="Y69" s="2">
        <v>0.02</v>
      </c>
      <c r="Z69" s="2">
        <v>0.21</v>
      </c>
      <c r="AA69" s="2">
        <f t="shared" si="48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9"/>
        <v>7.8000000000000005E-3</v>
      </c>
      <c r="AQ69" s="1">
        <f t="shared" si="58"/>
        <v>1.2473016690449869E-2</v>
      </c>
      <c r="AR69" s="9">
        <f t="shared" si="59"/>
        <v>9.9766666666666666</v>
      </c>
      <c r="AS69" s="1">
        <f t="shared" si="60"/>
        <v>0.19</v>
      </c>
      <c r="AT69" s="1">
        <f t="shared" si="61"/>
        <v>33529.166666666664</v>
      </c>
      <c r="AU69" s="1">
        <f t="shared" si="50"/>
        <v>5311389.2331414344</v>
      </c>
      <c r="AV69" s="1">
        <f>SUM(AU58:AU69)</f>
        <v>84548988.46913974</v>
      </c>
    </row>
    <row r="70" spans="1:48" x14ac:dyDescent="0.15">
      <c r="C70" s="7">
        <v>12</v>
      </c>
      <c r="D70" s="8">
        <v>-1.7077741935483901</v>
      </c>
      <c r="E70" s="10">
        <f t="shared" si="51"/>
        <v>1.7511333333333301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-1.1850967741935501</v>
      </c>
      <c r="E73" s="7"/>
      <c r="F73" s="7"/>
      <c r="G73" s="1">
        <v>1</v>
      </c>
      <c r="H73" s="9">
        <f t="shared" ref="H73:H84" si="62">E74</f>
        <v>-1.1850967741935501</v>
      </c>
      <c r="I73" s="9">
        <f t="shared" ref="I73:I84" si="63">H73+273.15</f>
        <v>271.96490322580644</v>
      </c>
      <c r="J73" s="9">
        <f t="shared" ref="J73:J84" si="64">EXP(($C$15*(I73-$C$13))/($C$16*I73*$C$13))</f>
        <v>1.4919286733440611E-2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5">O73*J73</f>
        <v>1.6336618973117471E-3</v>
      </c>
      <c r="Q73" s="12">
        <f>P73*$B$75</f>
        <v>2.9405914151611447E-4</v>
      </c>
      <c r="R73" s="9">
        <f>L73*$B$75</f>
        <v>1.9710000000000002E-2</v>
      </c>
      <c r="S73" s="13">
        <f t="shared" ref="S73:S84" si="66">Q73/R73</f>
        <v>1.4919286733440611E-2</v>
      </c>
      <c r="T73" s="2">
        <f>$B$74/100</f>
        <v>0.01</v>
      </c>
      <c r="U73" s="14">
        <f t="shared" ref="U73:U84" si="67">S73*T73</f>
        <v>1.4919286733440612E-4</v>
      </c>
      <c r="V73" s="13"/>
      <c r="W73" s="2"/>
      <c r="X73" s="14"/>
      <c r="Y73" s="2">
        <v>0.02</v>
      </c>
      <c r="Z73" s="2">
        <v>0.27</v>
      </c>
      <c r="AA73" s="2">
        <f t="shared" ref="AA73:AA84" si="68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9">AO73*AN73</f>
        <v>7.1999999999999998E-3</v>
      </c>
      <c r="AQ73" s="1">
        <f>(AP73+AM73+AD73+AA73+U73+X73+AG73+AJ73)</f>
        <v>1.2749192867334407E-2</v>
      </c>
      <c r="AR73" s="9">
        <f>$B$73/12</f>
        <v>10.950000000000001</v>
      </c>
      <c r="AS73" s="1">
        <f>$B$75</f>
        <v>0.18</v>
      </c>
      <c r="AT73" s="1">
        <f t="shared" ref="AT73:AT84" si="70">$E$4/12</f>
        <v>8383.3333333333339</v>
      </c>
      <c r="AU73" s="1">
        <f t="shared" ref="AU73:AU84" si="71">AT73*10000*AS73*0.67*AR73*AQ73</f>
        <v>1411434.9028803913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-3.7293225806451602</v>
      </c>
      <c r="E74" s="10">
        <f t="shared" ref="E74:E85" si="72">D73</f>
        <v>-1.1850967741935501</v>
      </c>
      <c r="F74" s="7" t="s">
        <v>83</v>
      </c>
      <c r="G74" s="1">
        <v>2</v>
      </c>
      <c r="H74" s="9">
        <f t="shared" si="62"/>
        <v>-3.7293225806451602</v>
      </c>
      <c r="I74" s="9">
        <f t="shared" si="63"/>
        <v>269.42067741935483</v>
      </c>
      <c r="J74" s="9">
        <f t="shared" si="64"/>
        <v>1.0639446282761277E-2</v>
      </c>
      <c r="K74" s="9">
        <f t="shared" ref="K74:K84" si="73">$B$73/12</f>
        <v>10.950000000000001</v>
      </c>
      <c r="L74" s="9">
        <f t="shared" ref="L74:L84" si="74">K74*$B$74/100</f>
        <v>0.10950000000000001</v>
      </c>
      <c r="M74" s="1" t="s">
        <v>83</v>
      </c>
      <c r="O74" s="9">
        <f t="shared" ref="O74:O84" si="75">L74+O73-P73-N74</f>
        <v>0.21736633810268829</v>
      </c>
      <c r="P74" s="9">
        <f t="shared" si="65"/>
        <v>2.312657477924078E-3</v>
      </c>
      <c r="Q74" s="12">
        <f t="shared" ref="Q74:Q84" si="76">P74*$B$75</f>
        <v>4.1627834602633401E-4</v>
      </c>
      <c r="R74" s="9">
        <f t="shared" ref="R74:R84" si="77">L74*$B$75</f>
        <v>1.9710000000000002E-2</v>
      </c>
      <c r="S74" s="13">
        <f t="shared" si="66"/>
        <v>2.1120159615745E-2</v>
      </c>
      <c r="T74" s="2">
        <f t="shared" ref="T74:T84" si="78">$B$74/100</f>
        <v>0.01</v>
      </c>
      <c r="U74" s="14">
        <f t="shared" si="67"/>
        <v>2.1120159615745001E-4</v>
      </c>
      <c r="V74" s="13"/>
      <c r="W74" s="2"/>
      <c r="X74" s="14"/>
      <c r="Y74" s="2">
        <v>0.02</v>
      </c>
      <c r="Z74" s="2">
        <v>0.27</v>
      </c>
      <c r="AA74" s="2">
        <f t="shared" si="68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9"/>
        <v>7.1999999999999998E-3</v>
      </c>
      <c r="AQ74" s="1">
        <f t="shared" ref="AQ74:AQ84" si="79">(AP74+AM74+AD74+AA74+U74+X74+AG74+AJ74)</f>
        <v>1.2811201596157449E-2</v>
      </c>
      <c r="AR74" s="9">
        <f t="shared" ref="AR74:AR84" si="80">$B$73/12</f>
        <v>10.950000000000001</v>
      </c>
      <c r="AS74" s="1">
        <f t="shared" ref="AS74:AS84" si="81">$B$75</f>
        <v>0.18</v>
      </c>
      <c r="AT74" s="1">
        <f t="shared" si="70"/>
        <v>8383.3333333333339</v>
      </c>
      <c r="AU74" s="1">
        <f t="shared" si="71"/>
        <v>1418299.7518990561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-0.21292857142857199</v>
      </c>
      <c r="E75" s="10">
        <f t="shared" si="72"/>
        <v>-3.7293225806451602</v>
      </c>
      <c r="F75" s="7" t="s">
        <v>83</v>
      </c>
      <c r="G75" s="1">
        <v>3</v>
      </c>
      <c r="H75" s="9">
        <f t="shared" si="62"/>
        <v>-0.21292857142857199</v>
      </c>
      <c r="I75" s="9">
        <f t="shared" si="63"/>
        <v>272.93707142857141</v>
      </c>
      <c r="J75" s="9">
        <f t="shared" si="64"/>
        <v>1.6948440272463072E-2</v>
      </c>
      <c r="K75" s="9">
        <f t="shared" si="73"/>
        <v>10.950000000000001</v>
      </c>
      <c r="L75" s="9">
        <f t="shared" si="74"/>
        <v>0.10950000000000001</v>
      </c>
      <c r="M75" s="1" t="s">
        <v>83</v>
      </c>
      <c r="O75" s="9">
        <f t="shared" si="75"/>
        <v>0.3245536806247642</v>
      </c>
      <c r="P75" s="9">
        <f t="shared" si="65"/>
        <v>5.5006786712768711E-3</v>
      </c>
      <c r="Q75" s="12">
        <f t="shared" si="76"/>
        <v>9.9012216082983683E-4</v>
      </c>
      <c r="R75" s="9">
        <f t="shared" si="77"/>
        <v>1.9710000000000002E-2</v>
      </c>
      <c r="S75" s="13">
        <f t="shared" si="66"/>
        <v>5.0234508413487401E-2</v>
      </c>
      <c r="T75" s="2">
        <f t="shared" si="78"/>
        <v>0.01</v>
      </c>
      <c r="U75" s="14">
        <f t="shared" si="67"/>
        <v>5.0234508413487405E-4</v>
      </c>
      <c r="V75" s="13"/>
      <c r="W75" s="2"/>
      <c r="X75" s="14"/>
      <c r="Y75" s="2">
        <v>0.02</v>
      </c>
      <c r="Z75" s="2">
        <v>0.27</v>
      </c>
      <c r="AA75" s="2">
        <f t="shared" si="68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9"/>
        <v>7.1999999999999998E-3</v>
      </c>
      <c r="AQ75" s="1">
        <f t="shared" si="79"/>
        <v>1.3102345084134874E-2</v>
      </c>
      <c r="AR75" s="9">
        <f t="shared" si="80"/>
        <v>10.950000000000001</v>
      </c>
      <c r="AS75" s="1">
        <f t="shared" si="81"/>
        <v>0.18</v>
      </c>
      <c r="AT75" s="1">
        <f t="shared" si="70"/>
        <v>8383.3333333333339</v>
      </c>
      <c r="AU75" s="1">
        <f t="shared" si="71"/>
        <v>1450531.602570211</v>
      </c>
    </row>
    <row r="76" spans="1:48" x14ac:dyDescent="0.15">
      <c r="C76" s="7">
        <v>3</v>
      </c>
      <c r="D76" s="8">
        <v>1.3082903225806499</v>
      </c>
      <c r="E76" s="10">
        <f t="shared" si="72"/>
        <v>-0.21292857142857199</v>
      </c>
      <c r="F76" s="7" t="s">
        <v>83</v>
      </c>
      <c r="G76" s="1">
        <v>4</v>
      </c>
      <c r="H76" s="9">
        <f t="shared" si="62"/>
        <v>1.3082903225806499</v>
      </c>
      <c r="I76" s="9">
        <f t="shared" si="63"/>
        <v>274.45829032258064</v>
      </c>
      <c r="J76" s="9">
        <f t="shared" si="64"/>
        <v>2.0653896660664976E-2</v>
      </c>
      <c r="K76" s="9">
        <f t="shared" si="73"/>
        <v>10.950000000000001</v>
      </c>
      <c r="L76" s="9">
        <f t="shared" si="74"/>
        <v>0.10950000000000001</v>
      </c>
      <c r="M76" s="1" t="s">
        <v>83</v>
      </c>
      <c r="O76" s="9">
        <f t="shared" si="75"/>
        <v>0.42855300195348739</v>
      </c>
      <c r="P76" s="9">
        <f t="shared" si="65"/>
        <v>8.8512894159650836E-3</v>
      </c>
      <c r="Q76" s="12">
        <f t="shared" si="76"/>
        <v>1.593232094873715E-3</v>
      </c>
      <c r="R76" s="9">
        <f t="shared" si="77"/>
        <v>1.9710000000000002E-2</v>
      </c>
      <c r="S76" s="13">
        <f t="shared" si="66"/>
        <v>8.0833693296484765E-2</v>
      </c>
      <c r="T76" s="2">
        <f t="shared" si="78"/>
        <v>0.01</v>
      </c>
      <c r="U76" s="14">
        <f t="shared" si="67"/>
        <v>8.0833693296484762E-4</v>
      </c>
      <c r="V76" s="13"/>
      <c r="W76" s="2"/>
      <c r="X76" s="14"/>
      <c r="Y76" s="2">
        <v>0.02</v>
      </c>
      <c r="Z76" s="2">
        <v>0.27</v>
      </c>
      <c r="AA76" s="2">
        <f t="shared" si="68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9"/>
        <v>7.1999999999999998E-3</v>
      </c>
      <c r="AQ76" s="1">
        <f t="shared" si="79"/>
        <v>1.3408336932964848E-2</v>
      </c>
      <c r="AR76" s="9">
        <f t="shared" si="80"/>
        <v>10.950000000000001</v>
      </c>
      <c r="AS76" s="1">
        <f t="shared" si="81"/>
        <v>0.18</v>
      </c>
      <c r="AT76" s="1">
        <f t="shared" si="70"/>
        <v>8383.3333333333339</v>
      </c>
      <c r="AU76" s="1">
        <f t="shared" si="71"/>
        <v>1484407.2823822321</v>
      </c>
    </row>
    <row r="77" spans="1:48" x14ac:dyDescent="0.15">
      <c r="C77" s="7">
        <v>4</v>
      </c>
      <c r="D77" s="8">
        <v>3.8882666666666701</v>
      </c>
      <c r="E77" s="10">
        <f t="shared" si="72"/>
        <v>1.3082903225806499</v>
      </c>
      <c r="F77" s="7" t="s">
        <v>83</v>
      </c>
      <c r="G77" s="1">
        <v>5</v>
      </c>
      <c r="H77" s="9">
        <f t="shared" si="62"/>
        <v>3.8882666666666701</v>
      </c>
      <c r="I77" s="9">
        <f t="shared" si="63"/>
        <v>277.03826666666663</v>
      </c>
      <c r="J77" s="9">
        <f t="shared" si="64"/>
        <v>2.8739866564394829E-2</v>
      </c>
      <c r="K77" s="9">
        <f t="shared" si="73"/>
        <v>10.950000000000001</v>
      </c>
      <c r="L77" s="9">
        <f t="shared" si="74"/>
        <v>0.10950000000000001</v>
      </c>
      <c r="M77" s="1" t="s">
        <v>85</v>
      </c>
      <c r="N77" s="9">
        <f>(O76-P76)*$C$21/100</f>
        <v>0.39871662691064619</v>
      </c>
      <c r="O77" s="9">
        <f t="shared" si="75"/>
        <v>0.13048508562687605</v>
      </c>
      <c r="P77" s="9">
        <f t="shared" si="65"/>
        <v>3.7501239495600514E-3</v>
      </c>
      <c r="Q77" s="12">
        <f t="shared" si="76"/>
        <v>6.7502231092080923E-4</v>
      </c>
      <c r="R77" s="9">
        <f t="shared" si="77"/>
        <v>1.9710000000000002E-2</v>
      </c>
      <c r="S77" s="13">
        <f t="shared" si="66"/>
        <v>3.424770730191827E-2</v>
      </c>
      <c r="T77" s="2">
        <f t="shared" si="78"/>
        <v>0.01</v>
      </c>
      <c r="U77" s="14">
        <f t="shared" si="67"/>
        <v>3.4247707301918271E-4</v>
      </c>
      <c r="V77" s="13"/>
      <c r="W77" s="2"/>
      <c r="X77" s="14"/>
      <c r="Y77" s="2">
        <v>0.02</v>
      </c>
      <c r="Z77" s="2">
        <v>0.27</v>
      </c>
      <c r="AA77" s="2">
        <f t="shared" si="68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9"/>
        <v>7.1999999999999998E-3</v>
      </c>
      <c r="AQ77" s="1">
        <f t="shared" si="79"/>
        <v>1.2942477073019184E-2</v>
      </c>
      <c r="AR77" s="9">
        <f t="shared" si="80"/>
        <v>10.950000000000001</v>
      </c>
      <c r="AS77" s="1">
        <f t="shared" si="81"/>
        <v>0.18</v>
      </c>
      <c r="AT77" s="1">
        <f t="shared" si="70"/>
        <v>8383.3333333333339</v>
      </c>
      <c r="AU77" s="1">
        <f t="shared" si="71"/>
        <v>1432832.9691672374</v>
      </c>
    </row>
    <row r="78" spans="1:48" x14ac:dyDescent="0.15">
      <c r="C78" s="7">
        <v>5</v>
      </c>
      <c r="D78" s="8">
        <v>8.4790645161290303</v>
      </c>
      <c r="E78" s="10">
        <f t="shared" si="72"/>
        <v>3.8882666666666701</v>
      </c>
      <c r="F78" s="7" t="s">
        <v>85</v>
      </c>
      <c r="G78" s="1">
        <v>6</v>
      </c>
      <c r="H78" s="9">
        <f t="shared" si="62"/>
        <v>8.4790645161290303</v>
      </c>
      <c r="I78" s="9">
        <f t="shared" si="63"/>
        <v>281.62906451612901</v>
      </c>
      <c r="J78" s="9">
        <f t="shared" si="64"/>
        <v>5.0967879982353394E-2</v>
      </c>
      <c r="K78" s="9">
        <f t="shared" si="73"/>
        <v>10.950000000000001</v>
      </c>
      <c r="L78" s="9">
        <f t="shared" si="74"/>
        <v>0.10950000000000001</v>
      </c>
      <c r="M78" s="1" t="s">
        <v>83</v>
      </c>
      <c r="O78" s="9">
        <f t="shared" si="75"/>
        <v>0.236234961677316</v>
      </c>
      <c r="P78" s="9">
        <f t="shared" si="65"/>
        <v>1.2040395174405295E-2</v>
      </c>
      <c r="Q78" s="12">
        <f t="shared" si="76"/>
        <v>2.1672711313929531E-3</v>
      </c>
      <c r="R78" s="9">
        <f t="shared" si="77"/>
        <v>1.9710000000000002E-2</v>
      </c>
      <c r="S78" s="13">
        <f t="shared" si="66"/>
        <v>0.10995794679822186</v>
      </c>
      <c r="T78" s="2">
        <f t="shared" si="78"/>
        <v>0.01</v>
      </c>
      <c r="U78" s="14">
        <f t="shared" si="67"/>
        <v>1.0995794679822186E-3</v>
      </c>
      <c r="V78" s="13"/>
      <c r="W78" s="2"/>
      <c r="X78" s="14"/>
      <c r="Y78" s="2">
        <v>0.02</v>
      </c>
      <c r="Z78" s="2">
        <v>0.27</v>
      </c>
      <c r="AA78" s="2">
        <f t="shared" si="68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9"/>
        <v>7.1999999999999998E-3</v>
      </c>
      <c r="AQ78" s="1">
        <f t="shared" si="79"/>
        <v>1.3699579467982219E-2</v>
      </c>
      <c r="AR78" s="9">
        <f t="shared" si="80"/>
        <v>10.950000000000001</v>
      </c>
      <c r="AS78" s="1">
        <f t="shared" si="81"/>
        <v>0.18</v>
      </c>
      <c r="AT78" s="1">
        <f t="shared" si="70"/>
        <v>8383.3333333333339</v>
      </c>
      <c r="AU78" s="1">
        <f t="shared" si="71"/>
        <v>1516650.0983317902</v>
      </c>
    </row>
    <row r="79" spans="1:48" x14ac:dyDescent="0.15">
      <c r="C79" s="7">
        <v>6</v>
      </c>
      <c r="D79" s="8">
        <v>17.136033333333302</v>
      </c>
      <c r="E79" s="10">
        <f t="shared" si="72"/>
        <v>8.4790645161290303</v>
      </c>
      <c r="F79" s="7" t="s">
        <v>83</v>
      </c>
      <c r="G79" s="1">
        <v>7</v>
      </c>
      <c r="H79" s="9">
        <f t="shared" si="62"/>
        <v>17.136033333333302</v>
      </c>
      <c r="I79" s="9">
        <f t="shared" si="63"/>
        <v>290.28603333333331</v>
      </c>
      <c r="J79" s="9">
        <f t="shared" si="64"/>
        <v>0.14291378423792095</v>
      </c>
      <c r="K79" s="9">
        <f t="shared" si="73"/>
        <v>10.950000000000001</v>
      </c>
      <c r="L79" s="9">
        <f t="shared" si="74"/>
        <v>0.10950000000000001</v>
      </c>
      <c r="M79" s="1" t="s">
        <v>83</v>
      </c>
      <c r="O79" s="9">
        <f t="shared" si="75"/>
        <v>0.33369456650291068</v>
      </c>
      <c r="P79" s="9">
        <f t="shared" si="65"/>
        <v>4.7689553278563543E-2</v>
      </c>
      <c r="Q79" s="12">
        <f t="shared" si="76"/>
        <v>8.5841195901414369E-3</v>
      </c>
      <c r="R79" s="9">
        <f t="shared" si="77"/>
        <v>1.9710000000000002E-2</v>
      </c>
      <c r="S79" s="13">
        <f t="shared" si="66"/>
        <v>0.43552103450742952</v>
      </c>
      <c r="T79" s="2">
        <f t="shared" si="78"/>
        <v>0.01</v>
      </c>
      <c r="U79" s="14">
        <f t="shared" si="67"/>
        <v>4.3552103450742955E-3</v>
      </c>
      <c r="V79" s="13"/>
      <c r="W79" s="2"/>
      <c r="X79" s="14"/>
      <c r="Y79" s="2">
        <v>0.04</v>
      </c>
      <c r="Z79" s="2">
        <v>0.27</v>
      </c>
      <c r="AA79" s="2">
        <f t="shared" si="68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9"/>
        <v>1.0799999999999999E-2</v>
      </c>
      <c r="AQ79" s="1">
        <f t="shared" si="79"/>
        <v>2.5955210345074295E-2</v>
      </c>
      <c r="AR79" s="9">
        <f t="shared" si="80"/>
        <v>10.950000000000001</v>
      </c>
      <c r="AS79" s="1">
        <f t="shared" si="81"/>
        <v>0.18</v>
      </c>
      <c r="AT79" s="1">
        <f t="shared" si="70"/>
        <v>8383.3333333333339</v>
      </c>
      <c r="AU79" s="1">
        <f t="shared" si="71"/>
        <v>2873443.8465122618</v>
      </c>
    </row>
    <row r="80" spans="1:48" x14ac:dyDescent="0.15">
      <c r="C80" s="7">
        <v>7</v>
      </c>
      <c r="D80" s="8">
        <v>17.1512903225806</v>
      </c>
      <c r="E80" s="10">
        <f t="shared" si="72"/>
        <v>17.136033333333302</v>
      </c>
      <c r="F80" s="7" t="s">
        <v>83</v>
      </c>
      <c r="G80" s="1">
        <v>8</v>
      </c>
      <c r="H80" s="9">
        <f t="shared" si="62"/>
        <v>17.1512903225806</v>
      </c>
      <c r="I80" s="9">
        <f t="shared" si="63"/>
        <v>290.3012903225806</v>
      </c>
      <c r="J80" s="9">
        <f t="shared" si="64"/>
        <v>0.14316593858855581</v>
      </c>
      <c r="K80" s="9">
        <f t="shared" si="73"/>
        <v>10.950000000000001</v>
      </c>
      <c r="L80" s="9">
        <f t="shared" si="74"/>
        <v>0.10950000000000001</v>
      </c>
      <c r="M80" s="1" t="s">
        <v>83</v>
      </c>
      <c r="O80" s="9">
        <f t="shared" si="75"/>
        <v>0.39550501322434711</v>
      </c>
      <c r="P80" s="9">
        <f t="shared" si="65"/>
        <v>5.662284643474283E-2</v>
      </c>
      <c r="Q80" s="12">
        <f t="shared" si="76"/>
        <v>1.0192112358253709E-2</v>
      </c>
      <c r="R80" s="9">
        <f t="shared" si="77"/>
        <v>1.9710000000000002E-2</v>
      </c>
      <c r="S80" s="13">
        <f t="shared" si="66"/>
        <v>0.51710362040861024</v>
      </c>
      <c r="T80" s="2">
        <f t="shared" si="78"/>
        <v>0.01</v>
      </c>
      <c r="U80" s="14">
        <f t="shared" si="67"/>
        <v>5.1710362040861026E-3</v>
      </c>
      <c r="V80" s="13"/>
      <c r="W80" s="2"/>
      <c r="X80" s="14"/>
      <c r="Y80" s="2">
        <v>0.04</v>
      </c>
      <c r="Z80" s="2">
        <v>0.27</v>
      </c>
      <c r="AA80" s="2">
        <f t="shared" si="68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9"/>
        <v>1.0799999999999999E-2</v>
      </c>
      <c r="AQ80" s="1">
        <f t="shared" si="79"/>
        <v>2.6771036204086104E-2</v>
      </c>
      <c r="AR80" s="9">
        <f t="shared" si="80"/>
        <v>10.950000000000001</v>
      </c>
      <c r="AS80" s="1">
        <f t="shared" si="81"/>
        <v>0.18</v>
      </c>
      <c r="AT80" s="1">
        <f t="shared" si="70"/>
        <v>8383.3333333333339</v>
      </c>
      <c r="AU80" s="1">
        <f t="shared" si="71"/>
        <v>2963762.1203091815</v>
      </c>
    </row>
    <row r="81" spans="1:48" x14ac:dyDescent="0.15">
      <c r="C81" s="7">
        <v>8</v>
      </c>
      <c r="D81" s="8">
        <v>14.754258064516099</v>
      </c>
      <c r="E81" s="10">
        <f t="shared" si="72"/>
        <v>17.1512903225806</v>
      </c>
      <c r="F81" s="7" t="s">
        <v>83</v>
      </c>
      <c r="G81" s="1">
        <v>9</v>
      </c>
      <c r="H81" s="9">
        <f t="shared" si="62"/>
        <v>14.754258064516099</v>
      </c>
      <c r="I81" s="9">
        <f t="shared" si="63"/>
        <v>287.90425806451606</v>
      </c>
      <c r="J81" s="9">
        <f t="shared" si="64"/>
        <v>0.10828371230323917</v>
      </c>
      <c r="K81" s="9">
        <f t="shared" si="73"/>
        <v>10.950000000000001</v>
      </c>
      <c r="L81" s="9">
        <f t="shared" si="74"/>
        <v>0.10950000000000001</v>
      </c>
      <c r="M81" s="1" t="s">
        <v>83</v>
      </c>
      <c r="O81" s="9">
        <f t="shared" si="75"/>
        <v>0.4483821667896043</v>
      </c>
      <c r="P81" s="9">
        <f t="shared" si="65"/>
        <v>4.8552485550548516E-2</v>
      </c>
      <c r="Q81" s="12">
        <f t="shared" si="76"/>
        <v>8.7394473990987324E-3</v>
      </c>
      <c r="R81" s="9">
        <f t="shared" si="77"/>
        <v>1.9710000000000002E-2</v>
      </c>
      <c r="S81" s="13">
        <f t="shared" si="66"/>
        <v>0.44340169452555717</v>
      </c>
      <c r="T81" s="2">
        <f t="shared" si="78"/>
        <v>0.01</v>
      </c>
      <c r="U81" s="14">
        <f t="shared" si="67"/>
        <v>4.4340169452555716E-3</v>
      </c>
      <c r="V81" s="13"/>
      <c r="W81" s="2"/>
      <c r="X81" s="14"/>
      <c r="Y81" s="2">
        <v>0.04</v>
      </c>
      <c r="Z81" s="2">
        <v>0.27</v>
      </c>
      <c r="AA81" s="2">
        <f t="shared" si="68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9"/>
        <v>1.0799999999999999E-2</v>
      </c>
      <c r="AQ81" s="1">
        <f t="shared" si="79"/>
        <v>2.6034016945255572E-2</v>
      </c>
      <c r="AR81" s="9">
        <f t="shared" si="80"/>
        <v>10.950000000000001</v>
      </c>
      <c r="AS81" s="1">
        <f t="shared" si="81"/>
        <v>0.18</v>
      </c>
      <c r="AT81" s="1">
        <f t="shared" si="70"/>
        <v>8383.3333333333339</v>
      </c>
      <c r="AU81" s="1">
        <f t="shared" si="71"/>
        <v>2882168.3506617113</v>
      </c>
    </row>
    <row r="82" spans="1:48" x14ac:dyDescent="0.15">
      <c r="C82" s="7">
        <v>9</v>
      </c>
      <c r="D82" s="8">
        <v>13.0426</v>
      </c>
      <c r="E82" s="10">
        <f t="shared" si="72"/>
        <v>14.754258064516099</v>
      </c>
      <c r="F82" s="7" t="s">
        <v>83</v>
      </c>
      <c r="G82" s="1">
        <v>10</v>
      </c>
      <c r="H82" s="9">
        <f t="shared" si="62"/>
        <v>13.0426</v>
      </c>
      <c r="I82" s="9">
        <f t="shared" si="63"/>
        <v>286.19259999999997</v>
      </c>
      <c r="J82" s="9">
        <f t="shared" si="64"/>
        <v>8.8454399956244448E-2</v>
      </c>
      <c r="K82" s="9">
        <f t="shared" si="73"/>
        <v>10.950000000000001</v>
      </c>
      <c r="L82" s="9">
        <f t="shared" si="74"/>
        <v>0.10950000000000001</v>
      </c>
      <c r="M82" s="1" t="s">
        <v>83</v>
      </c>
      <c r="O82" s="9">
        <f t="shared" si="75"/>
        <v>0.50932968123905586</v>
      </c>
      <c r="P82" s="9">
        <f t="shared" si="65"/>
        <v>4.5052451333905945E-2</v>
      </c>
      <c r="Q82" s="12">
        <f t="shared" si="76"/>
        <v>8.1094412401030696E-3</v>
      </c>
      <c r="R82" s="9">
        <f t="shared" si="77"/>
        <v>1.9710000000000002E-2</v>
      </c>
      <c r="S82" s="13">
        <f t="shared" si="66"/>
        <v>0.41143791172516836</v>
      </c>
      <c r="T82" s="2">
        <f t="shared" si="78"/>
        <v>0.01</v>
      </c>
      <c r="U82" s="14">
        <f t="shared" si="67"/>
        <v>4.1143791172516837E-3</v>
      </c>
      <c r="V82" s="13"/>
      <c r="W82" s="2"/>
      <c r="X82" s="14"/>
      <c r="Y82" s="2">
        <v>0.04</v>
      </c>
      <c r="Z82" s="2">
        <v>0.27</v>
      </c>
      <c r="AA82" s="2">
        <f t="shared" si="68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9"/>
        <v>1.0799999999999999E-2</v>
      </c>
      <c r="AQ82" s="1">
        <f t="shared" si="79"/>
        <v>2.5714379117251683E-2</v>
      </c>
      <c r="AR82" s="9">
        <f t="shared" si="80"/>
        <v>10.950000000000001</v>
      </c>
      <c r="AS82" s="1">
        <f t="shared" si="81"/>
        <v>0.18</v>
      </c>
      <c r="AT82" s="1">
        <f t="shared" si="70"/>
        <v>8383.3333333333339</v>
      </c>
      <c r="AU82" s="1">
        <f t="shared" si="71"/>
        <v>2846781.95472119</v>
      </c>
    </row>
    <row r="83" spans="1:48" x14ac:dyDescent="0.15">
      <c r="C83" s="7">
        <v>10</v>
      </c>
      <c r="D83" s="8">
        <v>6.6059032258064496</v>
      </c>
      <c r="E83" s="10">
        <f t="shared" si="72"/>
        <v>13.0426</v>
      </c>
      <c r="F83" s="7" t="s">
        <v>83</v>
      </c>
      <c r="G83" s="1">
        <v>11</v>
      </c>
      <c r="H83" s="9">
        <f t="shared" si="62"/>
        <v>6.6059032258064496</v>
      </c>
      <c r="I83" s="9">
        <f t="shared" si="63"/>
        <v>279.75590322580643</v>
      </c>
      <c r="J83" s="9">
        <f t="shared" si="64"/>
        <v>4.0435357141465227E-2</v>
      </c>
      <c r="K83" s="9">
        <f t="shared" si="73"/>
        <v>10.950000000000001</v>
      </c>
      <c r="L83" s="9">
        <f t="shared" si="74"/>
        <v>0.10950000000000001</v>
      </c>
      <c r="M83" s="1" t="s">
        <v>85</v>
      </c>
      <c r="N83" s="9">
        <f>(O82-P82)*$C$21/100</f>
        <v>0.44106336840989241</v>
      </c>
      <c r="O83" s="9">
        <f t="shared" si="75"/>
        <v>0.1327138614952576</v>
      </c>
      <c r="P83" s="9">
        <f t="shared" si="65"/>
        <v>5.3663323871836911E-3</v>
      </c>
      <c r="Q83" s="12">
        <f t="shared" si="76"/>
        <v>9.6593982969306433E-4</v>
      </c>
      <c r="R83" s="9">
        <f t="shared" si="77"/>
        <v>1.9710000000000002E-2</v>
      </c>
      <c r="S83" s="13">
        <f t="shared" si="66"/>
        <v>4.9007601709440095E-2</v>
      </c>
      <c r="T83" s="2">
        <f t="shared" si="78"/>
        <v>0.01</v>
      </c>
      <c r="U83" s="14">
        <f t="shared" si="67"/>
        <v>4.9007601709440097E-4</v>
      </c>
      <c r="V83" s="13"/>
      <c r="W83" s="2"/>
      <c r="X83" s="14"/>
      <c r="Y83" s="2">
        <v>0.02</v>
      </c>
      <c r="Z83" s="2">
        <v>0.27</v>
      </c>
      <c r="AA83" s="2">
        <f t="shared" si="68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9"/>
        <v>7.1999999999999998E-3</v>
      </c>
      <c r="AQ83" s="1">
        <f t="shared" si="79"/>
        <v>1.3090076017094401E-2</v>
      </c>
      <c r="AR83" s="9">
        <f t="shared" si="80"/>
        <v>10.950000000000001</v>
      </c>
      <c r="AS83" s="1">
        <f t="shared" si="81"/>
        <v>0.18</v>
      </c>
      <c r="AT83" s="1">
        <f t="shared" si="70"/>
        <v>8383.3333333333339</v>
      </c>
      <c r="AU83" s="1">
        <f t="shared" si="71"/>
        <v>1449173.3213341436</v>
      </c>
    </row>
    <row r="84" spans="1:48" x14ac:dyDescent="0.15">
      <c r="C84" s="7">
        <v>11</v>
      </c>
      <c r="D84" s="8">
        <v>1.7511333333333301</v>
      </c>
      <c r="E84" s="10">
        <f t="shared" si="72"/>
        <v>6.6059032258064496</v>
      </c>
      <c r="F84" s="7" t="s">
        <v>85</v>
      </c>
      <c r="G84" s="1">
        <v>12</v>
      </c>
      <c r="H84" s="9">
        <f t="shared" si="62"/>
        <v>1.7511333333333301</v>
      </c>
      <c r="I84" s="9">
        <f t="shared" si="63"/>
        <v>274.90113333333329</v>
      </c>
      <c r="J84" s="9">
        <f t="shared" si="64"/>
        <v>2.1868637515161229E-2</v>
      </c>
      <c r="K84" s="9">
        <f t="shared" si="73"/>
        <v>10.950000000000001</v>
      </c>
      <c r="L84" s="9">
        <f t="shared" si="74"/>
        <v>0.10950000000000001</v>
      </c>
      <c r="M84" s="1" t="s">
        <v>83</v>
      </c>
      <c r="O84" s="9">
        <f t="shared" si="75"/>
        <v>0.23684752910807391</v>
      </c>
      <c r="P84" s="9">
        <f t="shared" si="65"/>
        <v>5.1795327604260664E-3</v>
      </c>
      <c r="Q84" s="12">
        <f t="shared" si="76"/>
        <v>9.3231589687669191E-4</v>
      </c>
      <c r="R84" s="9">
        <f t="shared" si="77"/>
        <v>1.9710000000000002E-2</v>
      </c>
      <c r="S84" s="13">
        <f t="shared" si="66"/>
        <v>4.7301669044986901E-2</v>
      </c>
      <c r="T84" s="2">
        <f t="shared" si="78"/>
        <v>0.01</v>
      </c>
      <c r="U84" s="14">
        <f t="shared" si="67"/>
        <v>4.7301669044986903E-4</v>
      </c>
      <c r="V84" s="13"/>
      <c r="W84" s="2"/>
      <c r="X84" s="14"/>
      <c r="Y84" s="2">
        <v>0.02</v>
      </c>
      <c r="Z84" s="2">
        <v>0.27</v>
      </c>
      <c r="AA84" s="2">
        <f t="shared" si="68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9"/>
        <v>7.1999999999999998E-3</v>
      </c>
      <c r="AQ84" s="1">
        <f t="shared" si="79"/>
        <v>1.3073016690449869E-2</v>
      </c>
      <c r="AR84" s="9">
        <f t="shared" si="80"/>
        <v>10.950000000000001</v>
      </c>
      <c r="AS84" s="1">
        <f t="shared" si="81"/>
        <v>0.18</v>
      </c>
      <c r="AT84" s="1">
        <f t="shared" si="70"/>
        <v>8383.3333333333339</v>
      </c>
      <c r="AU84" s="1">
        <f t="shared" si="71"/>
        <v>1447284.7210677359</v>
      </c>
      <c r="AV84" s="1">
        <f>SUM(AU73:AU84)</f>
        <v>23176770.921837144</v>
      </c>
    </row>
    <row r="85" spans="1:48" x14ac:dyDescent="0.15">
      <c r="C85" s="7">
        <v>12</v>
      </c>
      <c r="D85" s="8">
        <v>-1.7077741935483901</v>
      </c>
      <c r="E85" s="10">
        <f t="shared" si="72"/>
        <v>1.7511333333333301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-1.1850967741935501</v>
      </c>
      <c r="E89" s="7"/>
      <c r="F89" s="7"/>
      <c r="G89" s="1">
        <v>1</v>
      </c>
      <c r="H89" s="9">
        <f t="shared" ref="H89:H100" si="82">E90</f>
        <v>-1.1850967741935501</v>
      </c>
      <c r="I89" s="9">
        <f t="shared" ref="I89:I100" si="83">H89+273.15</f>
        <v>271.96490322580644</v>
      </c>
      <c r="J89" s="9">
        <f t="shared" ref="J89:J100" si="84">EXP(($C$15*(I89-$C$13))/($C$16*I89*$C$13))</f>
        <v>1.4919286733440611E-2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5">O89*J89</f>
        <v>7.9150918924754135E-2</v>
      </c>
      <c r="Q89" s="12">
        <f>P89*$B$91</f>
        <v>3.5617913516139361E-2</v>
      </c>
      <c r="R89" s="9">
        <f>L89*$B$91</f>
        <v>2.3873737500000001</v>
      </c>
      <c r="S89" s="13">
        <f t="shared" ref="S89:S100" si="86">Q89/R89</f>
        <v>1.4919286733440611E-2</v>
      </c>
      <c r="T89" s="2">
        <f>$B$90/100</f>
        <v>0.51</v>
      </c>
      <c r="U89" s="14">
        <f t="shared" ref="U89:U100" si="87">S89*T89</f>
        <v>7.6088362340547113E-3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3.2631064124567496E-2</v>
      </c>
      <c r="AK89" s="9">
        <f t="shared" ref="AK89:AK100" si="88">$B$89/12</f>
        <v>10.4025</v>
      </c>
      <c r="AL89" s="1">
        <f t="shared" ref="AL89:AL100" si="89">$B$91</f>
        <v>0.45</v>
      </c>
      <c r="AM89" s="17">
        <f t="shared" ref="AM89:AM100" si="90">$E$6/12</f>
        <v>232132.5</v>
      </c>
      <c r="AN89" s="1">
        <f>AM89*10000*AK89*AJ89</f>
        <v>787961339.52352345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-3.7293225806451602</v>
      </c>
      <c r="E90" s="10">
        <f t="shared" ref="E90:E101" si="91">D89</f>
        <v>-1.1850967741935501</v>
      </c>
      <c r="F90" s="7" t="s">
        <v>83</v>
      </c>
      <c r="G90" s="1">
        <v>2</v>
      </c>
      <c r="H90" s="9">
        <f t="shared" si="82"/>
        <v>-3.7293225806451602</v>
      </c>
      <c r="I90" s="9">
        <f t="shared" si="83"/>
        <v>269.42067741935483</v>
      </c>
      <c r="J90" s="9">
        <f t="shared" si="84"/>
        <v>1.0639446282761277E-2</v>
      </c>
      <c r="K90" s="9">
        <f t="shared" ref="K90:K100" si="92">$B$89/12</f>
        <v>10.4025</v>
      </c>
      <c r="L90" s="9">
        <f t="shared" ref="L90:L100" si="93">K90*$B$90/100</f>
        <v>5.305275</v>
      </c>
      <c r="M90" s="1" t="s">
        <v>83</v>
      </c>
      <c r="O90" s="9">
        <f t="shared" ref="O90:O100" si="94">L90+O89-P89-N90</f>
        <v>10.531399081075246</v>
      </c>
      <c r="P90" s="9">
        <f t="shared" si="85"/>
        <v>0.11204825480542155</v>
      </c>
      <c r="Q90" s="12">
        <f t="shared" ref="Q90:Q100" si="95">P90*$B$91</f>
        <v>5.04217146624397E-2</v>
      </c>
      <c r="R90" s="9">
        <f t="shared" ref="R90:R100" si="96">L90*$B$91</f>
        <v>2.3873737500000001</v>
      </c>
      <c r="S90" s="13">
        <f t="shared" si="86"/>
        <v>2.1120159615745E-2</v>
      </c>
      <c r="T90" s="2">
        <f t="shared" ref="T90:T100" si="97">$B$90/100</f>
        <v>0.51</v>
      </c>
      <c r="U90" s="14">
        <f t="shared" si="87"/>
        <v>1.0771281404029951E-2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8">U90*0.67*AL90+(V90*W90+X90*Y90+Z90*AA90+AB90*AC90+AD90*AE90+AF90*AG90+AH90*AI90)/1000</f>
        <v>3.3584541343315032E-2</v>
      </c>
      <c r="AK90" s="9">
        <f t="shared" si="88"/>
        <v>10.4025</v>
      </c>
      <c r="AL90" s="1">
        <f t="shared" si="89"/>
        <v>0.45</v>
      </c>
      <c r="AM90" s="17">
        <f t="shared" si="90"/>
        <v>232132.5</v>
      </c>
      <c r="AN90" s="1">
        <f t="shared" ref="AN90:AN100" si="99">AM90*10000*AK90*AJ90</f>
        <v>810985510.09980035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-0.21292857142857199</v>
      </c>
      <c r="E91" s="10">
        <f t="shared" si="91"/>
        <v>-3.7293225806451602</v>
      </c>
      <c r="F91" s="7" t="s">
        <v>83</v>
      </c>
      <c r="G91" s="1">
        <v>3</v>
      </c>
      <c r="H91" s="9">
        <f t="shared" si="82"/>
        <v>-0.21292857142857199</v>
      </c>
      <c r="I91" s="9">
        <f t="shared" si="83"/>
        <v>272.93707142857141</v>
      </c>
      <c r="J91" s="9">
        <f t="shared" si="84"/>
        <v>1.6948440272463072E-2</v>
      </c>
      <c r="K91" s="9">
        <f t="shared" si="92"/>
        <v>10.4025</v>
      </c>
      <c r="L91" s="9">
        <f t="shared" si="93"/>
        <v>5.305275</v>
      </c>
      <c r="M91" s="1" t="s">
        <v>83</v>
      </c>
      <c r="O91" s="9">
        <f t="shared" si="94"/>
        <v>15.724625826269826</v>
      </c>
      <c r="P91" s="9">
        <f t="shared" si="85"/>
        <v>0.26650788162336442</v>
      </c>
      <c r="Q91" s="12">
        <f t="shared" si="95"/>
        <v>0.11992854673051399</v>
      </c>
      <c r="R91" s="9">
        <f t="shared" si="96"/>
        <v>2.3873737500000001</v>
      </c>
      <c r="S91" s="13">
        <f t="shared" si="86"/>
        <v>5.0234508413487408E-2</v>
      </c>
      <c r="T91" s="2">
        <f t="shared" si="97"/>
        <v>0.51</v>
      </c>
      <c r="U91" s="14">
        <f t="shared" si="87"/>
        <v>2.5619599290878578E-2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8"/>
        <v>3.806130918619989E-2</v>
      </c>
      <c r="AK91" s="9">
        <f t="shared" si="88"/>
        <v>10.4025</v>
      </c>
      <c r="AL91" s="1">
        <f t="shared" si="89"/>
        <v>0.45</v>
      </c>
      <c r="AM91" s="17">
        <f t="shared" si="90"/>
        <v>232132.5</v>
      </c>
      <c r="AN91" s="1">
        <f t="shared" si="99"/>
        <v>919088634.5565834</v>
      </c>
    </row>
    <row r="92" spans="1:48" x14ac:dyDescent="0.15">
      <c r="C92" s="7">
        <v>3</v>
      </c>
      <c r="D92" s="8">
        <v>1.3082903225806499</v>
      </c>
      <c r="E92" s="10">
        <f t="shared" si="91"/>
        <v>-0.21292857142857199</v>
      </c>
      <c r="F92" s="7" t="s">
        <v>83</v>
      </c>
      <c r="G92" s="1">
        <v>4</v>
      </c>
      <c r="H92" s="9">
        <f t="shared" si="82"/>
        <v>1.3082903225806499</v>
      </c>
      <c r="I92" s="9">
        <f t="shared" si="83"/>
        <v>274.45829032258064</v>
      </c>
      <c r="J92" s="9">
        <f t="shared" si="84"/>
        <v>2.0653896660664976E-2</v>
      </c>
      <c r="K92" s="9">
        <f t="shared" si="92"/>
        <v>10.4025</v>
      </c>
      <c r="L92" s="9">
        <f t="shared" si="93"/>
        <v>5.305275</v>
      </c>
      <c r="M92" s="1" t="s">
        <v>83</v>
      </c>
      <c r="O92" s="9">
        <f t="shared" si="94"/>
        <v>20.763392944646458</v>
      </c>
      <c r="P92" s="9">
        <f t="shared" si="85"/>
        <v>0.4288449722035082</v>
      </c>
      <c r="Q92" s="12">
        <f t="shared" si="95"/>
        <v>0.19298023749157869</v>
      </c>
      <c r="R92" s="9">
        <f t="shared" si="96"/>
        <v>2.3873737500000001</v>
      </c>
      <c r="S92" s="13">
        <f t="shared" si="86"/>
        <v>8.0833693296484765E-2</v>
      </c>
      <c r="T92" s="2">
        <f t="shared" si="97"/>
        <v>0.51</v>
      </c>
      <c r="U92" s="14">
        <f t="shared" si="87"/>
        <v>4.1225183581207234E-2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8"/>
        <v>4.2766392849733978E-2</v>
      </c>
      <c r="AK92" s="9">
        <f t="shared" si="88"/>
        <v>10.4025</v>
      </c>
      <c r="AL92" s="1">
        <f t="shared" si="89"/>
        <v>0.45</v>
      </c>
      <c r="AM92" s="17">
        <f t="shared" si="90"/>
        <v>232132.5</v>
      </c>
      <c r="AN92" s="1">
        <f t="shared" si="99"/>
        <v>1032705034.3140556</v>
      </c>
    </row>
    <row r="93" spans="1:48" x14ac:dyDescent="0.15">
      <c r="C93" s="7">
        <v>4</v>
      </c>
      <c r="D93" s="8">
        <v>3.8882666666666701</v>
      </c>
      <c r="E93" s="10">
        <f t="shared" si="91"/>
        <v>1.3082903225806499</v>
      </c>
      <c r="F93" s="7" t="s">
        <v>83</v>
      </c>
      <c r="G93" s="1">
        <v>5</v>
      </c>
      <c r="H93" s="9">
        <f t="shared" si="82"/>
        <v>3.8882666666666701</v>
      </c>
      <c r="I93" s="9">
        <f t="shared" si="83"/>
        <v>277.03826666666663</v>
      </c>
      <c r="J93" s="9">
        <f t="shared" si="84"/>
        <v>2.8739866564394829E-2</v>
      </c>
      <c r="K93" s="9">
        <f t="shared" si="92"/>
        <v>10.4025</v>
      </c>
      <c r="L93" s="9">
        <f t="shared" si="93"/>
        <v>5.305275</v>
      </c>
      <c r="M93" s="1" t="s">
        <v>85</v>
      </c>
      <c r="N93" s="9">
        <f>(O92-P92)*$C$21/100</f>
        <v>19.317820573820804</v>
      </c>
      <c r="O93" s="9">
        <f t="shared" si="94"/>
        <v>6.3220023986221463</v>
      </c>
      <c r="P93" s="9">
        <f t="shared" si="85"/>
        <v>0.18169350535618453</v>
      </c>
      <c r="Q93" s="12">
        <f t="shared" si="95"/>
        <v>8.1762077410283046E-2</v>
      </c>
      <c r="R93" s="9">
        <f t="shared" si="96"/>
        <v>2.3873737500000001</v>
      </c>
      <c r="S93" s="13">
        <f t="shared" si="86"/>
        <v>3.4247707301918284E-2</v>
      </c>
      <c r="T93" s="2">
        <f t="shared" si="97"/>
        <v>0.51</v>
      </c>
      <c r="U93" s="14">
        <f t="shared" si="87"/>
        <v>1.7466330723978324E-2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8"/>
        <v>2.8177098713279468E-2</v>
      </c>
      <c r="AK93" s="9">
        <f t="shared" si="88"/>
        <v>10.4025</v>
      </c>
      <c r="AL93" s="1">
        <f t="shared" si="89"/>
        <v>0.45</v>
      </c>
      <c r="AM93" s="17">
        <f t="shared" si="90"/>
        <v>232132.5</v>
      </c>
      <c r="AN93" s="1">
        <f t="shared" si="99"/>
        <v>680408838.68345249</v>
      </c>
    </row>
    <row r="94" spans="1:48" x14ac:dyDescent="0.15">
      <c r="C94" s="7">
        <v>5</v>
      </c>
      <c r="D94" s="8">
        <v>8.4790645161290303</v>
      </c>
      <c r="E94" s="10">
        <f t="shared" si="91"/>
        <v>3.8882666666666701</v>
      </c>
      <c r="F94" s="7" t="s">
        <v>85</v>
      </c>
      <c r="G94" s="1">
        <v>6</v>
      </c>
      <c r="H94" s="9">
        <f t="shared" si="82"/>
        <v>8.4790645161290303</v>
      </c>
      <c r="I94" s="9">
        <f t="shared" si="83"/>
        <v>281.62906451612901</v>
      </c>
      <c r="J94" s="9">
        <f t="shared" si="84"/>
        <v>5.0967879982353394E-2</v>
      </c>
      <c r="K94" s="9">
        <f t="shared" si="92"/>
        <v>10.4025</v>
      </c>
      <c r="L94" s="9">
        <f t="shared" si="93"/>
        <v>5.305275</v>
      </c>
      <c r="M94" s="1" t="s">
        <v>83</v>
      </c>
      <c r="O94" s="9">
        <f t="shared" si="94"/>
        <v>11.445583893265962</v>
      </c>
      <c r="P94" s="9">
        <f t="shared" si="85"/>
        <v>0.58335714619993662</v>
      </c>
      <c r="Q94" s="12">
        <f t="shared" si="95"/>
        <v>0.26251071578997148</v>
      </c>
      <c r="R94" s="9">
        <f t="shared" si="96"/>
        <v>2.3873737500000001</v>
      </c>
      <c r="S94" s="13">
        <f t="shared" si="86"/>
        <v>0.10995794679822188</v>
      </c>
      <c r="T94" s="2">
        <f t="shared" si="97"/>
        <v>0.51</v>
      </c>
      <c r="U94" s="14">
        <f t="shared" si="87"/>
        <v>5.6078552867093158E-2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8"/>
        <v>4.303668368942859E-2</v>
      </c>
      <c r="AK94" s="9">
        <f t="shared" si="88"/>
        <v>10.4025</v>
      </c>
      <c r="AL94" s="1">
        <f t="shared" si="89"/>
        <v>0.45</v>
      </c>
      <c r="AM94" s="17">
        <f t="shared" si="90"/>
        <v>232132.5</v>
      </c>
      <c r="AN94" s="1">
        <f t="shared" si="99"/>
        <v>1039231904.8841867</v>
      </c>
    </row>
    <row r="95" spans="1:48" x14ac:dyDescent="0.15">
      <c r="C95" s="7">
        <v>6</v>
      </c>
      <c r="D95" s="8">
        <v>17.136033333333302</v>
      </c>
      <c r="E95" s="10">
        <f t="shared" si="91"/>
        <v>8.4790645161290303</v>
      </c>
      <c r="F95" s="7" t="s">
        <v>83</v>
      </c>
      <c r="G95" s="1">
        <v>7</v>
      </c>
      <c r="H95" s="9">
        <f t="shared" si="82"/>
        <v>17.136033333333302</v>
      </c>
      <c r="I95" s="9">
        <f t="shared" si="83"/>
        <v>290.28603333333331</v>
      </c>
      <c r="J95" s="9">
        <f t="shared" si="84"/>
        <v>0.14291378423792095</v>
      </c>
      <c r="K95" s="9">
        <f t="shared" si="92"/>
        <v>10.4025</v>
      </c>
      <c r="L95" s="9">
        <f t="shared" si="93"/>
        <v>5.305275</v>
      </c>
      <c r="M95" s="1" t="s">
        <v>83</v>
      </c>
      <c r="O95" s="9">
        <f t="shared" si="94"/>
        <v>16.167501747066026</v>
      </c>
      <c r="P95" s="9">
        <f t="shared" si="85"/>
        <v>2.3105588563464039</v>
      </c>
      <c r="Q95" s="12">
        <f t="shared" si="95"/>
        <v>1.0397514853558818</v>
      </c>
      <c r="R95" s="9">
        <f t="shared" si="96"/>
        <v>2.3873737500000001</v>
      </c>
      <c r="S95" s="13">
        <f t="shared" si="86"/>
        <v>0.43552103450742968</v>
      </c>
      <c r="T95" s="2">
        <f t="shared" si="97"/>
        <v>0.51</v>
      </c>
      <c r="U95" s="14">
        <f t="shared" si="87"/>
        <v>0.22211572759878914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8"/>
        <v>0.11342289187103492</v>
      </c>
      <c r="AK95" s="9">
        <f t="shared" si="88"/>
        <v>10.4025</v>
      </c>
      <c r="AL95" s="1">
        <f t="shared" si="89"/>
        <v>0.45</v>
      </c>
      <c r="AM95" s="17">
        <f t="shared" si="90"/>
        <v>232132.5</v>
      </c>
      <c r="AN95" s="1">
        <f t="shared" si="99"/>
        <v>2738888731.000495</v>
      </c>
    </row>
    <row r="96" spans="1:48" x14ac:dyDescent="0.15">
      <c r="C96" s="7">
        <v>7</v>
      </c>
      <c r="D96" s="8">
        <v>17.1512903225806</v>
      </c>
      <c r="E96" s="10">
        <f t="shared" si="91"/>
        <v>17.136033333333302</v>
      </c>
      <c r="F96" s="7" t="s">
        <v>83</v>
      </c>
      <c r="G96" s="1">
        <v>8</v>
      </c>
      <c r="H96" s="9">
        <f t="shared" si="82"/>
        <v>17.1512903225806</v>
      </c>
      <c r="I96" s="9">
        <f t="shared" si="83"/>
        <v>290.3012903225806</v>
      </c>
      <c r="J96" s="9">
        <f t="shared" si="84"/>
        <v>0.14316593858855581</v>
      </c>
      <c r="K96" s="9">
        <f t="shared" si="92"/>
        <v>10.4025</v>
      </c>
      <c r="L96" s="9">
        <f t="shared" si="93"/>
        <v>5.305275</v>
      </c>
      <c r="M96" s="1" t="s">
        <v>83</v>
      </c>
      <c r="O96" s="9">
        <f t="shared" si="94"/>
        <v>19.162217890719624</v>
      </c>
      <c r="P96" s="9">
        <f t="shared" si="85"/>
        <v>2.743376909763291</v>
      </c>
      <c r="Q96" s="12">
        <f t="shared" si="95"/>
        <v>1.2345196093934809</v>
      </c>
      <c r="R96" s="9">
        <f t="shared" si="96"/>
        <v>2.3873737500000001</v>
      </c>
      <c r="S96" s="13">
        <f t="shared" si="86"/>
        <v>0.51710362040861046</v>
      </c>
      <c r="T96" s="2">
        <f t="shared" si="97"/>
        <v>0.51</v>
      </c>
      <c r="U96" s="14">
        <f t="shared" si="87"/>
        <v>0.26372284640839133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8"/>
        <v>0.12596743819212999</v>
      </c>
      <c r="AK96" s="9">
        <f t="shared" si="88"/>
        <v>10.4025</v>
      </c>
      <c r="AL96" s="1">
        <f t="shared" si="89"/>
        <v>0.45</v>
      </c>
      <c r="AM96" s="17">
        <f t="shared" si="90"/>
        <v>232132.5</v>
      </c>
      <c r="AN96" s="1">
        <f t="shared" si="99"/>
        <v>3041809208.4066534</v>
      </c>
    </row>
    <row r="97" spans="1:50" x14ac:dyDescent="0.15">
      <c r="C97" s="7">
        <v>8</v>
      </c>
      <c r="D97" s="8">
        <v>14.754258064516099</v>
      </c>
      <c r="E97" s="10">
        <f t="shared" si="91"/>
        <v>17.1512903225806</v>
      </c>
      <c r="F97" s="7" t="s">
        <v>83</v>
      </c>
      <c r="G97" s="1">
        <v>9</v>
      </c>
      <c r="H97" s="9">
        <f t="shared" si="82"/>
        <v>14.754258064516099</v>
      </c>
      <c r="I97" s="9">
        <f t="shared" si="83"/>
        <v>287.90425806451606</v>
      </c>
      <c r="J97" s="9">
        <f t="shared" si="84"/>
        <v>0.10828371230323917</v>
      </c>
      <c r="K97" s="9">
        <f t="shared" si="92"/>
        <v>10.4025</v>
      </c>
      <c r="L97" s="9">
        <f t="shared" si="93"/>
        <v>5.305275</v>
      </c>
      <c r="M97" s="1" t="s">
        <v>83</v>
      </c>
      <c r="O97" s="9">
        <f t="shared" si="94"/>
        <v>21.724115980956334</v>
      </c>
      <c r="P97" s="9">
        <f t="shared" si="85"/>
        <v>2.3523679249240761</v>
      </c>
      <c r="Q97" s="12">
        <f t="shared" si="95"/>
        <v>1.0585655662158342</v>
      </c>
      <c r="R97" s="9">
        <f t="shared" si="96"/>
        <v>2.3873737500000001</v>
      </c>
      <c r="S97" s="13">
        <f t="shared" si="86"/>
        <v>0.44340169452555728</v>
      </c>
      <c r="T97" s="2">
        <f t="shared" si="97"/>
        <v>0.51</v>
      </c>
      <c r="U97" s="14">
        <f t="shared" si="87"/>
        <v>0.22613486420803422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8"/>
        <v>0.11463466155872232</v>
      </c>
      <c r="AK97" s="9">
        <f t="shared" si="88"/>
        <v>10.4025</v>
      </c>
      <c r="AL97" s="1">
        <f t="shared" si="89"/>
        <v>0.45</v>
      </c>
      <c r="AM97" s="17">
        <f t="shared" si="90"/>
        <v>232132.5</v>
      </c>
      <c r="AN97" s="1">
        <f t="shared" si="99"/>
        <v>2768150040.4894881</v>
      </c>
    </row>
    <row r="98" spans="1:50" x14ac:dyDescent="0.15">
      <c r="C98" s="7">
        <v>9</v>
      </c>
      <c r="D98" s="8">
        <v>13.0426</v>
      </c>
      <c r="E98" s="10">
        <f t="shared" si="91"/>
        <v>14.754258064516099</v>
      </c>
      <c r="F98" s="7" t="s">
        <v>83</v>
      </c>
      <c r="G98" s="1">
        <v>10</v>
      </c>
      <c r="H98" s="9">
        <f t="shared" si="82"/>
        <v>13.0426</v>
      </c>
      <c r="I98" s="9">
        <f t="shared" si="83"/>
        <v>286.19259999999997</v>
      </c>
      <c r="J98" s="9">
        <f t="shared" si="84"/>
        <v>8.8454399956244448E-2</v>
      </c>
      <c r="K98" s="9">
        <f t="shared" si="92"/>
        <v>10.4025</v>
      </c>
      <c r="L98" s="9">
        <f t="shared" si="93"/>
        <v>5.305275</v>
      </c>
      <c r="M98" s="1" t="s">
        <v>83</v>
      </c>
      <c r="O98" s="9">
        <f t="shared" si="94"/>
        <v>24.677023056032262</v>
      </c>
      <c r="P98" s="9">
        <f t="shared" si="85"/>
        <v>2.1827912671277434</v>
      </c>
      <c r="Q98" s="12">
        <f t="shared" si="95"/>
        <v>0.98225607020748451</v>
      </c>
      <c r="R98" s="9">
        <f t="shared" si="96"/>
        <v>2.3873737500000001</v>
      </c>
      <c r="S98" s="13">
        <f t="shared" si="86"/>
        <v>0.41143791172516847</v>
      </c>
      <c r="T98" s="2">
        <f t="shared" si="97"/>
        <v>0.51</v>
      </c>
      <c r="U98" s="14">
        <f t="shared" si="87"/>
        <v>0.20983333497983592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8"/>
        <v>0.10651375049642053</v>
      </c>
      <c r="AK98" s="9">
        <f t="shared" si="88"/>
        <v>10.4025</v>
      </c>
      <c r="AL98" s="1">
        <f t="shared" si="89"/>
        <v>0.45</v>
      </c>
      <c r="AM98" s="17">
        <f t="shared" si="90"/>
        <v>232132.5</v>
      </c>
      <c r="AN98" s="1">
        <f t="shared" si="99"/>
        <v>2572049664.0391531</v>
      </c>
    </row>
    <row r="99" spans="1:50" x14ac:dyDescent="0.15">
      <c r="C99" s="7">
        <v>10</v>
      </c>
      <c r="D99" s="8">
        <v>6.6059032258064496</v>
      </c>
      <c r="E99" s="10">
        <f t="shared" si="91"/>
        <v>13.0426</v>
      </c>
      <c r="F99" s="7" t="s">
        <v>83</v>
      </c>
      <c r="G99" s="1">
        <v>11</v>
      </c>
      <c r="H99" s="9">
        <f t="shared" si="82"/>
        <v>6.6059032258064496</v>
      </c>
      <c r="I99" s="9">
        <f t="shared" si="83"/>
        <v>279.75590322580643</v>
      </c>
      <c r="J99" s="9">
        <f t="shared" si="84"/>
        <v>4.0435357141465227E-2</v>
      </c>
      <c r="K99" s="9">
        <f t="shared" si="92"/>
        <v>10.4025</v>
      </c>
      <c r="L99" s="9">
        <f t="shared" si="93"/>
        <v>5.305275</v>
      </c>
      <c r="M99" s="1" t="s">
        <v>85</v>
      </c>
      <c r="N99" s="9">
        <f>(O98-P98)*$C$21/100</f>
        <v>21.369520199459295</v>
      </c>
      <c r="O99" s="9">
        <f t="shared" si="94"/>
        <v>6.4299865894452246</v>
      </c>
      <c r="P99" s="9">
        <f t="shared" si="85"/>
        <v>0.25999880415904958</v>
      </c>
      <c r="Q99" s="12">
        <f t="shared" si="95"/>
        <v>0.11699946187157231</v>
      </c>
      <c r="R99" s="9">
        <f t="shared" si="96"/>
        <v>2.3873737500000001</v>
      </c>
      <c r="S99" s="13">
        <f t="shared" si="86"/>
        <v>4.9007601709440053E-2</v>
      </c>
      <c r="T99" s="2">
        <f t="shared" si="97"/>
        <v>0.51</v>
      </c>
      <c r="U99" s="14">
        <f t="shared" si="87"/>
        <v>2.4993876871814428E-2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8"/>
        <v>3.7872653876852048E-2</v>
      </c>
      <c r="AK99" s="9">
        <f t="shared" si="88"/>
        <v>10.4025</v>
      </c>
      <c r="AL99" s="1">
        <f t="shared" si="89"/>
        <v>0.45</v>
      </c>
      <c r="AM99" s="17">
        <f t="shared" si="90"/>
        <v>232132.5</v>
      </c>
      <c r="AN99" s="1">
        <f t="shared" si="99"/>
        <v>914533064.75676095</v>
      </c>
    </row>
    <row r="100" spans="1:50" x14ac:dyDescent="0.15">
      <c r="C100" s="7">
        <v>11</v>
      </c>
      <c r="D100" s="8">
        <v>1.7511333333333301</v>
      </c>
      <c r="E100" s="10">
        <f t="shared" si="91"/>
        <v>6.6059032258064496</v>
      </c>
      <c r="F100" s="7" t="s">
        <v>85</v>
      </c>
      <c r="G100" s="1">
        <v>12</v>
      </c>
      <c r="H100" s="9">
        <f t="shared" si="82"/>
        <v>1.7511333333333301</v>
      </c>
      <c r="I100" s="9">
        <f t="shared" si="83"/>
        <v>274.90113333333329</v>
      </c>
      <c r="J100" s="9">
        <f t="shared" si="84"/>
        <v>2.1868637515161229E-2</v>
      </c>
      <c r="K100" s="9">
        <f t="shared" si="92"/>
        <v>10.4025</v>
      </c>
      <c r="L100" s="9">
        <f t="shared" si="93"/>
        <v>5.305275</v>
      </c>
      <c r="M100" s="1" t="s">
        <v>83</v>
      </c>
      <c r="O100" s="9">
        <f t="shared" si="94"/>
        <v>11.475262785286175</v>
      </c>
      <c r="P100" s="9">
        <f t="shared" si="85"/>
        <v>0.25094836224264278</v>
      </c>
      <c r="Q100" s="12">
        <f t="shared" si="95"/>
        <v>0.11292676300918925</v>
      </c>
      <c r="R100" s="9">
        <f t="shared" si="96"/>
        <v>2.3873737500000001</v>
      </c>
      <c r="S100" s="13">
        <f t="shared" si="86"/>
        <v>4.730166904498688E-2</v>
      </c>
      <c r="T100" s="2">
        <f t="shared" si="97"/>
        <v>0.51</v>
      </c>
      <c r="U100" s="14">
        <f t="shared" si="87"/>
        <v>2.4123851212943311E-2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8"/>
        <v>3.7610341140702407E-2</v>
      </c>
      <c r="AK100" s="9">
        <f t="shared" si="88"/>
        <v>10.4025</v>
      </c>
      <c r="AL100" s="1">
        <f t="shared" si="89"/>
        <v>0.45</v>
      </c>
      <c r="AM100" s="17">
        <f t="shared" si="90"/>
        <v>232132.5</v>
      </c>
      <c r="AN100" s="1">
        <f t="shared" si="99"/>
        <v>908198846.10665762</v>
      </c>
      <c r="AO100" s="1">
        <f>SUM(AN89:AN100)</f>
        <v>18214010816.860809</v>
      </c>
    </row>
    <row r="101" spans="1:50" x14ac:dyDescent="0.15">
      <c r="C101" s="7">
        <v>12</v>
      </c>
      <c r="D101" s="8">
        <v>-1.7077741935483901</v>
      </c>
      <c r="E101" s="10">
        <f t="shared" si="91"/>
        <v>1.7511333333333301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-1.1850967741935501</v>
      </c>
      <c r="E105" s="7"/>
      <c r="F105" s="7"/>
      <c r="G105" s="1">
        <v>1</v>
      </c>
      <c r="H105" s="9">
        <f t="shared" ref="H105:H116" si="100">E106</f>
        <v>-1.1850967741935501</v>
      </c>
      <c r="I105" s="9">
        <f t="shared" ref="I105:I116" si="101">H105+273.15</f>
        <v>271.96490322580644</v>
      </c>
      <c r="J105" s="9">
        <f t="shared" ref="J105:J116" si="102">EXP(($C$15*(I105-$C$13))/($C$16*I105*$C$13))</f>
        <v>1.4919286733440611E-2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3">O105*J105</f>
        <v>9.6660597899135749E-3</v>
      </c>
      <c r="Q105" s="12">
        <f>P105*$B$107</f>
        <v>2.8998179369740724E-3</v>
      </c>
      <c r="R105" s="9">
        <f>L105*$B$107</f>
        <v>0.19436706250000002</v>
      </c>
      <c r="S105" s="13">
        <f t="shared" ref="S105:S116" si="104">Q105/R105</f>
        <v>1.4919286733440611E-2</v>
      </c>
      <c r="T105" s="2">
        <f>$B$106/100</f>
        <v>0.01</v>
      </c>
      <c r="U105" s="14">
        <f t="shared" ref="U105:U116" si="105">S105*T105</f>
        <v>1.4919286733440612E-4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6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7">AR105*AQ105</f>
        <v>5.0000000000000001E-3</v>
      </c>
      <c r="AT105" s="1">
        <f>(AS105+AM105+AD105+AA105+U105+X105+AG105+AJ105+AP105)</f>
        <v>5.639192867334406E-3</v>
      </c>
      <c r="AU105" s="9">
        <f>$B$105/12</f>
        <v>64.789020833333339</v>
      </c>
      <c r="AV105" s="1">
        <f>$B$107</f>
        <v>0.3</v>
      </c>
      <c r="AW105" s="1">
        <f t="shared" ref="AW105:AW116" si="108">$E$7/12</f>
        <v>0</v>
      </c>
      <c r="AX105" s="1">
        <f t="shared" ref="AX105:AX116" si="10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-3.7293225806451602</v>
      </c>
      <c r="E106" s="10">
        <f t="shared" ref="E106:E117" si="110">D105</f>
        <v>-1.1850967741935501</v>
      </c>
      <c r="F106" s="7" t="s">
        <v>83</v>
      </c>
      <c r="G106" s="1">
        <v>2</v>
      </c>
      <c r="H106" s="9">
        <f t="shared" si="100"/>
        <v>-3.7293225806451602</v>
      </c>
      <c r="I106" s="9">
        <f t="shared" si="101"/>
        <v>269.42067741935483</v>
      </c>
      <c r="J106" s="9">
        <f t="shared" si="102"/>
        <v>1.0639446282761277E-2</v>
      </c>
      <c r="K106" s="9">
        <f t="shared" ref="K106:K116" si="111">$B$105/12</f>
        <v>64.789020833333339</v>
      </c>
      <c r="L106" s="9">
        <f t="shared" ref="L106:L116" si="112">K106*$B$106/100</f>
        <v>0.64789020833333344</v>
      </c>
      <c r="M106" s="1" t="s">
        <v>83</v>
      </c>
      <c r="O106" s="9">
        <f t="shared" ref="O106:O116" si="113">L106+O105-P105-N106</f>
        <v>1.2861143568767532</v>
      </c>
      <c r="P106" s="9">
        <f t="shared" si="103"/>
        <v>1.3683544613478283E-2</v>
      </c>
      <c r="Q106" s="12">
        <f t="shared" ref="Q106:Q116" si="114">P106*$B$107</f>
        <v>4.1050633840434845E-3</v>
      </c>
      <c r="R106" s="9">
        <f t="shared" ref="R106:R116" si="115">L106*$B$107</f>
        <v>0.19436706250000002</v>
      </c>
      <c r="S106" s="13">
        <f t="shared" si="104"/>
        <v>2.1120159615745E-2</v>
      </c>
      <c r="T106" s="2">
        <f t="shared" ref="T106:T116" si="116">$B$106/100</f>
        <v>0.01</v>
      </c>
      <c r="U106" s="14">
        <f t="shared" si="105"/>
        <v>2.1120159615745001E-4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6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7"/>
        <v>5.0000000000000001E-3</v>
      </c>
      <c r="AT106" s="1">
        <f t="shared" ref="AT106:AT116" si="117">(AS106+AM106+AD106+AA106+U106+X106+AG106+AJ106+AP106)</f>
        <v>5.7012015961574502E-3</v>
      </c>
      <c r="AU106" s="9">
        <f t="shared" ref="AU106:AU116" si="118">$B$105/12</f>
        <v>64.789020833333339</v>
      </c>
      <c r="AV106" s="1">
        <f t="shared" ref="AV106:AV116" si="119">$B$107</f>
        <v>0.3</v>
      </c>
      <c r="AW106" s="1">
        <f t="shared" si="108"/>
        <v>0</v>
      </c>
      <c r="AX106" s="1">
        <f t="shared" si="10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-0.21292857142857199</v>
      </c>
      <c r="E107" s="10">
        <f t="shared" si="110"/>
        <v>-3.7293225806451602</v>
      </c>
      <c r="F107" s="7" t="s">
        <v>83</v>
      </c>
      <c r="G107" s="1">
        <v>3</v>
      </c>
      <c r="H107" s="9">
        <f t="shared" si="100"/>
        <v>-0.21292857142857199</v>
      </c>
      <c r="I107" s="9">
        <f t="shared" si="101"/>
        <v>272.93707142857141</v>
      </c>
      <c r="J107" s="9">
        <f t="shared" si="102"/>
        <v>1.6948440272463072E-2</v>
      </c>
      <c r="K107" s="9">
        <f t="shared" si="111"/>
        <v>64.789020833333339</v>
      </c>
      <c r="L107" s="9">
        <f t="shared" si="112"/>
        <v>0.64789020833333344</v>
      </c>
      <c r="M107" s="1" t="s">
        <v>83</v>
      </c>
      <c r="O107" s="9">
        <f t="shared" si="113"/>
        <v>1.9203210205966084</v>
      </c>
      <c r="P107" s="9">
        <f t="shared" si="103"/>
        <v>3.2546446121536947E-2</v>
      </c>
      <c r="Q107" s="12">
        <f t="shared" si="114"/>
        <v>9.7639338364610834E-3</v>
      </c>
      <c r="R107" s="9">
        <f t="shared" si="115"/>
        <v>0.19436706250000002</v>
      </c>
      <c r="S107" s="13">
        <f t="shared" si="104"/>
        <v>5.0234508413487408E-2</v>
      </c>
      <c r="T107" s="2">
        <f t="shared" si="116"/>
        <v>0.01</v>
      </c>
      <c r="U107" s="14">
        <f t="shared" si="105"/>
        <v>5.0234508413487405E-4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6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7"/>
        <v>5.0000000000000001E-3</v>
      </c>
      <c r="AT107" s="1">
        <f t="shared" si="117"/>
        <v>5.992345084134874E-3</v>
      </c>
      <c r="AU107" s="9">
        <f t="shared" si="118"/>
        <v>64.789020833333339</v>
      </c>
      <c r="AV107" s="1">
        <f t="shared" si="119"/>
        <v>0.3</v>
      </c>
      <c r="AW107" s="1">
        <f t="shared" si="108"/>
        <v>0</v>
      </c>
      <c r="AX107" s="1">
        <f t="shared" si="109"/>
        <v>0</v>
      </c>
    </row>
    <row r="108" spans="1:50" x14ac:dyDescent="0.15">
      <c r="C108" s="7">
        <v>3</v>
      </c>
      <c r="D108" s="8">
        <v>1.3082903225806499</v>
      </c>
      <c r="E108" s="10">
        <f t="shared" si="110"/>
        <v>-0.21292857142857199</v>
      </c>
      <c r="F108" s="7" t="s">
        <v>83</v>
      </c>
      <c r="G108" s="1">
        <v>4</v>
      </c>
      <c r="H108" s="9">
        <f t="shared" si="100"/>
        <v>1.3082903225806499</v>
      </c>
      <c r="I108" s="9">
        <f t="shared" si="101"/>
        <v>274.45829032258064</v>
      </c>
      <c r="J108" s="9">
        <f t="shared" si="102"/>
        <v>2.0653896660664976E-2</v>
      </c>
      <c r="K108" s="9">
        <f t="shared" si="111"/>
        <v>64.789020833333339</v>
      </c>
      <c r="L108" s="9">
        <f t="shared" si="112"/>
        <v>0.64789020833333344</v>
      </c>
      <c r="M108" s="1" t="s">
        <v>83</v>
      </c>
      <c r="O108" s="9">
        <f t="shared" si="113"/>
        <v>2.5356647828084049</v>
      </c>
      <c r="P108" s="9">
        <f t="shared" si="103"/>
        <v>5.2371358390212293E-2</v>
      </c>
      <c r="Q108" s="12">
        <f t="shared" si="114"/>
        <v>1.5711407517063687E-2</v>
      </c>
      <c r="R108" s="9">
        <f t="shared" si="115"/>
        <v>0.19436706250000002</v>
      </c>
      <c r="S108" s="13">
        <f t="shared" si="104"/>
        <v>8.0833693296484765E-2</v>
      </c>
      <c r="T108" s="2">
        <f t="shared" si="116"/>
        <v>0.01</v>
      </c>
      <c r="U108" s="14">
        <f t="shared" si="105"/>
        <v>8.0833693296484762E-4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6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7"/>
        <v>5.0000000000000001E-3</v>
      </c>
      <c r="AT108" s="1">
        <f t="shared" si="117"/>
        <v>6.2983369329648476E-3</v>
      </c>
      <c r="AU108" s="9">
        <f t="shared" si="118"/>
        <v>64.789020833333339</v>
      </c>
      <c r="AV108" s="1">
        <f t="shared" si="119"/>
        <v>0.3</v>
      </c>
      <c r="AW108" s="1">
        <f t="shared" si="108"/>
        <v>0</v>
      </c>
      <c r="AX108" s="1">
        <f t="shared" si="109"/>
        <v>0</v>
      </c>
    </row>
    <row r="109" spans="1:50" x14ac:dyDescent="0.15">
      <c r="C109" s="7">
        <v>4</v>
      </c>
      <c r="D109" s="8">
        <v>3.8882666666666701</v>
      </c>
      <c r="E109" s="10">
        <f t="shared" si="110"/>
        <v>1.3082903225806499</v>
      </c>
      <c r="F109" s="7" t="s">
        <v>83</v>
      </c>
      <c r="G109" s="1">
        <v>5</v>
      </c>
      <c r="H109" s="9">
        <f t="shared" si="100"/>
        <v>3.8882666666666701</v>
      </c>
      <c r="I109" s="9">
        <f t="shared" si="101"/>
        <v>277.03826666666663</v>
      </c>
      <c r="J109" s="9">
        <f t="shared" si="102"/>
        <v>2.8739866564394829E-2</v>
      </c>
      <c r="K109" s="9">
        <f t="shared" si="111"/>
        <v>64.789020833333339</v>
      </c>
      <c r="L109" s="9">
        <f t="shared" si="112"/>
        <v>0.64789020833333344</v>
      </c>
      <c r="M109" s="1" t="s">
        <v>85</v>
      </c>
      <c r="N109" s="9">
        <f>(O108-P108)*$C$21/100</f>
        <v>2.3591287531972829</v>
      </c>
      <c r="O109" s="9">
        <f t="shared" si="113"/>
        <v>0.77205487955424346</v>
      </c>
      <c r="P109" s="9">
        <f t="shared" si="103"/>
        <v>2.2188754218778878E-2</v>
      </c>
      <c r="Q109" s="12">
        <f t="shared" si="114"/>
        <v>6.6566262656336632E-3</v>
      </c>
      <c r="R109" s="9">
        <f t="shared" si="115"/>
        <v>0.19436706250000002</v>
      </c>
      <c r="S109" s="13">
        <f t="shared" si="104"/>
        <v>3.4247707301918312E-2</v>
      </c>
      <c r="T109" s="2">
        <f t="shared" si="116"/>
        <v>0.01</v>
      </c>
      <c r="U109" s="14">
        <f t="shared" si="105"/>
        <v>3.4247707301918314E-4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6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7"/>
        <v>5.0000000000000001E-3</v>
      </c>
      <c r="AT109" s="1">
        <f t="shared" si="117"/>
        <v>5.8324770730191836E-3</v>
      </c>
      <c r="AU109" s="9">
        <f t="shared" si="118"/>
        <v>64.789020833333339</v>
      </c>
      <c r="AV109" s="1">
        <f t="shared" si="119"/>
        <v>0.3</v>
      </c>
      <c r="AW109" s="1">
        <f t="shared" si="108"/>
        <v>0</v>
      </c>
      <c r="AX109" s="1">
        <f t="shared" si="109"/>
        <v>0</v>
      </c>
    </row>
    <row r="110" spans="1:50" x14ac:dyDescent="0.15">
      <c r="C110" s="7">
        <v>5</v>
      </c>
      <c r="D110" s="8">
        <v>8.4790645161290303</v>
      </c>
      <c r="E110" s="10">
        <f t="shared" si="110"/>
        <v>3.8882666666666701</v>
      </c>
      <c r="F110" s="7" t="s">
        <v>85</v>
      </c>
      <c r="G110" s="1">
        <v>6</v>
      </c>
      <c r="H110" s="9">
        <f t="shared" si="100"/>
        <v>8.4790645161290303</v>
      </c>
      <c r="I110" s="9">
        <f t="shared" si="101"/>
        <v>281.62906451612901</v>
      </c>
      <c r="J110" s="9">
        <f t="shared" si="102"/>
        <v>5.0967879982353394E-2</v>
      </c>
      <c r="K110" s="9">
        <f t="shared" si="111"/>
        <v>64.789020833333339</v>
      </c>
      <c r="L110" s="9">
        <f t="shared" si="112"/>
        <v>0.64789020833333344</v>
      </c>
      <c r="M110" s="1" t="s">
        <v>83</v>
      </c>
      <c r="O110" s="9">
        <f t="shared" si="113"/>
        <v>1.3977563336687981</v>
      </c>
      <c r="P110" s="9">
        <f t="shared" si="103"/>
        <v>7.1240677059005608E-2</v>
      </c>
      <c r="Q110" s="12">
        <f t="shared" si="114"/>
        <v>2.1372203117701681E-2</v>
      </c>
      <c r="R110" s="9">
        <f t="shared" si="115"/>
        <v>0.19436706250000002</v>
      </c>
      <c r="S110" s="13">
        <f t="shared" si="104"/>
        <v>0.10995794679822193</v>
      </c>
      <c r="T110" s="2">
        <f t="shared" si="116"/>
        <v>0.01</v>
      </c>
      <c r="U110" s="14">
        <f t="shared" si="105"/>
        <v>1.0995794679822194E-3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6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7"/>
        <v>5.0000000000000001E-3</v>
      </c>
      <c r="AT110" s="1">
        <f t="shared" si="117"/>
        <v>6.5895794679822197E-3</v>
      </c>
      <c r="AU110" s="9">
        <f t="shared" si="118"/>
        <v>64.789020833333339</v>
      </c>
      <c r="AV110" s="1">
        <f t="shared" si="119"/>
        <v>0.3</v>
      </c>
      <c r="AW110" s="1">
        <f t="shared" si="108"/>
        <v>0</v>
      </c>
      <c r="AX110" s="1">
        <f t="shared" si="109"/>
        <v>0</v>
      </c>
    </row>
    <row r="111" spans="1:50" x14ac:dyDescent="0.15">
      <c r="C111" s="7">
        <v>6</v>
      </c>
      <c r="D111" s="8">
        <v>17.136033333333302</v>
      </c>
      <c r="E111" s="10">
        <f t="shared" si="110"/>
        <v>8.4790645161290303</v>
      </c>
      <c r="F111" s="7" t="s">
        <v>83</v>
      </c>
      <c r="G111" s="1">
        <v>7</v>
      </c>
      <c r="H111" s="9">
        <f t="shared" si="100"/>
        <v>17.136033333333302</v>
      </c>
      <c r="I111" s="9">
        <f t="shared" si="101"/>
        <v>290.28603333333331</v>
      </c>
      <c r="J111" s="9">
        <f t="shared" si="102"/>
        <v>0.14291378423792095</v>
      </c>
      <c r="K111" s="9">
        <f t="shared" si="111"/>
        <v>64.789020833333339</v>
      </c>
      <c r="L111" s="9">
        <f t="shared" si="112"/>
        <v>0.64789020833333344</v>
      </c>
      <c r="M111" s="1" t="s">
        <v>83</v>
      </c>
      <c r="O111" s="9">
        <f t="shared" si="113"/>
        <v>1.974405864943126</v>
      </c>
      <c r="P111" s="9">
        <f t="shared" si="103"/>
        <v>0.2821698137805676</v>
      </c>
      <c r="Q111" s="12">
        <f t="shared" si="114"/>
        <v>8.4650944134170278E-2</v>
      </c>
      <c r="R111" s="9">
        <f t="shared" si="115"/>
        <v>0.19436706250000002</v>
      </c>
      <c r="S111" s="13">
        <f t="shared" si="104"/>
        <v>0.43552103450742979</v>
      </c>
      <c r="T111" s="2">
        <f t="shared" si="116"/>
        <v>0.01</v>
      </c>
      <c r="U111" s="14">
        <f t="shared" si="105"/>
        <v>4.3552103450742981E-3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6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7"/>
        <v>7.4999999999999997E-3</v>
      </c>
      <c r="AT111" s="1">
        <f t="shared" si="117"/>
        <v>1.4305210345074298E-2</v>
      </c>
      <c r="AU111" s="9">
        <f t="shared" si="118"/>
        <v>64.789020833333339</v>
      </c>
      <c r="AV111" s="1">
        <f t="shared" si="119"/>
        <v>0.3</v>
      </c>
      <c r="AW111" s="1">
        <f t="shared" si="108"/>
        <v>0</v>
      </c>
      <c r="AX111" s="1">
        <f t="shared" si="109"/>
        <v>0</v>
      </c>
    </row>
    <row r="112" spans="1:50" x14ac:dyDescent="0.15">
      <c r="C112" s="7">
        <v>7</v>
      </c>
      <c r="D112" s="8">
        <v>17.1512903225806</v>
      </c>
      <c r="E112" s="10">
        <f t="shared" si="110"/>
        <v>17.136033333333302</v>
      </c>
      <c r="F112" s="7" t="s">
        <v>83</v>
      </c>
      <c r="G112" s="1">
        <v>8</v>
      </c>
      <c r="H112" s="9">
        <f t="shared" si="100"/>
        <v>17.1512903225806</v>
      </c>
      <c r="I112" s="9">
        <f t="shared" si="101"/>
        <v>290.3012903225806</v>
      </c>
      <c r="J112" s="9">
        <f t="shared" si="102"/>
        <v>0.14316593858855581</v>
      </c>
      <c r="K112" s="9">
        <f t="shared" si="111"/>
        <v>64.789020833333339</v>
      </c>
      <c r="L112" s="9">
        <f t="shared" si="112"/>
        <v>0.64789020833333344</v>
      </c>
      <c r="M112" s="1" t="s">
        <v>83</v>
      </c>
      <c r="O112" s="9">
        <f t="shared" si="113"/>
        <v>2.340126259495892</v>
      </c>
      <c r="P112" s="9">
        <f t="shared" si="103"/>
        <v>0.33502637235645572</v>
      </c>
      <c r="Q112" s="12">
        <f t="shared" si="114"/>
        <v>0.10050791170693671</v>
      </c>
      <c r="R112" s="9">
        <f t="shared" si="115"/>
        <v>0.19436706250000002</v>
      </c>
      <c r="S112" s="13">
        <f t="shared" si="104"/>
        <v>0.51710362040861069</v>
      </c>
      <c r="T112" s="2">
        <f t="shared" si="116"/>
        <v>0.01</v>
      </c>
      <c r="U112" s="14">
        <f t="shared" si="105"/>
        <v>5.1710362040861069E-3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6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7"/>
        <v>7.4999999999999997E-3</v>
      </c>
      <c r="AT112" s="1">
        <f t="shared" si="117"/>
        <v>1.5121036204086107E-2</v>
      </c>
      <c r="AU112" s="9">
        <f t="shared" si="118"/>
        <v>64.789020833333339</v>
      </c>
      <c r="AV112" s="1">
        <f t="shared" si="119"/>
        <v>0.3</v>
      </c>
      <c r="AW112" s="1">
        <f t="shared" si="108"/>
        <v>0</v>
      </c>
      <c r="AX112" s="1">
        <f t="shared" si="109"/>
        <v>0</v>
      </c>
    </row>
    <row r="113" spans="1:53" x14ac:dyDescent="0.15">
      <c r="C113" s="7">
        <v>8</v>
      </c>
      <c r="D113" s="8">
        <v>14.754258064516099</v>
      </c>
      <c r="E113" s="10">
        <f t="shared" si="110"/>
        <v>17.1512903225806</v>
      </c>
      <c r="F113" s="7" t="s">
        <v>83</v>
      </c>
      <c r="G113" s="1">
        <v>9</v>
      </c>
      <c r="H113" s="9">
        <f t="shared" si="100"/>
        <v>14.754258064516099</v>
      </c>
      <c r="I113" s="9">
        <f t="shared" si="101"/>
        <v>287.90425806451606</v>
      </c>
      <c r="J113" s="9">
        <f t="shared" si="102"/>
        <v>0.10828371230323917</v>
      </c>
      <c r="K113" s="9">
        <f t="shared" si="111"/>
        <v>64.789020833333339</v>
      </c>
      <c r="L113" s="9">
        <f t="shared" si="112"/>
        <v>0.64789020833333344</v>
      </c>
      <c r="M113" s="1" t="s">
        <v>83</v>
      </c>
      <c r="O113" s="9">
        <f t="shared" si="113"/>
        <v>2.6529900954727701</v>
      </c>
      <c r="P113" s="9">
        <f t="shared" si="103"/>
        <v>0.28727561624151648</v>
      </c>
      <c r="Q113" s="12">
        <f t="shared" si="114"/>
        <v>8.6182684872454937E-2</v>
      </c>
      <c r="R113" s="9">
        <f t="shared" si="115"/>
        <v>0.19436706250000002</v>
      </c>
      <c r="S113" s="13">
        <f t="shared" si="104"/>
        <v>0.44340169452555744</v>
      </c>
      <c r="T113" s="2">
        <f t="shared" si="116"/>
        <v>0.01</v>
      </c>
      <c r="U113" s="14">
        <f t="shared" si="105"/>
        <v>4.4340169452555742E-3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6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7"/>
        <v>7.4999999999999997E-3</v>
      </c>
      <c r="AT113" s="1">
        <f t="shared" si="117"/>
        <v>1.4384016945255575E-2</v>
      </c>
      <c r="AU113" s="9">
        <f t="shared" si="118"/>
        <v>64.789020833333339</v>
      </c>
      <c r="AV113" s="1">
        <f t="shared" si="119"/>
        <v>0.3</v>
      </c>
      <c r="AW113" s="1">
        <f t="shared" si="108"/>
        <v>0</v>
      </c>
      <c r="AX113" s="1">
        <f t="shared" si="109"/>
        <v>0</v>
      </c>
    </row>
    <row r="114" spans="1:53" x14ac:dyDescent="0.15">
      <c r="C114" s="7">
        <v>9</v>
      </c>
      <c r="D114" s="8">
        <v>13.0426</v>
      </c>
      <c r="E114" s="10">
        <f t="shared" si="110"/>
        <v>14.754258064516099</v>
      </c>
      <c r="F114" s="7" t="s">
        <v>83</v>
      </c>
      <c r="G114" s="1">
        <v>10</v>
      </c>
      <c r="H114" s="9">
        <f t="shared" si="100"/>
        <v>13.0426</v>
      </c>
      <c r="I114" s="9">
        <f t="shared" si="101"/>
        <v>286.19259999999997</v>
      </c>
      <c r="J114" s="9">
        <f t="shared" si="102"/>
        <v>8.8454399956244448E-2</v>
      </c>
      <c r="K114" s="9">
        <f t="shared" si="111"/>
        <v>64.789020833333339</v>
      </c>
      <c r="L114" s="9">
        <f t="shared" si="112"/>
        <v>0.64789020833333344</v>
      </c>
      <c r="M114" s="1" t="s">
        <v>83</v>
      </c>
      <c r="O114" s="9">
        <f t="shared" si="113"/>
        <v>3.013604687564587</v>
      </c>
      <c r="P114" s="9">
        <f t="shared" si="103"/>
        <v>0.26656659434385105</v>
      </c>
      <c r="Q114" s="12">
        <f t="shared" si="114"/>
        <v>7.9969978303155317E-2</v>
      </c>
      <c r="R114" s="9">
        <f t="shared" si="115"/>
        <v>0.19436706250000002</v>
      </c>
      <c r="S114" s="13">
        <f t="shared" si="104"/>
        <v>0.41143791172516853</v>
      </c>
      <c r="T114" s="2">
        <f t="shared" si="116"/>
        <v>0.01</v>
      </c>
      <c r="U114" s="14">
        <f t="shared" si="105"/>
        <v>4.1143791172516854E-3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6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7"/>
        <v>7.4999999999999997E-3</v>
      </c>
      <c r="AT114" s="1">
        <f t="shared" si="117"/>
        <v>1.4064379117251686E-2</v>
      </c>
      <c r="AU114" s="9">
        <f t="shared" si="118"/>
        <v>64.789020833333339</v>
      </c>
      <c r="AV114" s="1">
        <f t="shared" si="119"/>
        <v>0.3</v>
      </c>
      <c r="AW114" s="1">
        <f t="shared" si="108"/>
        <v>0</v>
      </c>
      <c r="AX114" s="1">
        <f t="shared" si="109"/>
        <v>0</v>
      </c>
    </row>
    <row r="115" spans="1:53" x14ac:dyDescent="0.15">
      <c r="C115" s="7">
        <v>10</v>
      </c>
      <c r="D115" s="8">
        <v>6.6059032258064496</v>
      </c>
      <c r="E115" s="10">
        <f t="shared" si="110"/>
        <v>13.0426</v>
      </c>
      <c r="F115" s="7" t="s">
        <v>83</v>
      </c>
      <c r="G115" s="1">
        <v>11</v>
      </c>
      <c r="H115" s="9">
        <f t="shared" si="100"/>
        <v>6.6059032258064496</v>
      </c>
      <c r="I115" s="9">
        <f t="shared" si="101"/>
        <v>279.75590322580643</v>
      </c>
      <c r="J115" s="9">
        <f t="shared" si="102"/>
        <v>4.0435357141465227E-2</v>
      </c>
      <c r="K115" s="9">
        <f t="shared" si="111"/>
        <v>64.789020833333339</v>
      </c>
      <c r="L115" s="9">
        <f t="shared" si="112"/>
        <v>0.64789020833333344</v>
      </c>
      <c r="M115" s="1" t="s">
        <v>85</v>
      </c>
      <c r="N115" s="9">
        <f>(O114-P114)*$C$21/100</f>
        <v>2.6096861885596989</v>
      </c>
      <c r="O115" s="9">
        <f t="shared" si="113"/>
        <v>0.78524211299437052</v>
      </c>
      <c r="P115" s="9">
        <f t="shared" si="103"/>
        <v>3.1751545281446164E-2</v>
      </c>
      <c r="Q115" s="12">
        <f t="shared" si="114"/>
        <v>9.5254635844338482E-3</v>
      </c>
      <c r="R115" s="9">
        <f t="shared" si="115"/>
        <v>0.19436706250000002</v>
      </c>
      <c r="S115" s="13">
        <f t="shared" si="104"/>
        <v>4.9007601709440081E-2</v>
      </c>
      <c r="T115" s="2">
        <f t="shared" si="116"/>
        <v>0.01</v>
      </c>
      <c r="U115" s="14">
        <f t="shared" si="105"/>
        <v>4.9007601709440086E-4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6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7"/>
        <v>5.0000000000000001E-3</v>
      </c>
      <c r="AT115" s="1">
        <f t="shared" si="117"/>
        <v>5.9800760170944005E-3</v>
      </c>
      <c r="AU115" s="9">
        <f t="shared" si="118"/>
        <v>64.789020833333339</v>
      </c>
      <c r="AV115" s="1">
        <f t="shared" si="119"/>
        <v>0.3</v>
      </c>
      <c r="AW115" s="1">
        <f t="shared" si="108"/>
        <v>0</v>
      </c>
      <c r="AX115" s="1">
        <f t="shared" si="109"/>
        <v>0</v>
      </c>
    </row>
    <row r="116" spans="1:53" x14ac:dyDescent="0.15">
      <c r="C116" s="7">
        <v>11</v>
      </c>
      <c r="D116" s="8">
        <v>1.7511333333333301</v>
      </c>
      <c r="E116" s="10">
        <f t="shared" si="110"/>
        <v>6.6059032258064496</v>
      </c>
      <c r="F116" s="7" t="s">
        <v>85</v>
      </c>
      <c r="G116" s="1">
        <v>12</v>
      </c>
      <c r="H116" s="9">
        <f t="shared" si="100"/>
        <v>1.7511333333333301</v>
      </c>
      <c r="I116" s="9">
        <f t="shared" si="101"/>
        <v>274.90113333333329</v>
      </c>
      <c r="J116" s="9">
        <f t="shared" si="102"/>
        <v>2.1868637515161229E-2</v>
      </c>
      <c r="K116" s="9">
        <f t="shared" si="111"/>
        <v>64.789020833333339</v>
      </c>
      <c r="L116" s="9">
        <f t="shared" si="112"/>
        <v>0.64789020833333344</v>
      </c>
      <c r="M116" s="1" t="s">
        <v>83</v>
      </c>
      <c r="O116" s="9">
        <f t="shared" si="113"/>
        <v>1.401380776046258</v>
      </c>
      <c r="P116" s="9">
        <f t="shared" si="103"/>
        <v>3.0646288212070955E-2</v>
      </c>
      <c r="Q116" s="12">
        <f t="shared" si="114"/>
        <v>9.1938864636212855E-3</v>
      </c>
      <c r="R116" s="9">
        <f t="shared" si="115"/>
        <v>0.19436706250000002</v>
      </c>
      <c r="S116" s="13">
        <f t="shared" si="104"/>
        <v>4.7301669044986901E-2</v>
      </c>
      <c r="T116" s="2">
        <f t="shared" si="116"/>
        <v>0.01</v>
      </c>
      <c r="U116" s="14">
        <f t="shared" si="105"/>
        <v>4.7301669044986903E-4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6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7"/>
        <v>5.0000000000000001E-3</v>
      </c>
      <c r="AT116" s="1">
        <f t="shared" si="117"/>
        <v>5.963016690449869E-3</v>
      </c>
      <c r="AU116" s="9">
        <f t="shared" si="118"/>
        <v>64.789020833333339</v>
      </c>
      <c r="AV116" s="1">
        <f t="shared" si="119"/>
        <v>0.3</v>
      </c>
      <c r="AW116" s="1">
        <f t="shared" si="108"/>
        <v>0</v>
      </c>
      <c r="AX116" s="1">
        <f t="shared" si="109"/>
        <v>0</v>
      </c>
      <c r="AY116" s="1">
        <f>SUM(AX105:AX116)</f>
        <v>0</v>
      </c>
    </row>
    <row r="117" spans="1:53" x14ac:dyDescent="0.15">
      <c r="C117" s="7">
        <v>12</v>
      </c>
      <c r="D117" s="8">
        <v>-1.7077741935483901</v>
      </c>
      <c r="E117" s="10">
        <f t="shared" si="110"/>
        <v>1.7511333333333301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-1.1850967741935501</v>
      </c>
      <c r="E121" s="7"/>
      <c r="F121" s="7"/>
      <c r="G121" s="1">
        <v>1</v>
      </c>
      <c r="H121" s="9">
        <f t="shared" ref="H121:H132" si="120">E122</f>
        <v>-1.1850967741935501</v>
      </c>
      <c r="I121" s="9">
        <f t="shared" ref="I121:I132" si="121">H121+273.15</f>
        <v>271.96490322580644</v>
      </c>
      <c r="J121" s="9">
        <f t="shared" ref="J121:J132" si="122">EXP(($C$15*(I121-$C$13))/($C$16*I121*$C$13))</f>
        <v>1.4919286733440611E-2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3">O121*J121</f>
        <v>4.2475209330105424E-3</v>
      </c>
      <c r="Q121" s="12">
        <f>P121*$B$123</f>
        <v>1.401681907893479E-3</v>
      </c>
      <c r="R121" s="9">
        <f>L121*$B$123</f>
        <v>9.3951000000000007E-2</v>
      </c>
      <c r="S121" s="13">
        <f t="shared" ref="S121:S132" si="124">Q121/R121</f>
        <v>1.4919286733440612E-2</v>
      </c>
      <c r="T121" s="2">
        <f>$B$122/100</f>
        <v>0.01</v>
      </c>
      <c r="U121" s="14">
        <f t="shared" ref="U121:U132" si="125">S121*T121</f>
        <v>1.4919286733440612E-4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6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7">AR121*AQ121</f>
        <v>5.0000000000000001E-3</v>
      </c>
      <c r="AT121" s="1">
        <f>(AS121+AM121+AD121+AA121+U121+X121+AG121+AJ121+AP121)</f>
        <v>5.639192867334406E-3</v>
      </c>
      <c r="AU121" s="9">
        <f>$B$121/12</f>
        <v>28.47</v>
      </c>
      <c r="AV121" s="1">
        <f>$B$123</f>
        <v>0.33</v>
      </c>
      <c r="AW121" s="1">
        <f t="shared" ref="AW121:AW132" si="128">$E$8/12</f>
        <v>0</v>
      </c>
      <c r="AX121" s="1">
        <f>AW121*10000*AV121*0.67*AU121*AT121</f>
        <v>0</v>
      </c>
      <c r="AZ121" s="1">
        <f t="shared" ref="AZ121:AZ132" si="129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-3.7293225806451602</v>
      </c>
      <c r="E122" s="10">
        <f t="shared" ref="E122:E133" si="130">D121</f>
        <v>-1.1850967741935501</v>
      </c>
      <c r="F122" s="7" t="s">
        <v>83</v>
      </c>
      <c r="G122" s="1">
        <v>2</v>
      </c>
      <c r="H122" s="9">
        <f t="shared" si="120"/>
        <v>-3.7293225806451602</v>
      </c>
      <c r="I122" s="9">
        <f t="shared" si="121"/>
        <v>269.42067741935483</v>
      </c>
      <c r="J122" s="9">
        <f t="shared" si="122"/>
        <v>1.0639446282761277E-2</v>
      </c>
      <c r="K122" s="9">
        <f t="shared" ref="K122:K132" si="131">$B$121/12</f>
        <v>28.47</v>
      </c>
      <c r="L122" s="9">
        <f t="shared" ref="L122:L132" si="132">K122*$B$122/100</f>
        <v>0.28470000000000001</v>
      </c>
      <c r="M122" s="1" t="s">
        <v>83</v>
      </c>
      <c r="O122" s="9">
        <f t="shared" ref="O122:O132" si="133">L122+O121-P121-N122</f>
        <v>0.56515247906698951</v>
      </c>
      <c r="P122" s="9">
        <f t="shared" si="123"/>
        <v>6.0129094426026016E-3</v>
      </c>
      <c r="Q122" s="12">
        <f t="shared" ref="Q122:Q132" si="134">P122*$B$123</f>
        <v>1.9842601160588585E-3</v>
      </c>
      <c r="R122" s="9">
        <f t="shared" ref="R122:R132" si="135">L122*$B$123</f>
        <v>9.3951000000000007E-2</v>
      </c>
      <c r="S122" s="13">
        <f t="shared" si="124"/>
        <v>2.1120159615745E-2</v>
      </c>
      <c r="T122" s="2">
        <f t="shared" ref="T122:T132" si="136">$B$122/100</f>
        <v>0.01</v>
      </c>
      <c r="U122" s="14">
        <f t="shared" si="125"/>
        <v>2.1120159615745001E-4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6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7"/>
        <v>5.0000000000000001E-3</v>
      </c>
      <c r="AT122" s="1">
        <f t="shared" ref="AT122:AT132" si="137">(AS122+AM122+AD122+AA122+U122+X122+AG122+AJ122+AP122)</f>
        <v>5.7012015961574502E-3</v>
      </c>
      <c r="AU122" s="9">
        <f t="shared" ref="AU122:AU132" si="138">$B$121/12</f>
        <v>28.47</v>
      </c>
      <c r="AV122" s="1">
        <f t="shared" ref="AV122:AV132" si="139">$B$123</f>
        <v>0.33</v>
      </c>
      <c r="AW122" s="1">
        <f t="shared" si="128"/>
        <v>0</v>
      </c>
      <c r="AX122" s="1">
        <f t="shared" ref="AX122:AX132" si="140">AW122*10000*AV122*0.67*AU122*AT122</f>
        <v>0</v>
      </c>
      <c r="AZ122" s="1">
        <f t="shared" si="129"/>
        <v>0</v>
      </c>
      <c r="BA122" s="1">
        <f t="shared" ref="BA122:BA132" si="141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-0.21292857142857199</v>
      </c>
      <c r="E123" s="10">
        <f t="shared" si="130"/>
        <v>-3.7293225806451602</v>
      </c>
      <c r="F123" s="7" t="s">
        <v>83</v>
      </c>
      <c r="G123" s="1">
        <v>3</v>
      </c>
      <c r="H123" s="9">
        <f t="shared" si="120"/>
        <v>-0.21292857142857199</v>
      </c>
      <c r="I123" s="9">
        <f t="shared" si="121"/>
        <v>272.93707142857141</v>
      </c>
      <c r="J123" s="9">
        <f t="shared" si="122"/>
        <v>1.6948440272463072E-2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33"/>
        <v>0.84383956962438689</v>
      </c>
      <c r="P123" s="9">
        <f t="shared" si="123"/>
        <v>1.4301764545319865E-2</v>
      </c>
      <c r="Q123" s="12">
        <f t="shared" si="134"/>
        <v>4.719582299955556E-3</v>
      </c>
      <c r="R123" s="9">
        <f t="shared" si="135"/>
        <v>9.3951000000000007E-2</v>
      </c>
      <c r="S123" s="13">
        <f t="shared" si="124"/>
        <v>5.0234508413487408E-2</v>
      </c>
      <c r="T123" s="2">
        <f t="shared" si="136"/>
        <v>0.01</v>
      </c>
      <c r="U123" s="14">
        <f t="shared" si="125"/>
        <v>5.0234508413487405E-4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6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7"/>
        <v>5.0000000000000001E-3</v>
      </c>
      <c r="AT123" s="1">
        <f t="shared" si="137"/>
        <v>5.992345084134874E-3</v>
      </c>
      <c r="AU123" s="9">
        <f t="shared" si="138"/>
        <v>28.47</v>
      </c>
      <c r="AV123" s="1">
        <f t="shared" si="139"/>
        <v>0.33</v>
      </c>
      <c r="AW123" s="1">
        <f t="shared" si="128"/>
        <v>0</v>
      </c>
      <c r="AX123" s="1">
        <f t="shared" si="140"/>
        <v>0</v>
      </c>
      <c r="AZ123" s="1">
        <f t="shared" si="129"/>
        <v>0</v>
      </c>
      <c r="BA123" s="1">
        <f t="shared" si="141"/>
        <v>0</v>
      </c>
    </row>
    <row r="124" spans="1:53" x14ac:dyDescent="0.15">
      <c r="C124" s="7">
        <v>3</v>
      </c>
      <c r="D124" s="8">
        <v>1.3082903225806499</v>
      </c>
      <c r="E124" s="10">
        <f t="shared" si="130"/>
        <v>-0.21292857142857199</v>
      </c>
      <c r="F124" s="7" t="s">
        <v>83</v>
      </c>
      <c r="G124" s="1">
        <v>4</v>
      </c>
      <c r="H124" s="9">
        <f t="shared" si="120"/>
        <v>1.3082903225806499</v>
      </c>
      <c r="I124" s="9">
        <f t="shared" si="121"/>
        <v>274.45829032258064</v>
      </c>
      <c r="J124" s="9">
        <f t="shared" si="122"/>
        <v>2.0653896660664976E-2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33"/>
        <v>1.1142378050790671</v>
      </c>
      <c r="P124" s="9">
        <f t="shared" si="123"/>
        <v>2.3013352481509215E-2</v>
      </c>
      <c r="Q124" s="12">
        <f t="shared" si="134"/>
        <v>7.5944063188980414E-3</v>
      </c>
      <c r="R124" s="9">
        <f t="shared" si="135"/>
        <v>9.3951000000000007E-2</v>
      </c>
      <c r="S124" s="13">
        <f t="shared" si="124"/>
        <v>8.0833693296484765E-2</v>
      </c>
      <c r="T124" s="2">
        <f t="shared" si="136"/>
        <v>0.01</v>
      </c>
      <c r="U124" s="14">
        <f t="shared" si="125"/>
        <v>8.0833693296484762E-4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6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7"/>
        <v>5.0000000000000001E-3</v>
      </c>
      <c r="AT124" s="1">
        <f t="shared" si="137"/>
        <v>6.2983369329648476E-3</v>
      </c>
      <c r="AU124" s="9">
        <f t="shared" si="138"/>
        <v>28.47</v>
      </c>
      <c r="AV124" s="1">
        <f t="shared" si="139"/>
        <v>0.33</v>
      </c>
      <c r="AW124" s="1">
        <f t="shared" si="128"/>
        <v>0</v>
      </c>
      <c r="AX124" s="1">
        <f t="shared" si="140"/>
        <v>0</v>
      </c>
      <c r="AZ124" s="1">
        <f t="shared" si="129"/>
        <v>0</v>
      </c>
      <c r="BA124" s="1">
        <f t="shared" si="141"/>
        <v>0</v>
      </c>
    </row>
    <row r="125" spans="1:53" x14ac:dyDescent="0.15">
      <c r="C125" s="7">
        <v>4</v>
      </c>
      <c r="D125" s="8">
        <v>3.8882666666666701</v>
      </c>
      <c r="E125" s="10">
        <f t="shared" si="130"/>
        <v>1.3082903225806499</v>
      </c>
      <c r="F125" s="7" t="s">
        <v>83</v>
      </c>
      <c r="G125" s="1">
        <v>5</v>
      </c>
      <c r="H125" s="9">
        <f t="shared" si="120"/>
        <v>3.8882666666666701</v>
      </c>
      <c r="I125" s="9">
        <f t="shared" si="121"/>
        <v>277.03826666666663</v>
      </c>
      <c r="J125" s="9">
        <f t="shared" si="122"/>
        <v>2.8739866564394829E-2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1.0366632299676801</v>
      </c>
      <c r="O125" s="9">
        <f t="shared" si="133"/>
        <v>0.33926122262987768</v>
      </c>
      <c r="P125" s="9">
        <f t="shared" si="123"/>
        <v>9.7503222688561323E-3</v>
      </c>
      <c r="Q125" s="12">
        <f t="shared" si="134"/>
        <v>3.217606348722524E-3</v>
      </c>
      <c r="R125" s="9">
        <f t="shared" si="135"/>
        <v>9.3951000000000007E-2</v>
      </c>
      <c r="S125" s="13">
        <f t="shared" si="124"/>
        <v>3.424770730191827E-2</v>
      </c>
      <c r="T125" s="2">
        <f t="shared" si="136"/>
        <v>0.01</v>
      </c>
      <c r="U125" s="14">
        <f t="shared" si="125"/>
        <v>3.4247707301918271E-4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6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7"/>
        <v>5.0000000000000001E-3</v>
      </c>
      <c r="AT125" s="1">
        <f t="shared" si="137"/>
        <v>5.8324770730191827E-3</v>
      </c>
      <c r="AU125" s="9">
        <f t="shared" si="138"/>
        <v>28.47</v>
      </c>
      <c r="AV125" s="1">
        <f t="shared" si="139"/>
        <v>0.33</v>
      </c>
      <c r="AW125" s="1">
        <f t="shared" si="128"/>
        <v>0</v>
      </c>
      <c r="AX125" s="1">
        <f t="shared" si="140"/>
        <v>0</v>
      </c>
      <c r="AZ125" s="1">
        <f t="shared" si="129"/>
        <v>0</v>
      </c>
      <c r="BA125" s="1">
        <f t="shared" si="141"/>
        <v>0</v>
      </c>
    </row>
    <row r="126" spans="1:53" x14ac:dyDescent="0.15">
      <c r="C126" s="7">
        <v>5</v>
      </c>
      <c r="D126" s="8">
        <v>8.4790645161290303</v>
      </c>
      <c r="E126" s="10">
        <f t="shared" si="130"/>
        <v>3.8882666666666701</v>
      </c>
      <c r="F126" s="7" t="s">
        <v>85</v>
      </c>
      <c r="G126" s="1">
        <v>6</v>
      </c>
      <c r="H126" s="9">
        <f t="shared" si="120"/>
        <v>8.4790645161290303</v>
      </c>
      <c r="I126" s="9">
        <f t="shared" si="121"/>
        <v>281.62906451612901</v>
      </c>
      <c r="J126" s="9">
        <f t="shared" si="122"/>
        <v>5.0967879982353394E-2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33"/>
        <v>0.61421090036102155</v>
      </c>
      <c r="P126" s="9">
        <f t="shared" si="123"/>
        <v>3.1305027453453767E-2</v>
      </c>
      <c r="Q126" s="12">
        <f t="shared" si="134"/>
        <v>1.0330659059639744E-2</v>
      </c>
      <c r="R126" s="9">
        <f t="shared" si="135"/>
        <v>9.3951000000000007E-2</v>
      </c>
      <c r="S126" s="13">
        <f t="shared" si="124"/>
        <v>0.10995794679822186</v>
      </c>
      <c r="T126" s="2">
        <f t="shared" si="136"/>
        <v>0.01</v>
      </c>
      <c r="U126" s="14">
        <f t="shared" si="125"/>
        <v>1.0995794679822186E-3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6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7"/>
        <v>5.0000000000000001E-3</v>
      </c>
      <c r="AT126" s="1">
        <f t="shared" si="137"/>
        <v>6.5895794679822189E-3</v>
      </c>
      <c r="AU126" s="9">
        <f t="shared" si="138"/>
        <v>28.47</v>
      </c>
      <c r="AV126" s="1">
        <f t="shared" si="139"/>
        <v>0.33</v>
      </c>
      <c r="AW126" s="1">
        <f t="shared" si="128"/>
        <v>0</v>
      </c>
      <c r="AX126" s="1">
        <f t="shared" si="140"/>
        <v>0</v>
      </c>
      <c r="AZ126" s="1">
        <f t="shared" si="129"/>
        <v>0</v>
      </c>
      <c r="BA126" s="1">
        <f t="shared" si="141"/>
        <v>0</v>
      </c>
    </row>
    <row r="127" spans="1:53" x14ac:dyDescent="0.15">
      <c r="C127" s="7">
        <v>6</v>
      </c>
      <c r="D127" s="8">
        <v>17.136033333333302</v>
      </c>
      <c r="E127" s="10">
        <f t="shared" si="130"/>
        <v>8.4790645161290303</v>
      </c>
      <c r="F127" s="7" t="s">
        <v>83</v>
      </c>
      <c r="G127" s="1">
        <v>7</v>
      </c>
      <c r="H127" s="9">
        <f t="shared" si="120"/>
        <v>17.136033333333302</v>
      </c>
      <c r="I127" s="9">
        <f t="shared" si="121"/>
        <v>290.28603333333331</v>
      </c>
      <c r="J127" s="9">
        <f t="shared" si="122"/>
        <v>0.14291378423792095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33"/>
        <v>0.86760587290756785</v>
      </c>
      <c r="P127" s="9">
        <f t="shared" si="123"/>
        <v>0.12399283852426522</v>
      </c>
      <c r="Q127" s="12">
        <f t="shared" si="134"/>
        <v>4.0917636713007528E-2</v>
      </c>
      <c r="R127" s="9">
        <f t="shared" si="135"/>
        <v>9.3951000000000007E-2</v>
      </c>
      <c r="S127" s="13">
        <f t="shared" si="124"/>
        <v>0.43552103450742968</v>
      </c>
      <c r="T127" s="2">
        <f t="shared" si="136"/>
        <v>0.01</v>
      </c>
      <c r="U127" s="14">
        <f t="shared" si="125"/>
        <v>4.3552103450742972E-3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6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7"/>
        <v>7.4999999999999997E-3</v>
      </c>
      <c r="AT127" s="1">
        <f t="shared" si="137"/>
        <v>1.4305210345074298E-2</v>
      </c>
      <c r="AU127" s="9">
        <f t="shared" si="138"/>
        <v>28.47</v>
      </c>
      <c r="AV127" s="1">
        <f t="shared" si="139"/>
        <v>0.33</v>
      </c>
      <c r="AW127" s="1">
        <f t="shared" si="128"/>
        <v>0</v>
      </c>
      <c r="AX127" s="1">
        <f t="shared" si="140"/>
        <v>0</v>
      </c>
      <c r="AZ127" s="1">
        <f t="shared" si="129"/>
        <v>0</v>
      </c>
      <c r="BA127" s="1">
        <f t="shared" si="141"/>
        <v>0</v>
      </c>
    </row>
    <row r="128" spans="1:53" x14ac:dyDescent="0.15">
      <c r="C128" s="7">
        <v>7</v>
      </c>
      <c r="D128" s="8">
        <v>17.1512903225806</v>
      </c>
      <c r="E128" s="10">
        <f t="shared" si="130"/>
        <v>17.136033333333302</v>
      </c>
      <c r="F128" s="7" t="s">
        <v>83</v>
      </c>
      <c r="G128" s="1">
        <v>8</v>
      </c>
      <c r="H128" s="9">
        <f t="shared" si="120"/>
        <v>17.1512903225806</v>
      </c>
      <c r="I128" s="9">
        <f t="shared" si="121"/>
        <v>290.3012903225806</v>
      </c>
      <c r="J128" s="9">
        <f t="shared" si="122"/>
        <v>0.14316593858855581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33"/>
        <v>1.0283130343833027</v>
      </c>
      <c r="P128" s="9">
        <f t="shared" si="123"/>
        <v>0.14721940073033138</v>
      </c>
      <c r="Q128" s="12">
        <f t="shared" si="134"/>
        <v>4.8582402241009355E-2</v>
      </c>
      <c r="R128" s="9">
        <f t="shared" si="135"/>
        <v>9.3951000000000007E-2</v>
      </c>
      <c r="S128" s="13">
        <f t="shared" si="124"/>
        <v>0.51710362040861035</v>
      </c>
      <c r="T128" s="2">
        <f t="shared" si="136"/>
        <v>0.01</v>
      </c>
      <c r="U128" s="14">
        <f t="shared" si="125"/>
        <v>5.1710362040861034E-3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6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7"/>
        <v>7.4999999999999997E-3</v>
      </c>
      <c r="AT128" s="1">
        <f t="shared" si="137"/>
        <v>1.5121036204086103E-2</v>
      </c>
      <c r="AU128" s="9">
        <f t="shared" si="138"/>
        <v>28.47</v>
      </c>
      <c r="AV128" s="1">
        <f t="shared" si="139"/>
        <v>0.33</v>
      </c>
      <c r="AW128" s="1">
        <f t="shared" si="128"/>
        <v>0</v>
      </c>
      <c r="AX128" s="1">
        <f t="shared" si="140"/>
        <v>0</v>
      </c>
      <c r="AZ128" s="1">
        <f t="shared" si="129"/>
        <v>0</v>
      </c>
      <c r="BA128" s="1">
        <f t="shared" si="141"/>
        <v>0</v>
      </c>
    </row>
    <row r="129" spans="1:54" x14ac:dyDescent="0.15">
      <c r="C129" s="7">
        <v>8</v>
      </c>
      <c r="D129" s="8">
        <v>14.754258064516099</v>
      </c>
      <c r="E129" s="10">
        <f t="shared" si="130"/>
        <v>17.1512903225806</v>
      </c>
      <c r="F129" s="7" t="s">
        <v>83</v>
      </c>
      <c r="G129" s="1">
        <v>9</v>
      </c>
      <c r="H129" s="9">
        <f t="shared" si="120"/>
        <v>14.754258064516099</v>
      </c>
      <c r="I129" s="9">
        <f t="shared" si="121"/>
        <v>287.90425806451606</v>
      </c>
      <c r="J129" s="9">
        <f t="shared" si="122"/>
        <v>0.10828371230323917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33"/>
        <v>1.1657936336529713</v>
      </c>
      <c r="P129" s="9">
        <f t="shared" si="123"/>
        <v>0.12623646243142614</v>
      </c>
      <c r="Q129" s="12">
        <f t="shared" si="134"/>
        <v>4.165803260237063E-2</v>
      </c>
      <c r="R129" s="9">
        <f t="shared" si="135"/>
        <v>9.3951000000000007E-2</v>
      </c>
      <c r="S129" s="13">
        <f t="shared" si="124"/>
        <v>0.44340169452555722</v>
      </c>
      <c r="T129" s="2">
        <f t="shared" si="136"/>
        <v>0.01</v>
      </c>
      <c r="U129" s="14">
        <f t="shared" si="125"/>
        <v>4.4340169452555724E-3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6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7"/>
        <v>7.4999999999999997E-3</v>
      </c>
      <c r="AT129" s="1">
        <f t="shared" si="137"/>
        <v>1.4384016945255571E-2</v>
      </c>
      <c r="AU129" s="9">
        <f t="shared" si="138"/>
        <v>28.47</v>
      </c>
      <c r="AV129" s="1">
        <f t="shared" si="139"/>
        <v>0.33</v>
      </c>
      <c r="AW129" s="1">
        <f t="shared" si="128"/>
        <v>0</v>
      </c>
      <c r="AX129" s="1">
        <f t="shared" si="140"/>
        <v>0</v>
      </c>
      <c r="AZ129" s="1">
        <f t="shared" si="129"/>
        <v>0</v>
      </c>
      <c r="BA129" s="1">
        <f t="shared" si="141"/>
        <v>0</v>
      </c>
    </row>
    <row r="130" spans="1:54" x14ac:dyDescent="0.15">
      <c r="C130" s="7">
        <v>9</v>
      </c>
      <c r="D130" s="8">
        <v>13.0426</v>
      </c>
      <c r="E130" s="10">
        <f t="shared" si="130"/>
        <v>14.754258064516099</v>
      </c>
      <c r="F130" s="7" t="s">
        <v>83</v>
      </c>
      <c r="G130" s="1">
        <v>10</v>
      </c>
      <c r="H130" s="9">
        <f t="shared" si="120"/>
        <v>13.0426</v>
      </c>
      <c r="I130" s="9">
        <f t="shared" si="121"/>
        <v>286.19259999999997</v>
      </c>
      <c r="J130" s="9">
        <f t="shared" si="122"/>
        <v>8.8454399956244448E-2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33"/>
        <v>1.3242571712215452</v>
      </c>
      <c r="P130" s="9">
        <f t="shared" si="123"/>
        <v>0.11713637346815545</v>
      </c>
      <c r="Q130" s="12">
        <f t="shared" si="134"/>
        <v>3.8655003244491302E-2</v>
      </c>
      <c r="R130" s="9">
        <f t="shared" si="135"/>
        <v>9.3951000000000007E-2</v>
      </c>
      <c r="S130" s="13">
        <f t="shared" si="124"/>
        <v>0.41143791172516841</v>
      </c>
      <c r="T130" s="2">
        <f t="shared" si="136"/>
        <v>0.01</v>
      </c>
      <c r="U130" s="14">
        <f t="shared" si="125"/>
        <v>4.1143791172516845E-3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6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7"/>
        <v>7.4999999999999997E-3</v>
      </c>
      <c r="AT130" s="1">
        <f t="shared" si="137"/>
        <v>1.4064379117251686E-2</v>
      </c>
      <c r="AU130" s="9">
        <f t="shared" si="138"/>
        <v>28.47</v>
      </c>
      <c r="AV130" s="1">
        <f t="shared" si="139"/>
        <v>0.33</v>
      </c>
      <c r="AW130" s="1">
        <f t="shared" si="128"/>
        <v>0</v>
      </c>
      <c r="AX130" s="1">
        <f t="shared" si="140"/>
        <v>0</v>
      </c>
      <c r="AZ130" s="1">
        <f t="shared" si="129"/>
        <v>0</v>
      </c>
      <c r="BA130" s="1">
        <f t="shared" si="141"/>
        <v>0</v>
      </c>
    </row>
    <row r="131" spans="1:54" x14ac:dyDescent="0.15">
      <c r="C131" s="7">
        <v>10</v>
      </c>
      <c r="D131" s="8">
        <v>6.6059032258064496</v>
      </c>
      <c r="E131" s="10">
        <f t="shared" si="130"/>
        <v>13.0426</v>
      </c>
      <c r="F131" s="7" t="s">
        <v>83</v>
      </c>
      <c r="G131" s="1">
        <v>11</v>
      </c>
      <c r="H131" s="9">
        <f t="shared" si="120"/>
        <v>6.6059032258064496</v>
      </c>
      <c r="I131" s="9">
        <f t="shared" si="121"/>
        <v>279.75590322580643</v>
      </c>
      <c r="J131" s="9">
        <f t="shared" si="122"/>
        <v>4.0435357141465227E-2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1.1467647578657203</v>
      </c>
      <c r="O131" s="9">
        <f t="shared" si="133"/>
        <v>0.34505603988766942</v>
      </c>
      <c r="P131" s="9">
        <f t="shared" si="123"/>
        <v>1.3952464206677584E-2</v>
      </c>
      <c r="Q131" s="12">
        <f t="shared" si="134"/>
        <v>4.6043131882036034E-3</v>
      </c>
      <c r="R131" s="9">
        <f t="shared" si="135"/>
        <v>9.3951000000000007E-2</v>
      </c>
      <c r="S131" s="13">
        <f t="shared" si="124"/>
        <v>4.900760170944006E-2</v>
      </c>
      <c r="T131" s="2">
        <f t="shared" si="136"/>
        <v>0.01</v>
      </c>
      <c r="U131" s="14">
        <f t="shared" si="125"/>
        <v>4.9007601709440064E-4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6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7"/>
        <v>5.0000000000000001E-3</v>
      </c>
      <c r="AT131" s="1">
        <f t="shared" si="137"/>
        <v>5.9800760170944005E-3</v>
      </c>
      <c r="AU131" s="9">
        <f t="shared" si="138"/>
        <v>28.47</v>
      </c>
      <c r="AV131" s="1">
        <f t="shared" si="139"/>
        <v>0.33</v>
      </c>
      <c r="AW131" s="1">
        <f t="shared" si="128"/>
        <v>0</v>
      </c>
      <c r="AX131" s="1">
        <f t="shared" si="140"/>
        <v>0</v>
      </c>
      <c r="AZ131" s="1">
        <f t="shared" si="129"/>
        <v>0</v>
      </c>
      <c r="BA131" s="1">
        <f t="shared" si="141"/>
        <v>0</v>
      </c>
    </row>
    <row r="132" spans="1:54" x14ac:dyDescent="0.15">
      <c r="C132" s="7">
        <v>11</v>
      </c>
      <c r="D132" s="8">
        <v>1.7511333333333301</v>
      </c>
      <c r="E132" s="10">
        <f t="shared" si="130"/>
        <v>6.6059032258064496</v>
      </c>
      <c r="F132" s="7" t="s">
        <v>85</v>
      </c>
      <c r="G132" s="1">
        <v>12</v>
      </c>
      <c r="H132" s="9">
        <f t="shared" si="120"/>
        <v>1.7511333333333301</v>
      </c>
      <c r="I132" s="9">
        <f t="shared" si="121"/>
        <v>274.90113333333329</v>
      </c>
      <c r="J132" s="9">
        <f t="shared" si="122"/>
        <v>2.1868637515161229E-2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33"/>
        <v>0.61580357568099175</v>
      </c>
      <c r="P132" s="9">
        <f t="shared" si="123"/>
        <v>1.3466785177107764E-2</v>
      </c>
      <c r="Q132" s="12">
        <f t="shared" si="134"/>
        <v>4.4440391084455627E-3</v>
      </c>
      <c r="R132" s="9">
        <f t="shared" si="135"/>
        <v>9.3951000000000007E-2</v>
      </c>
      <c r="S132" s="13">
        <f t="shared" si="124"/>
        <v>4.730166904498688E-2</v>
      </c>
      <c r="T132" s="2">
        <f t="shared" si="136"/>
        <v>0.01</v>
      </c>
      <c r="U132" s="14">
        <f t="shared" si="125"/>
        <v>4.7301669044986881E-4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6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7"/>
        <v>5.0000000000000001E-3</v>
      </c>
      <c r="AT132" s="1">
        <f t="shared" si="137"/>
        <v>5.963016690449869E-3</v>
      </c>
      <c r="AU132" s="9">
        <f t="shared" si="138"/>
        <v>28.47</v>
      </c>
      <c r="AV132" s="1">
        <f t="shared" si="139"/>
        <v>0.33</v>
      </c>
      <c r="AW132" s="1">
        <f t="shared" si="128"/>
        <v>0</v>
      </c>
      <c r="AX132" s="1">
        <f t="shared" si="140"/>
        <v>0</v>
      </c>
      <c r="AY132" s="1">
        <f>SUM(AX121:AX132)</f>
        <v>0</v>
      </c>
      <c r="AZ132" s="1">
        <f t="shared" si="129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8">
        <v>-1.7077741935483901</v>
      </c>
      <c r="E133" s="10">
        <f t="shared" si="130"/>
        <v>1.7511333333333301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-1.1850967741935501</v>
      </c>
      <c r="E136" s="7"/>
      <c r="F136" s="7"/>
      <c r="G136" s="1">
        <v>1</v>
      </c>
      <c r="H136" s="9">
        <f t="shared" ref="H136:H147" si="142">E137</f>
        <v>-1.1850967741935501</v>
      </c>
      <c r="I136" s="9">
        <f t="shared" ref="I136:I147" si="143">H136+273.15</f>
        <v>271.96490322580644</v>
      </c>
      <c r="J136" s="9">
        <f>EXP(($C$15*(I136-$C$13))/($C$16*I136*$C$13))</f>
        <v>1.4919286733440611E-2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4">O136*J136</f>
        <v>1.1324453513170735E-2</v>
      </c>
      <c r="Q136" s="12">
        <f>P136*$B$138</f>
        <v>2.9443579134243911E-3</v>
      </c>
      <c r="R136" s="9">
        <f>L136*$B$138</f>
        <v>0.19735245833333334</v>
      </c>
      <c r="S136" s="13">
        <f t="shared" ref="S136:S147" si="145">Q136/R136</f>
        <v>1.4919286733440611E-2</v>
      </c>
      <c r="T136" s="2">
        <f>$B$137/100</f>
        <v>0.01</v>
      </c>
      <c r="U136" s="14">
        <f t="shared" ref="U136:U147" si="146">S136*T136</f>
        <v>1.4919286733440612E-4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7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8">AR136*AQ136</f>
        <v>5.0000000000000001E-3</v>
      </c>
      <c r="AT136" s="1">
        <f t="shared" ref="AT136:AT147" si="149">(AS136+AM136+AD136+AA136+U136+X136+AG136+AJ136+AP136)</f>
        <v>5.639192867334406E-3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50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-3.7293225806451602</v>
      </c>
      <c r="E137" s="10">
        <f t="shared" ref="E137:E148" si="151">D136</f>
        <v>-1.1850967741935501</v>
      </c>
      <c r="F137" s="7" t="s">
        <v>83</v>
      </c>
      <c r="G137" s="1">
        <v>2</v>
      </c>
      <c r="H137" s="9">
        <f t="shared" si="142"/>
        <v>-3.7293225806451602</v>
      </c>
      <c r="I137" s="9">
        <f t="shared" si="143"/>
        <v>269.42067741935483</v>
      </c>
      <c r="J137" s="9">
        <f t="shared" ref="J137:J147" si="152">EXP(($C$15*(I137-$C$13))/($C$16*I137*$C$13))</f>
        <v>1.0639446282761277E-2</v>
      </c>
      <c r="K137" s="9">
        <f t="shared" ref="K137:K147" si="153">$B$136/12</f>
        <v>75.904791666666668</v>
      </c>
      <c r="L137" s="9">
        <f t="shared" ref="L137:L147" si="154">K137*$B$137/100</f>
        <v>0.75904791666666671</v>
      </c>
      <c r="M137" s="1" t="s">
        <v>83</v>
      </c>
      <c r="O137" s="9">
        <f t="shared" ref="O137:O147" si="155">L137+O136-P136-N137</f>
        <v>1.5067713798201627</v>
      </c>
      <c r="P137" s="9">
        <f t="shared" si="144"/>
        <v>1.6031213155998709E-2</v>
      </c>
      <c r="Q137" s="12">
        <f t="shared" ref="Q137:Q147" si="156">P137*$B$138</f>
        <v>4.1681154205596644E-3</v>
      </c>
      <c r="R137" s="9">
        <f t="shared" ref="R137:R147" si="157">L137*$B$138</f>
        <v>0.19735245833333334</v>
      </c>
      <c r="S137" s="13">
        <f t="shared" si="145"/>
        <v>2.1120159615745E-2</v>
      </c>
      <c r="T137" s="2">
        <f t="shared" ref="T137:T147" si="158">$B$137/100</f>
        <v>0.01</v>
      </c>
      <c r="U137" s="14">
        <f t="shared" si="146"/>
        <v>2.1120159615745001E-4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7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8"/>
        <v>5.0000000000000001E-3</v>
      </c>
      <c r="AT137" s="1">
        <f t="shared" si="149"/>
        <v>5.7012015961574502E-3</v>
      </c>
      <c r="AU137" s="9">
        <f t="shared" ref="AU137:AU147" si="159">$B$136/12</f>
        <v>75.904791666666668</v>
      </c>
      <c r="AV137" s="1">
        <f t="shared" ref="AV137:AV147" si="160">$B$138</f>
        <v>0.26</v>
      </c>
      <c r="AW137" s="1">
        <f t="shared" ref="AW137:AW147" si="161">$E$10/12</f>
        <v>0</v>
      </c>
      <c r="AX137" s="1">
        <f t="shared" si="150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-0.21292857142857199</v>
      </c>
      <c r="E138" s="10">
        <f t="shared" si="151"/>
        <v>-3.7293225806451602</v>
      </c>
      <c r="F138" s="7" t="s">
        <v>83</v>
      </c>
      <c r="G138" s="1">
        <v>3</v>
      </c>
      <c r="H138" s="9">
        <f t="shared" si="142"/>
        <v>-0.21292857142857199</v>
      </c>
      <c r="I138" s="9">
        <f t="shared" si="143"/>
        <v>272.93707142857141</v>
      </c>
      <c r="J138" s="9">
        <f t="shared" si="152"/>
        <v>1.6948440272463072E-2</v>
      </c>
      <c r="K138" s="9">
        <f t="shared" si="153"/>
        <v>75.904791666666668</v>
      </c>
      <c r="L138" s="9">
        <f t="shared" si="154"/>
        <v>0.75904791666666671</v>
      </c>
      <c r="M138" s="1" t="s">
        <v>83</v>
      </c>
      <c r="O138" s="9">
        <f t="shared" si="155"/>
        <v>2.2497880833308308</v>
      </c>
      <c r="P138" s="9">
        <f t="shared" si="144"/>
        <v>3.8130398956031757E-2</v>
      </c>
      <c r="Q138" s="12">
        <f t="shared" si="156"/>
        <v>9.9139037285682578E-3</v>
      </c>
      <c r="R138" s="9">
        <f t="shared" si="157"/>
        <v>0.19735245833333334</v>
      </c>
      <c r="S138" s="13">
        <f t="shared" si="145"/>
        <v>5.0234508413487415E-2</v>
      </c>
      <c r="T138" s="2">
        <f t="shared" si="158"/>
        <v>0.01</v>
      </c>
      <c r="U138" s="14">
        <f t="shared" si="146"/>
        <v>5.0234508413487416E-4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7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8"/>
        <v>5.0000000000000001E-3</v>
      </c>
      <c r="AT138" s="1">
        <f t="shared" si="149"/>
        <v>5.992345084134874E-3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50"/>
        <v>0</v>
      </c>
    </row>
    <row r="139" spans="1:54" x14ac:dyDescent="0.15">
      <c r="C139" s="7">
        <v>3</v>
      </c>
      <c r="D139" s="8">
        <v>1.3082903225806499</v>
      </c>
      <c r="E139" s="10">
        <f t="shared" si="151"/>
        <v>-0.21292857142857199</v>
      </c>
      <c r="F139" s="7" t="s">
        <v>83</v>
      </c>
      <c r="G139" s="1">
        <v>4</v>
      </c>
      <c r="H139" s="9">
        <f t="shared" si="142"/>
        <v>1.3082903225806499</v>
      </c>
      <c r="I139" s="9">
        <f t="shared" si="143"/>
        <v>274.45829032258064</v>
      </c>
      <c r="J139" s="9">
        <f t="shared" si="152"/>
        <v>2.0653896660664976E-2</v>
      </c>
      <c r="K139" s="9">
        <f t="shared" si="153"/>
        <v>75.904791666666668</v>
      </c>
      <c r="L139" s="9">
        <f t="shared" si="154"/>
        <v>0.75904791666666671</v>
      </c>
      <c r="M139" s="1" t="s">
        <v>83</v>
      </c>
      <c r="O139" s="9">
        <f t="shared" si="155"/>
        <v>2.9707056010414661</v>
      </c>
      <c r="P139" s="9">
        <f t="shared" si="144"/>
        <v>6.1356646493169076E-2</v>
      </c>
      <c r="Q139" s="12">
        <f t="shared" si="156"/>
        <v>1.5952728088223959E-2</v>
      </c>
      <c r="R139" s="9">
        <f t="shared" si="157"/>
        <v>0.19735245833333334</v>
      </c>
      <c r="S139" s="13">
        <f t="shared" si="145"/>
        <v>8.0833693296484779E-2</v>
      </c>
      <c r="T139" s="2">
        <f t="shared" si="158"/>
        <v>0.01</v>
      </c>
      <c r="U139" s="14">
        <f t="shared" si="146"/>
        <v>8.0833693296484784E-4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7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8"/>
        <v>5.0000000000000001E-3</v>
      </c>
      <c r="AT139" s="1">
        <f t="shared" si="149"/>
        <v>6.2983369329648476E-3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50"/>
        <v>0</v>
      </c>
    </row>
    <row r="140" spans="1:54" x14ac:dyDescent="0.15">
      <c r="C140" s="7">
        <v>4</v>
      </c>
      <c r="D140" s="8">
        <v>3.8882666666666701</v>
      </c>
      <c r="E140" s="10">
        <f t="shared" si="151"/>
        <v>1.3082903225806499</v>
      </c>
      <c r="F140" s="7" t="s">
        <v>83</v>
      </c>
      <c r="G140" s="1">
        <v>5</v>
      </c>
      <c r="H140" s="9">
        <f t="shared" si="142"/>
        <v>3.8882666666666701</v>
      </c>
      <c r="I140" s="9">
        <f t="shared" si="143"/>
        <v>277.03826666666663</v>
      </c>
      <c r="J140" s="9">
        <f t="shared" si="152"/>
        <v>2.8739866564394829E-2</v>
      </c>
      <c r="K140" s="9">
        <f t="shared" si="153"/>
        <v>75.904791666666668</v>
      </c>
      <c r="L140" s="9">
        <f t="shared" si="154"/>
        <v>0.75904791666666671</v>
      </c>
      <c r="M140" s="1" t="s">
        <v>85</v>
      </c>
      <c r="N140" s="9">
        <f>(O139-P139)*$C$24/100</f>
        <v>0</v>
      </c>
      <c r="O140" s="9">
        <f t="shared" si="155"/>
        <v>3.6683968712149637</v>
      </c>
      <c r="P140" s="9">
        <f t="shared" si="144"/>
        <v>0.10542923658396154</v>
      </c>
      <c r="Q140" s="12">
        <f t="shared" si="156"/>
        <v>2.7411601511830003E-2</v>
      </c>
      <c r="R140" s="9">
        <f t="shared" si="157"/>
        <v>0.19735245833333334</v>
      </c>
      <c r="S140" s="13">
        <f t="shared" si="145"/>
        <v>0.13889668131486413</v>
      </c>
      <c r="T140" s="2">
        <f t="shared" si="158"/>
        <v>0.01</v>
      </c>
      <c r="U140" s="14">
        <f t="shared" si="146"/>
        <v>1.3889668131486412E-3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7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8"/>
        <v>5.0000000000000001E-3</v>
      </c>
      <c r="AT140" s="1">
        <f t="shared" si="149"/>
        <v>6.8789668131486416E-3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50"/>
        <v>0</v>
      </c>
    </row>
    <row r="141" spans="1:54" x14ac:dyDescent="0.15">
      <c r="C141" s="7">
        <v>5</v>
      </c>
      <c r="D141" s="8">
        <v>8.4790645161290303</v>
      </c>
      <c r="E141" s="10">
        <f t="shared" si="151"/>
        <v>3.8882666666666701</v>
      </c>
      <c r="F141" s="7" t="s">
        <v>85</v>
      </c>
      <c r="G141" s="1">
        <v>6</v>
      </c>
      <c r="H141" s="9">
        <f t="shared" si="142"/>
        <v>8.4790645161290303</v>
      </c>
      <c r="I141" s="9">
        <f t="shared" si="143"/>
        <v>281.62906451612901</v>
      </c>
      <c r="J141" s="9">
        <f t="shared" si="152"/>
        <v>5.0967879982353394E-2</v>
      </c>
      <c r="K141" s="9">
        <f t="shared" si="153"/>
        <v>75.904791666666668</v>
      </c>
      <c r="L141" s="9">
        <f t="shared" si="154"/>
        <v>0.75904791666666671</v>
      </c>
      <c r="M141" s="1" t="s">
        <v>83</v>
      </c>
      <c r="O141" s="9">
        <f t="shared" si="155"/>
        <v>4.3220155512976692</v>
      </c>
      <c r="P141" s="9">
        <f t="shared" si="144"/>
        <v>0.22028396990040455</v>
      </c>
      <c r="Q141" s="12">
        <f t="shared" si="156"/>
        <v>5.7273832174105185E-2</v>
      </c>
      <c r="R141" s="9">
        <f t="shared" si="157"/>
        <v>0.19735245833333334</v>
      </c>
      <c r="S141" s="13">
        <f t="shared" si="145"/>
        <v>0.29021088796050476</v>
      </c>
      <c r="T141" s="2">
        <f t="shared" si="158"/>
        <v>0.01</v>
      </c>
      <c r="U141" s="14">
        <f t="shared" si="146"/>
        <v>2.9021088796050477E-3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7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8"/>
        <v>5.0000000000000001E-3</v>
      </c>
      <c r="AT141" s="1">
        <f t="shared" si="149"/>
        <v>8.3921088796050473E-3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50"/>
        <v>0</v>
      </c>
    </row>
    <row r="142" spans="1:54" x14ac:dyDescent="0.15">
      <c r="C142" s="7">
        <v>6</v>
      </c>
      <c r="D142" s="8">
        <v>17.136033333333302</v>
      </c>
      <c r="E142" s="10">
        <f t="shared" si="151"/>
        <v>8.4790645161290303</v>
      </c>
      <c r="F142" s="7" t="s">
        <v>83</v>
      </c>
      <c r="G142" s="1">
        <v>7</v>
      </c>
      <c r="H142" s="9">
        <f t="shared" si="142"/>
        <v>17.136033333333302</v>
      </c>
      <c r="I142" s="9">
        <f t="shared" si="143"/>
        <v>290.28603333333331</v>
      </c>
      <c r="J142" s="9">
        <f t="shared" si="152"/>
        <v>0.14291378423792095</v>
      </c>
      <c r="K142" s="9">
        <f t="shared" si="153"/>
        <v>75.904791666666668</v>
      </c>
      <c r="L142" s="9">
        <f t="shared" si="154"/>
        <v>0.75904791666666671</v>
      </c>
      <c r="M142" s="1" t="s">
        <v>83</v>
      </c>
      <c r="O142" s="9">
        <f t="shared" si="155"/>
        <v>4.8607794980639314</v>
      </c>
      <c r="P142" s="9">
        <f t="shared" si="144"/>
        <v>0.69467239241441836</v>
      </c>
      <c r="Q142" s="12">
        <f t="shared" si="156"/>
        <v>0.18061482202774878</v>
      </c>
      <c r="R142" s="9">
        <f t="shared" si="157"/>
        <v>0.19735245833333334</v>
      </c>
      <c r="S142" s="13">
        <f t="shared" si="145"/>
        <v>0.91518911673593517</v>
      </c>
      <c r="T142" s="2">
        <f t="shared" si="158"/>
        <v>0.01</v>
      </c>
      <c r="U142" s="14">
        <f t="shared" si="146"/>
        <v>9.1518911673593526E-3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7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8"/>
        <v>7.4999999999999997E-3</v>
      </c>
      <c r="AT142" s="1">
        <f t="shared" si="149"/>
        <v>1.9101891167359351E-2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50"/>
        <v>0</v>
      </c>
    </row>
    <row r="143" spans="1:54" x14ac:dyDescent="0.15">
      <c r="C143" s="7">
        <v>7</v>
      </c>
      <c r="D143" s="8">
        <v>17.1512903225806</v>
      </c>
      <c r="E143" s="10">
        <f t="shared" si="151"/>
        <v>17.136033333333302</v>
      </c>
      <c r="F143" s="7" t="s">
        <v>83</v>
      </c>
      <c r="G143" s="1">
        <v>8</v>
      </c>
      <c r="H143" s="9">
        <f t="shared" si="142"/>
        <v>17.1512903225806</v>
      </c>
      <c r="I143" s="9">
        <f t="shared" si="143"/>
        <v>290.3012903225806</v>
      </c>
      <c r="J143" s="9">
        <f t="shared" si="152"/>
        <v>0.14316593858855581</v>
      </c>
      <c r="K143" s="9">
        <f t="shared" si="153"/>
        <v>75.904791666666668</v>
      </c>
      <c r="L143" s="9">
        <f t="shared" si="154"/>
        <v>0.75904791666666671</v>
      </c>
      <c r="M143" s="1" t="s">
        <v>83</v>
      </c>
      <c r="O143" s="9">
        <f t="shared" si="155"/>
        <v>4.9251550223161802</v>
      </c>
      <c r="P143" s="9">
        <f t="shared" si="144"/>
        <v>0.70511444146403546</v>
      </c>
      <c r="Q143" s="12">
        <f t="shared" si="156"/>
        <v>0.18332975478064922</v>
      </c>
      <c r="R143" s="9">
        <f t="shared" si="157"/>
        <v>0.19735245833333334</v>
      </c>
      <c r="S143" s="13">
        <f t="shared" si="145"/>
        <v>0.92894588863443794</v>
      </c>
      <c r="T143" s="2">
        <f t="shared" si="158"/>
        <v>0.01</v>
      </c>
      <c r="U143" s="14">
        <f t="shared" si="146"/>
        <v>9.2894588863443803E-3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7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8"/>
        <v>7.4999999999999997E-3</v>
      </c>
      <c r="AT143" s="1">
        <f t="shared" si="149"/>
        <v>1.9239458886344381E-2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50"/>
        <v>0</v>
      </c>
    </row>
    <row r="144" spans="1:54" x14ac:dyDescent="0.15">
      <c r="C144" s="7">
        <v>8</v>
      </c>
      <c r="D144" s="8">
        <v>14.754258064516099</v>
      </c>
      <c r="E144" s="10">
        <f t="shared" si="151"/>
        <v>17.1512903225806</v>
      </c>
      <c r="F144" s="7" t="s">
        <v>83</v>
      </c>
      <c r="G144" s="1">
        <v>9</v>
      </c>
      <c r="H144" s="9">
        <f t="shared" si="142"/>
        <v>14.754258064516099</v>
      </c>
      <c r="I144" s="9">
        <f t="shared" si="143"/>
        <v>287.90425806451606</v>
      </c>
      <c r="J144" s="9">
        <f t="shared" si="152"/>
        <v>0.10828371230323917</v>
      </c>
      <c r="K144" s="9">
        <f t="shared" si="153"/>
        <v>75.904791666666668</v>
      </c>
      <c r="L144" s="9">
        <f t="shared" si="154"/>
        <v>0.75904791666666671</v>
      </c>
      <c r="M144" s="1" t="s">
        <v>83</v>
      </c>
      <c r="O144" s="9">
        <f t="shared" si="155"/>
        <v>4.9790884975188119</v>
      </c>
      <c r="P144" s="9">
        <f t="shared" si="144"/>
        <v>0.53915418639769441</v>
      </c>
      <c r="Q144" s="12">
        <f t="shared" si="156"/>
        <v>0.14018008846340055</v>
      </c>
      <c r="R144" s="9">
        <f t="shared" si="157"/>
        <v>0.19735245833333334</v>
      </c>
      <c r="S144" s="13">
        <f t="shared" si="145"/>
        <v>0.71030322929462986</v>
      </c>
      <c r="T144" s="2">
        <f t="shared" si="158"/>
        <v>0.01</v>
      </c>
      <c r="U144" s="14">
        <f t="shared" si="146"/>
        <v>7.1030322929462987E-3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7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8"/>
        <v>7.4999999999999997E-3</v>
      </c>
      <c r="AT144" s="1">
        <f t="shared" si="149"/>
        <v>1.7053032292946298E-2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50"/>
        <v>0</v>
      </c>
    </row>
    <row r="145" spans="3:51" x14ac:dyDescent="0.15">
      <c r="C145" s="7">
        <v>9</v>
      </c>
      <c r="D145" s="8">
        <v>13.0426</v>
      </c>
      <c r="E145" s="10">
        <f t="shared" si="151"/>
        <v>14.754258064516099</v>
      </c>
      <c r="F145" s="7" t="s">
        <v>83</v>
      </c>
      <c r="G145" s="1">
        <v>10</v>
      </c>
      <c r="H145" s="9">
        <f t="shared" si="142"/>
        <v>13.0426</v>
      </c>
      <c r="I145" s="9">
        <f t="shared" si="143"/>
        <v>286.19259999999997</v>
      </c>
      <c r="J145" s="9">
        <f t="shared" si="152"/>
        <v>8.8454399956244448E-2</v>
      </c>
      <c r="K145" s="9">
        <f t="shared" si="153"/>
        <v>75.904791666666668</v>
      </c>
      <c r="L145" s="9">
        <f t="shared" si="154"/>
        <v>0.75904791666666671</v>
      </c>
      <c r="M145" s="1" t="s">
        <v>83</v>
      </c>
      <c r="O145" s="9">
        <f t="shared" si="155"/>
        <v>5.1989822277877842</v>
      </c>
      <c r="P145" s="9">
        <f t="shared" si="144"/>
        <v>0.45987285334214745</v>
      </c>
      <c r="Q145" s="12">
        <f t="shared" si="156"/>
        <v>0.11956694186895835</v>
      </c>
      <c r="R145" s="9">
        <f t="shared" si="157"/>
        <v>0.19735245833333334</v>
      </c>
      <c r="S145" s="13">
        <f t="shared" si="145"/>
        <v>0.6058548389957561</v>
      </c>
      <c r="T145" s="2">
        <f t="shared" si="158"/>
        <v>0.01</v>
      </c>
      <c r="U145" s="14">
        <f t="shared" si="146"/>
        <v>6.0585483899575614E-3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7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8"/>
        <v>7.4999999999999997E-3</v>
      </c>
      <c r="AT145" s="1">
        <f t="shared" si="149"/>
        <v>1.600854838995756E-2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50"/>
        <v>0</v>
      </c>
    </row>
    <row r="146" spans="3:51" x14ac:dyDescent="0.15">
      <c r="C146" s="7">
        <v>10</v>
      </c>
      <c r="D146" s="8">
        <v>6.6059032258064496</v>
      </c>
      <c r="E146" s="10">
        <f t="shared" si="151"/>
        <v>13.0426</v>
      </c>
      <c r="F146" s="7" t="s">
        <v>83</v>
      </c>
      <c r="G146" s="1">
        <v>11</v>
      </c>
      <c r="H146" s="9">
        <f t="shared" si="142"/>
        <v>6.6059032258064496</v>
      </c>
      <c r="I146" s="9">
        <f t="shared" si="143"/>
        <v>279.75590322580643</v>
      </c>
      <c r="J146" s="9">
        <f t="shared" si="152"/>
        <v>4.0435357141465227E-2</v>
      </c>
      <c r="K146" s="9">
        <f t="shared" si="153"/>
        <v>75.904791666666668</v>
      </c>
      <c r="L146" s="9">
        <f t="shared" si="154"/>
        <v>0.75904791666666671</v>
      </c>
      <c r="M146" s="1" t="s">
        <v>85</v>
      </c>
      <c r="N146" s="9">
        <f>(O145-P145)*$C$24/100</f>
        <v>0</v>
      </c>
      <c r="O146" s="9">
        <f t="shared" si="155"/>
        <v>5.4981572911123031</v>
      </c>
      <c r="P146" s="9">
        <f t="shared" si="144"/>
        <v>0.22231995368607696</v>
      </c>
      <c r="Q146" s="12">
        <f t="shared" si="156"/>
        <v>5.7803187958380013E-2</v>
      </c>
      <c r="R146" s="9">
        <f t="shared" si="157"/>
        <v>0.19735245833333334</v>
      </c>
      <c r="S146" s="13">
        <f t="shared" si="145"/>
        <v>0.29289317420484801</v>
      </c>
      <c r="T146" s="2">
        <f t="shared" si="158"/>
        <v>0.01</v>
      </c>
      <c r="U146" s="14">
        <f t="shared" si="146"/>
        <v>2.92893174204848E-3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7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8"/>
        <v>5.0000000000000001E-3</v>
      </c>
      <c r="AT146" s="1">
        <f t="shared" si="149"/>
        <v>8.4189317420484792E-3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50"/>
        <v>0</v>
      </c>
    </row>
    <row r="147" spans="3:51" x14ac:dyDescent="0.15">
      <c r="C147" s="7">
        <v>11</v>
      </c>
      <c r="D147" s="8">
        <v>1.7511333333333301</v>
      </c>
      <c r="E147" s="10">
        <f t="shared" si="151"/>
        <v>6.6059032258064496</v>
      </c>
      <c r="F147" s="7" t="s">
        <v>85</v>
      </c>
      <c r="G147" s="1">
        <v>12</v>
      </c>
      <c r="H147" s="9">
        <f t="shared" si="142"/>
        <v>1.7511333333333301</v>
      </c>
      <c r="I147" s="9">
        <f t="shared" si="143"/>
        <v>274.90113333333329</v>
      </c>
      <c r="J147" s="9">
        <f t="shared" si="152"/>
        <v>2.1868637515161229E-2</v>
      </c>
      <c r="K147" s="9">
        <f t="shared" si="153"/>
        <v>75.904791666666668</v>
      </c>
      <c r="L147" s="9">
        <f t="shared" si="154"/>
        <v>0.75904791666666671</v>
      </c>
      <c r="M147" s="1" t="s">
        <v>83</v>
      </c>
      <c r="O147" s="9">
        <f t="shared" si="155"/>
        <v>6.0348852540928926</v>
      </c>
      <c r="P147" s="9">
        <f t="shared" si="144"/>
        <v>0.13197471806734914</v>
      </c>
      <c r="Q147" s="12">
        <f t="shared" si="156"/>
        <v>3.4313426697510779E-2</v>
      </c>
      <c r="R147" s="9">
        <f t="shared" si="157"/>
        <v>0.19735245833333334</v>
      </c>
      <c r="S147" s="13">
        <f t="shared" si="145"/>
        <v>0.17386875738611032</v>
      </c>
      <c r="T147" s="2">
        <f t="shared" si="158"/>
        <v>0.01</v>
      </c>
      <c r="U147" s="14">
        <f t="shared" si="146"/>
        <v>1.7386875738611032E-3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7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8"/>
        <v>5.0000000000000001E-3</v>
      </c>
      <c r="AT147" s="1">
        <f t="shared" si="149"/>
        <v>7.2286875738611029E-3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50"/>
        <v>0</v>
      </c>
      <c r="AY147" s="1">
        <f>SUM(AX136:AX147)</f>
        <v>0</v>
      </c>
    </row>
    <row r="148" spans="3:51" x14ac:dyDescent="0.15">
      <c r="C148" s="7">
        <v>12</v>
      </c>
      <c r="D148" s="8">
        <v>-1.7077741935483901</v>
      </c>
      <c r="E148" s="10">
        <f t="shared" si="151"/>
        <v>1.7511333333333301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2310440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6042150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9976358.0856212042</v>
      </c>
      <c r="J13" s="6" t="s">
        <v>37</v>
      </c>
      <c r="K13" s="6">
        <f>I13/(10000*1000)</f>
        <v>0.99763580856212042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5.1111612903225803</v>
      </c>
      <c r="E26" s="7"/>
      <c r="F26" s="7"/>
      <c r="G26" s="1">
        <v>1</v>
      </c>
      <c r="H26" s="9">
        <f t="shared" ref="H26:H37" si="0">E27</f>
        <v>5.1111612903225803</v>
      </c>
      <c r="I26" s="9">
        <f t="shared" ref="I26:I37" si="1">H26+273.15</f>
        <v>278.26116129032255</v>
      </c>
      <c r="J26" s="9">
        <f t="shared" ref="J26:J37" si="2">EXP(($C$15*(I26-$C$13))/($C$16*I26*$C$13))</f>
        <v>3.3540174623352806E-2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1.3594535162001797</v>
      </c>
      <c r="Q26" s="12">
        <f t="shared" ref="Q26:Q37" si="6">P26*$B$28</f>
        <v>0.13594535162001797</v>
      </c>
      <c r="R26" s="9">
        <f t="shared" ref="R26:R37" si="7">L26*$B$28</f>
        <v>4.0532094166666672</v>
      </c>
      <c r="S26" s="13">
        <f t="shared" ref="S26:S37" si="8">Q26/R26</f>
        <v>3.3540174623352806E-2</v>
      </c>
      <c r="T26" s="2">
        <f t="shared" ref="T26:T37" si="9">$B$27/100</f>
        <v>0.34</v>
      </c>
      <c r="U26" s="14">
        <f t="shared" ref="U26:U37" si="10">S26*T26</f>
        <v>1.1403659371939955E-2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2.4303659371939956E-2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2.39174193548387</v>
      </c>
      <c r="E27" s="10">
        <f t="shared" ref="E27:E38" si="18">D26</f>
        <v>5.1111612903225803</v>
      </c>
      <c r="F27" s="7" t="s">
        <v>83</v>
      </c>
      <c r="G27" s="1">
        <v>2</v>
      </c>
      <c r="H27" s="9">
        <f t="shared" si="0"/>
        <v>2.39174193548387</v>
      </c>
      <c r="I27" s="9">
        <f t="shared" si="1"/>
        <v>275.54174193548386</v>
      </c>
      <c r="J27" s="9">
        <f t="shared" si="2"/>
        <v>2.3745663641589285E-2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79.704734817133158</v>
      </c>
      <c r="P27" s="9">
        <f t="shared" si="5"/>
        <v>1.8926418236097144</v>
      </c>
      <c r="Q27" s="12">
        <f t="shared" si="6"/>
        <v>0.18926418236097145</v>
      </c>
      <c r="R27" s="9">
        <f t="shared" si="7"/>
        <v>4.0532094166666672</v>
      </c>
      <c r="S27" s="13">
        <f t="shared" si="8"/>
        <v>4.6694893578092263E-2</v>
      </c>
      <c r="T27" s="2">
        <f t="shared" si="9"/>
        <v>0.34</v>
      </c>
      <c r="U27" s="14">
        <f t="shared" si="10"/>
        <v>1.587626381655137E-2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2.8776263816551371E-2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4.7290714285714301</v>
      </c>
      <c r="E28" s="10">
        <f t="shared" si="18"/>
        <v>2.39174193548387</v>
      </c>
      <c r="F28" s="7" t="s">
        <v>83</v>
      </c>
      <c r="G28" s="1">
        <v>3</v>
      </c>
      <c r="H28" s="9">
        <f t="shared" si="0"/>
        <v>4.7290714285714301</v>
      </c>
      <c r="I28" s="9">
        <f t="shared" si="1"/>
        <v>277.87907142857142</v>
      </c>
      <c r="J28" s="9">
        <f t="shared" si="2"/>
        <v>3.1964624585406123E-2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118.34418716019012</v>
      </c>
      <c r="P28" s="9">
        <f t="shared" si="5"/>
        <v>3.7828275144405166</v>
      </c>
      <c r="Q28" s="12">
        <f t="shared" si="6"/>
        <v>0.37828275144405166</v>
      </c>
      <c r="R28" s="9">
        <f t="shared" si="7"/>
        <v>4.0532094166666672</v>
      </c>
      <c r="S28" s="13">
        <f t="shared" si="8"/>
        <v>9.3329189922574718E-2</v>
      </c>
      <c r="T28" s="2">
        <f t="shared" si="9"/>
        <v>0.34</v>
      </c>
      <c r="U28" s="14">
        <f t="shared" si="10"/>
        <v>3.1731924573675407E-2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4.4631924573675409E-2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6.3747419354838701</v>
      </c>
      <c r="E29" s="10">
        <f t="shared" si="18"/>
        <v>4.7290714285714301</v>
      </c>
      <c r="F29" s="7" t="s">
        <v>83</v>
      </c>
      <c r="G29" s="1">
        <v>4</v>
      </c>
      <c r="H29" s="9">
        <f t="shared" si="0"/>
        <v>6.3747419354838701</v>
      </c>
      <c r="I29" s="9">
        <f t="shared" si="1"/>
        <v>279.52474193548386</v>
      </c>
      <c r="J29" s="9">
        <f t="shared" si="2"/>
        <v>3.9288108498042124E-2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155.09345381241624</v>
      </c>
      <c r="P29" s="9">
        <f t="shared" si="5"/>
        <v>6.0933284407182944</v>
      </c>
      <c r="Q29" s="12">
        <f t="shared" si="6"/>
        <v>0.60933284407182953</v>
      </c>
      <c r="R29" s="9">
        <f t="shared" si="7"/>
        <v>4.0532094166666672</v>
      </c>
      <c r="S29" s="13">
        <f t="shared" si="8"/>
        <v>0.15033342258760982</v>
      </c>
      <c r="T29" s="2">
        <f t="shared" si="9"/>
        <v>0.34</v>
      </c>
      <c r="U29" s="14">
        <f t="shared" si="10"/>
        <v>5.1113363679787339E-2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6.4013363679787341E-2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6.4761666666666704</v>
      </c>
      <c r="E30" s="10">
        <f t="shared" si="18"/>
        <v>6.3747419354838701</v>
      </c>
      <c r="F30" s="7" t="s">
        <v>83</v>
      </c>
      <c r="G30" s="1">
        <v>5</v>
      </c>
      <c r="H30" s="9">
        <f t="shared" si="0"/>
        <v>6.4761666666666704</v>
      </c>
      <c r="I30" s="9">
        <f t="shared" si="1"/>
        <v>279.62616666666662</v>
      </c>
      <c r="J30" s="9">
        <f t="shared" si="2"/>
        <v>3.9787647203074962E-2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141.55011910311305</v>
      </c>
      <c r="O30" s="9">
        <f t="shared" si="19"/>
        <v>47.982100435251567</v>
      </c>
      <c r="P30" s="9">
        <f t="shared" si="5"/>
        <v>1.909094884180299</v>
      </c>
      <c r="Q30" s="12">
        <f t="shared" si="6"/>
        <v>0.1909094884180299</v>
      </c>
      <c r="R30" s="9">
        <f t="shared" si="7"/>
        <v>4.0532094166666672</v>
      </c>
      <c r="S30" s="13">
        <f t="shared" si="8"/>
        <v>4.7100820311187529E-2</v>
      </c>
      <c r="T30" s="2">
        <f t="shared" si="9"/>
        <v>0.34</v>
      </c>
      <c r="U30" s="14">
        <f t="shared" si="10"/>
        <v>1.6014278905803762E-2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2.891427890580376E-2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10.855064516129</v>
      </c>
      <c r="E31" s="10">
        <f t="shared" si="18"/>
        <v>6.4761666666666704</v>
      </c>
      <c r="F31" s="7" t="s">
        <v>85</v>
      </c>
      <c r="G31" s="1">
        <v>6</v>
      </c>
      <c r="H31" s="9">
        <f t="shared" si="0"/>
        <v>10.855064516129</v>
      </c>
      <c r="I31" s="9">
        <f t="shared" si="1"/>
        <v>284.00506451612898</v>
      </c>
      <c r="J31" s="9">
        <f t="shared" si="2"/>
        <v>6.8063141355179324E-2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86.605099717737929</v>
      </c>
      <c r="P31" s="9">
        <f t="shared" si="5"/>
        <v>5.8946151441677976</v>
      </c>
      <c r="Q31" s="12">
        <f t="shared" si="6"/>
        <v>0.58946151441677974</v>
      </c>
      <c r="R31" s="9">
        <f t="shared" si="7"/>
        <v>4.0532094166666672</v>
      </c>
      <c r="S31" s="13">
        <f t="shared" si="8"/>
        <v>0.14543080650926471</v>
      </c>
      <c r="T31" s="2">
        <f t="shared" si="9"/>
        <v>0.34</v>
      </c>
      <c r="U31" s="14">
        <f t="shared" si="10"/>
        <v>4.9446474213150002E-2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7.4946474213150011E-2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18.016300000000001</v>
      </c>
      <c r="E32" s="10">
        <f t="shared" si="18"/>
        <v>10.855064516129</v>
      </c>
      <c r="F32" s="7" t="s">
        <v>83</v>
      </c>
      <c r="G32" s="1">
        <v>7</v>
      </c>
      <c r="H32" s="9">
        <f t="shared" si="0"/>
        <v>18.016300000000001</v>
      </c>
      <c r="I32" s="9">
        <f t="shared" si="1"/>
        <v>291.16629999999998</v>
      </c>
      <c r="J32" s="9">
        <f t="shared" si="2"/>
        <v>0.15816635132163909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121.24257874023679</v>
      </c>
      <c r="P32" s="9">
        <f t="shared" si="5"/>
        <v>19.176496304169785</v>
      </c>
      <c r="Q32" s="12">
        <f t="shared" si="6"/>
        <v>1.9176496304169786</v>
      </c>
      <c r="R32" s="9">
        <f t="shared" si="7"/>
        <v>4.0532094166666672</v>
      </c>
      <c r="S32" s="13">
        <f t="shared" si="8"/>
        <v>0.47311881358304969</v>
      </c>
      <c r="T32" s="2">
        <f t="shared" si="9"/>
        <v>0.34</v>
      </c>
      <c r="U32" s="14">
        <f t="shared" si="10"/>
        <v>0.16086039661823689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0.1865103966182369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17.379548387096801</v>
      </c>
      <c r="E33" s="10">
        <f t="shared" si="18"/>
        <v>18.016300000000001</v>
      </c>
      <c r="F33" s="7" t="s">
        <v>83</v>
      </c>
      <c r="G33" s="1">
        <v>8</v>
      </c>
      <c r="H33" s="9">
        <f t="shared" si="0"/>
        <v>17.379548387096801</v>
      </c>
      <c r="I33" s="9">
        <f t="shared" si="1"/>
        <v>290.52954838709678</v>
      </c>
      <c r="J33" s="9">
        <f t="shared" si="2"/>
        <v>0.14698869838236869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142.59817660273367</v>
      </c>
      <c r="P33" s="9">
        <f t="shared" si="5"/>
        <v>20.960320370534966</v>
      </c>
      <c r="Q33" s="12">
        <f t="shared" si="6"/>
        <v>2.0960320370534968</v>
      </c>
      <c r="R33" s="9">
        <f t="shared" si="7"/>
        <v>4.0532094166666672</v>
      </c>
      <c r="S33" s="13">
        <f t="shared" si="8"/>
        <v>0.51712897646854372</v>
      </c>
      <c r="T33" s="2">
        <f t="shared" si="9"/>
        <v>0.34</v>
      </c>
      <c r="U33" s="14">
        <f t="shared" si="10"/>
        <v>0.17582385199930486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0.20147385199930487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16.3923870967742</v>
      </c>
      <c r="E34" s="10">
        <f t="shared" si="18"/>
        <v>17.379548387096801</v>
      </c>
      <c r="F34" s="7" t="s">
        <v>83</v>
      </c>
      <c r="G34" s="1">
        <v>9</v>
      </c>
      <c r="H34" s="9">
        <f t="shared" si="0"/>
        <v>16.3923870967742</v>
      </c>
      <c r="I34" s="9">
        <f t="shared" si="1"/>
        <v>289.54238709677418</v>
      </c>
      <c r="J34" s="9">
        <f t="shared" si="2"/>
        <v>0.1311174920605179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162.16995039886538</v>
      </c>
      <c r="P34" s="9">
        <f t="shared" si="5"/>
        <v>21.263317183877813</v>
      </c>
      <c r="Q34" s="12">
        <f t="shared" si="6"/>
        <v>2.1263317183877812</v>
      </c>
      <c r="R34" s="9">
        <f t="shared" si="7"/>
        <v>4.0532094166666672</v>
      </c>
      <c r="S34" s="13">
        <f t="shared" si="8"/>
        <v>0.52460445533467215</v>
      </c>
      <c r="T34" s="2">
        <f t="shared" si="9"/>
        <v>0.34</v>
      </c>
      <c r="U34" s="14">
        <f t="shared" si="10"/>
        <v>0.17836551481378854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0.20401551481378855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15.9128666666667</v>
      </c>
      <c r="E35" s="10">
        <f t="shared" si="18"/>
        <v>16.3923870967742</v>
      </c>
      <c r="F35" s="7" t="s">
        <v>83</v>
      </c>
      <c r="G35" s="1">
        <v>10</v>
      </c>
      <c r="H35" s="9">
        <f t="shared" si="0"/>
        <v>15.9128666666667</v>
      </c>
      <c r="I35" s="9">
        <f t="shared" si="1"/>
        <v>289.06286666666665</v>
      </c>
      <c r="J35" s="9">
        <f t="shared" si="2"/>
        <v>0.12400336229184662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181.43872738165425</v>
      </c>
      <c r="P35" s="9">
        <f t="shared" si="5"/>
        <v>22.499012245278863</v>
      </c>
      <c r="Q35" s="12">
        <f t="shared" si="6"/>
        <v>2.2499012245278864</v>
      </c>
      <c r="R35" s="9">
        <f t="shared" si="7"/>
        <v>4.0532094166666672</v>
      </c>
      <c r="S35" s="13">
        <f t="shared" si="8"/>
        <v>0.55509128526060481</v>
      </c>
      <c r="T35" s="2">
        <f t="shared" si="9"/>
        <v>0.34</v>
      </c>
      <c r="U35" s="14">
        <f t="shared" si="10"/>
        <v>0.18873103698860566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0.21438103698860567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10.8323548387097</v>
      </c>
      <c r="E36" s="10">
        <f t="shared" si="18"/>
        <v>15.9128666666667</v>
      </c>
      <c r="F36" s="7" t="s">
        <v>83</v>
      </c>
      <c r="G36" s="1">
        <v>11</v>
      </c>
      <c r="H36" s="9">
        <f t="shared" si="0"/>
        <v>10.8323548387097</v>
      </c>
      <c r="I36" s="9">
        <f t="shared" si="1"/>
        <v>283.98235483870968</v>
      </c>
      <c r="J36" s="9">
        <f t="shared" si="2"/>
        <v>6.7876792779981279E-2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150.99272937955664</v>
      </c>
      <c r="O36" s="9">
        <f t="shared" si="19"/>
        <v>48.479079923485415</v>
      </c>
      <c r="P36" s="9">
        <f t="shared" si="5"/>
        <v>3.2906044621305703</v>
      </c>
      <c r="Q36" s="12">
        <f t="shared" si="6"/>
        <v>0.32906044621305708</v>
      </c>
      <c r="R36" s="9">
        <f t="shared" si="7"/>
        <v>4.0532094166666672</v>
      </c>
      <c r="S36" s="13">
        <f t="shared" si="8"/>
        <v>8.1185157830723248E-2</v>
      </c>
      <c r="T36" s="2">
        <f t="shared" si="9"/>
        <v>0.34</v>
      </c>
      <c r="U36" s="14">
        <f t="shared" si="10"/>
        <v>2.7602953662445907E-2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5.3102953662445912E-2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5.72786666666667</v>
      </c>
      <c r="E37" s="10">
        <f t="shared" si="18"/>
        <v>10.8323548387097</v>
      </c>
      <c r="F37" s="7" t="s">
        <v>85</v>
      </c>
      <c r="G37" s="1">
        <v>12</v>
      </c>
      <c r="H37" s="9">
        <f t="shared" si="0"/>
        <v>5.72786666666667</v>
      </c>
      <c r="I37" s="9">
        <f t="shared" si="1"/>
        <v>278.87786666666665</v>
      </c>
      <c r="J37" s="9">
        <f t="shared" si="2"/>
        <v>3.6238555826999586E-2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85.720569628021508</v>
      </c>
      <c r="P37" s="9">
        <f t="shared" si="5"/>
        <v>3.1063896479872626</v>
      </c>
      <c r="Q37" s="12">
        <f t="shared" si="6"/>
        <v>0.31063896479872627</v>
      </c>
      <c r="R37" s="9">
        <f t="shared" si="7"/>
        <v>4.0532094166666672</v>
      </c>
      <c r="S37" s="13">
        <f t="shared" si="8"/>
        <v>7.6640245510480862E-2</v>
      </c>
      <c r="T37" s="2">
        <f t="shared" si="9"/>
        <v>0.34</v>
      </c>
      <c r="U37" s="14">
        <f t="shared" si="10"/>
        <v>2.6057683473563496E-2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3.8957683473563494E-2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5.1751290322580603</v>
      </c>
      <c r="E38" s="10">
        <f t="shared" si="18"/>
        <v>5.72786666666667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5.1111612903225803</v>
      </c>
      <c r="E42" s="7"/>
      <c r="F42" s="7"/>
      <c r="G42" s="1">
        <v>1</v>
      </c>
      <c r="H42" s="9">
        <f t="shared" ref="H42:H53" si="20">E43</f>
        <v>5.1111612903225803</v>
      </c>
      <c r="I42" s="9">
        <f t="shared" ref="I42:I53" si="21">H42+273.15</f>
        <v>278.26116129032255</v>
      </c>
      <c r="J42" s="9">
        <f t="shared" ref="J42:J53" si="22">EXP(($C$15*(I42-$C$13))/($C$16*I42*$C$13))</f>
        <v>3.3540174623352806E-2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1.9740489026757086</v>
      </c>
      <c r="Q42" s="12">
        <f t="shared" ref="Q42:Q53" si="26">P42*$B$44</f>
        <v>0.47377173664217004</v>
      </c>
      <c r="R42" s="9">
        <f t="shared" ref="R42:R53" si="27">L42*$B$44</f>
        <v>14.125500000000001</v>
      </c>
      <c r="S42" s="13">
        <f t="shared" ref="S42:S53" si="28">Q42/R42</f>
        <v>3.3540174623352806E-2</v>
      </c>
      <c r="T42" s="2">
        <f t="shared" ref="T42:T53" si="29">$B$43/100</f>
        <v>0.43</v>
      </c>
      <c r="U42" s="14">
        <f t="shared" ref="U42:U53" si="30">S42*T42</f>
        <v>1.4422275088041706E-2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2.2842275088041705E-2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192536.66666666666</v>
      </c>
      <c r="AU42" s="1">
        <f t="shared" ref="AU42:AU53" si="38">AT42*10000*AS42*0.67*AR42*AQ42</f>
        <v>967972418.67054045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2.39174193548387</v>
      </c>
      <c r="E43" s="10">
        <f t="shared" ref="E43:E54" si="40">D42</f>
        <v>5.1111612903225803</v>
      </c>
      <c r="F43" s="7" t="s">
        <v>83</v>
      </c>
      <c r="G43" s="1">
        <v>2</v>
      </c>
      <c r="H43" s="9">
        <f t="shared" si="20"/>
        <v>2.39174193548387</v>
      </c>
      <c r="I43" s="9">
        <f t="shared" si="21"/>
        <v>275.54174193548386</v>
      </c>
      <c r="J43" s="9">
        <f t="shared" si="22"/>
        <v>2.3745663641589285E-2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115.7384510973243</v>
      </c>
      <c r="P43" s="9">
        <f t="shared" si="25"/>
        <v>2.7482863301555933</v>
      </c>
      <c r="Q43" s="12">
        <f t="shared" si="26"/>
        <v>0.65958871923734241</v>
      </c>
      <c r="R43" s="9">
        <f t="shared" si="27"/>
        <v>14.125500000000001</v>
      </c>
      <c r="S43" s="13">
        <f t="shared" si="28"/>
        <v>4.669489357809227E-2</v>
      </c>
      <c r="T43" s="2">
        <f t="shared" si="29"/>
        <v>0.43</v>
      </c>
      <c r="U43" s="14">
        <f t="shared" si="30"/>
        <v>2.0078804238579676E-2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2.8498804238579672E-2</v>
      </c>
      <c r="AR43" s="9">
        <f t="shared" si="35"/>
        <v>136.875</v>
      </c>
      <c r="AS43" s="1">
        <f t="shared" si="36"/>
        <v>0.24</v>
      </c>
      <c r="AT43" s="1">
        <f t="shared" si="37"/>
        <v>192536.66666666666</v>
      </c>
      <c r="AU43" s="1">
        <f t="shared" si="38"/>
        <v>1207675521.0113881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4.7290714285714301</v>
      </c>
      <c r="E44" s="10">
        <f t="shared" si="40"/>
        <v>2.39174193548387</v>
      </c>
      <c r="F44" s="7" t="s">
        <v>83</v>
      </c>
      <c r="G44" s="1">
        <v>3</v>
      </c>
      <c r="H44" s="9">
        <f t="shared" si="20"/>
        <v>4.7290714285714301</v>
      </c>
      <c r="I44" s="9">
        <f t="shared" si="21"/>
        <v>277.87907142857142</v>
      </c>
      <c r="J44" s="9">
        <f t="shared" si="22"/>
        <v>3.1964624585406123E-2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171.84641476716871</v>
      </c>
      <c r="P44" s="9">
        <f t="shared" si="25"/>
        <v>5.493006134380539</v>
      </c>
      <c r="Q44" s="12">
        <f t="shared" si="26"/>
        <v>1.3183214722513292</v>
      </c>
      <c r="R44" s="9">
        <f t="shared" si="27"/>
        <v>14.125500000000001</v>
      </c>
      <c r="S44" s="13">
        <f t="shared" si="28"/>
        <v>9.3329189922574718E-2</v>
      </c>
      <c r="T44" s="2">
        <f t="shared" si="29"/>
        <v>0.43</v>
      </c>
      <c r="U44" s="14">
        <f t="shared" si="30"/>
        <v>4.0131551666707128E-2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4.8551551666707125E-2</v>
      </c>
      <c r="AR44" s="9">
        <f t="shared" si="35"/>
        <v>136.875</v>
      </c>
      <c r="AS44" s="1">
        <f t="shared" si="36"/>
        <v>0.24</v>
      </c>
      <c r="AT44" s="1">
        <f t="shared" si="37"/>
        <v>192536.66666666666</v>
      </c>
      <c r="AU44" s="1">
        <f t="shared" si="38"/>
        <v>2057437917.8908348</v>
      </c>
    </row>
    <row r="45" spans="1:48" x14ac:dyDescent="0.15">
      <c r="C45" s="7">
        <v>3</v>
      </c>
      <c r="D45" s="7">
        <f t="shared" si="39"/>
        <v>6.3747419354838701</v>
      </c>
      <c r="E45" s="10">
        <f t="shared" si="40"/>
        <v>4.7290714285714301</v>
      </c>
      <c r="F45" s="7" t="s">
        <v>83</v>
      </c>
      <c r="G45" s="1">
        <v>4</v>
      </c>
      <c r="H45" s="9">
        <f t="shared" si="20"/>
        <v>6.3747419354838701</v>
      </c>
      <c r="I45" s="9">
        <f t="shared" si="21"/>
        <v>279.52474193548386</v>
      </c>
      <c r="J45" s="9">
        <f t="shared" si="22"/>
        <v>3.9288108498042124E-2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225.20965863278815</v>
      </c>
      <c r="P45" s="9">
        <f t="shared" si="25"/>
        <v>8.8480615031720102</v>
      </c>
      <c r="Q45" s="12">
        <f t="shared" si="26"/>
        <v>2.1235347607612822</v>
      </c>
      <c r="R45" s="9">
        <f t="shared" si="27"/>
        <v>14.125500000000001</v>
      </c>
      <c r="S45" s="13">
        <f t="shared" si="28"/>
        <v>0.15033342258760979</v>
      </c>
      <c r="T45" s="2">
        <f t="shared" si="29"/>
        <v>0.43</v>
      </c>
      <c r="U45" s="14">
        <f t="shared" si="30"/>
        <v>6.4643371712672204E-2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7.3063371712672215E-2</v>
      </c>
      <c r="AR45" s="9">
        <f t="shared" si="35"/>
        <v>136.875</v>
      </c>
      <c r="AS45" s="1">
        <f t="shared" si="36"/>
        <v>0.24</v>
      </c>
      <c r="AT45" s="1">
        <f t="shared" si="37"/>
        <v>192536.66666666666</v>
      </c>
      <c r="AU45" s="1">
        <f t="shared" si="38"/>
        <v>3096159570.8110909</v>
      </c>
    </row>
    <row r="46" spans="1:48" x14ac:dyDescent="0.15">
      <c r="C46" s="7">
        <v>4</v>
      </c>
      <c r="D46" s="7">
        <f t="shared" si="39"/>
        <v>6.4761666666666704</v>
      </c>
      <c r="E46" s="10">
        <f t="shared" si="40"/>
        <v>6.3747419354838701</v>
      </c>
      <c r="F46" s="7" t="s">
        <v>83</v>
      </c>
      <c r="G46" s="1">
        <v>5</v>
      </c>
      <c r="H46" s="9">
        <f t="shared" si="20"/>
        <v>6.4761666666666704</v>
      </c>
      <c r="I46" s="9">
        <f t="shared" si="21"/>
        <v>279.62616666666662</v>
      </c>
      <c r="J46" s="9">
        <f t="shared" si="22"/>
        <v>3.9787647203074962E-2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205.54351727313534</v>
      </c>
      <c r="O46" s="9">
        <f t="shared" si="41"/>
        <v>69.674329856480796</v>
      </c>
      <c r="P46" s="9">
        <f t="shared" si="25"/>
        <v>2.7721776554403306</v>
      </c>
      <c r="Q46" s="12">
        <f t="shared" si="26"/>
        <v>0.66532263730567931</v>
      </c>
      <c r="R46" s="9">
        <f t="shared" si="27"/>
        <v>14.125500000000001</v>
      </c>
      <c r="S46" s="13">
        <f t="shared" si="28"/>
        <v>4.7100820311187515E-2</v>
      </c>
      <c r="T46" s="2">
        <f t="shared" si="29"/>
        <v>0.43</v>
      </c>
      <c r="U46" s="14">
        <f t="shared" si="30"/>
        <v>2.0253352733810633E-2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2.8673352733810629E-2</v>
      </c>
      <c r="AR46" s="9">
        <f t="shared" si="35"/>
        <v>136.875</v>
      </c>
      <c r="AS46" s="1">
        <f t="shared" si="36"/>
        <v>0.24</v>
      </c>
      <c r="AT46" s="1">
        <f t="shared" si="37"/>
        <v>192536.66666666666</v>
      </c>
      <c r="AU46" s="1">
        <f t="shared" si="38"/>
        <v>1215072250.4725645</v>
      </c>
    </row>
    <row r="47" spans="1:48" x14ac:dyDescent="0.15">
      <c r="C47" s="7">
        <v>5</v>
      </c>
      <c r="D47" s="7">
        <f t="shared" si="39"/>
        <v>10.855064516129</v>
      </c>
      <c r="E47" s="10">
        <f t="shared" si="40"/>
        <v>6.4761666666666704</v>
      </c>
      <c r="F47" s="7" t="s">
        <v>85</v>
      </c>
      <c r="G47" s="1">
        <v>6</v>
      </c>
      <c r="H47" s="9">
        <f t="shared" si="20"/>
        <v>10.855064516129</v>
      </c>
      <c r="I47" s="9">
        <f t="shared" si="21"/>
        <v>284.00506451612898</v>
      </c>
      <c r="J47" s="9">
        <f t="shared" si="22"/>
        <v>6.8063141355179324E-2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125.75840220104048</v>
      </c>
      <c r="P47" s="9">
        <f t="shared" si="25"/>
        <v>8.559511905610913</v>
      </c>
      <c r="Q47" s="12">
        <f t="shared" si="26"/>
        <v>2.0542828573466192</v>
      </c>
      <c r="R47" s="9">
        <f t="shared" si="27"/>
        <v>14.125500000000001</v>
      </c>
      <c r="S47" s="13">
        <f t="shared" si="28"/>
        <v>0.14543080650926474</v>
      </c>
      <c r="T47" s="2">
        <f t="shared" si="29"/>
        <v>0.43</v>
      </c>
      <c r="U47" s="14">
        <f t="shared" si="30"/>
        <v>6.253524679898384E-2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7.675524679898385E-2</v>
      </c>
      <c r="AR47" s="9">
        <f t="shared" si="35"/>
        <v>136.875</v>
      </c>
      <c r="AS47" s="1">
        <f t="shared" si="36"/>
        <v>0.24</v>
      </c>
      <c r="AT47" s="1">
        <f t="shared" si="37"/>
        <v>192536.66666666666</v>
      </c>
      <c r="AU47" s="1">
        <f t="shared" si="38"/>
        <v>3252607789.8677573</v>
      </c>
    </row>
    <row r="48" spans="1:48" x14ac:dyDescent="0.15">
      <c r="C48" s="7">
        <v>6</v>
      </c>
      <c r="D48" s="7">
        <f t="shared" si="39"/>
        <v>18.016300000000001</v>
      </c>
      <c r="E48" s="10">
        <f t="shared" si="40"/>
        <v>10.855064516129</v>
      </c>
      <c r="F48" s="7" t="s">
        <v>83</v>
      </c>
      <c r="G48" s="1">
        <v>7</v>
      </c>
      <c r="H48" s="9">
        <f t="shared" si="20"/>
        <v>18.016300000000001</v>
      </c>
      <c r="I48" s="9">
        <f t="shared" si="21"/>
        <v>291.16629999999998</v>
      </c>
      <c r="J48" s="9">
        <f t="shared" si="22"/>
        <v>0.15816635132163909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176.05514029542957</v>
      </c>
      <c r="P48" s="9">
        <f t="shared" si="25"/>
        <v>27.845999171947373</v>
      </c>
      <c r="Q48" s="12">
        <f t="shared" si="26"/>
        <v>6.6830398012673689</v>
      </c>
      <c r="R48" s="9">
        <f t="shared" si="27"/>
        <v>14.125500000000001</v>
      </c>
      <c r="S48" s="13">
        <f t="shared" si="28"/>
        <v>0.47311881358304969</v>
      </c>
      <c r="T48" s="2">
        <f t="shared" si="29"/>
        <v>0.43</v>
      </c>
      <c r="U48" s="14">
        <f t="shared" si="30"/>
        <v>0.20344108984071135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0.21904108984071136</v>
      </c>
      <c r="AR48" s="9">
        <f t="shared" si="35"/>
        <v>136.875</v>
      </c>
      <c r="AS48" s="1">
        <f t="shared" si="36"/>
        <v>0.24</v>
      </c>
      <c r="AT48" s="1">
        <f t="shared" si="37"/>
        <v>192536.66666666666</v>
      </c>
      <c r="AU48" s="1">
        <f t="shared" si="38"/>
        <v>9282163563.1357651</v>
      </c>
    </row>
    <row r="49" spans="1:48" x14ac:dyDescent="0.15">
      <c r="C49" s="7">
        <v>7</v>
      </c>
      <c r="D49" s="7">
        <f t="shared" si="39"/>
        <v>17.379548387096801</v>
      </c>
      <c r="E49" s="10">
        <f t="shared" si="40"/>
        <v>18.016300000000001</v>
      </c>
      <c r="F49" s="7" t="s">
        <v>83</v>
      </c>
      <c r="G49" s="1">
        <v>8</v>
      </c>
      <c r="H49" s="9">
        <f t="shared" si="20"/>
        <v>17.379548387096801</v>
      </c>
      <c r="I49" s="9">
        <f t="shared" si="21"/>
        <v>290.52954838709678</v>
      </c>
      <c r="J49" s="9">
        <f t="shared" si="22"/>
        <v>0.14698869838236869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207.06539112348219</v>
      </c>
      <c r="P49" s="9">
        <f t="shared" si="25"/>
        <v>30.436272321276729</v>
      </c>
      <c r="Q49" s="12">
        <f t="shared" si="26"/>
        <v>7.3047053571064149</v>
      </c>
      <c r="R49" s="9">
        <f t="shared" si="27"/>
        <v>14.125500000000001</v>
      </c>
      <c r="S49" s="13">
        <f t="shared" si="28"/>
        <v>0.51712897646854372</v>
      </c>
      <c r="T49" s="2">
        <f t="shared" si="29"/>
        <v>0.43</v>
      </c>
      <c r="U49" s="14">
        <f t="shared" si="30"/>
        <v>0.2223654598814738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0.23796545988147377</v>
      </c>
      <c r="AR49" s="9">
        <f t="shared" si="35"/>
        <v>136.875</v>
      </c>
      <c r="AS49" s="1">
        <f t="shared" si="36"/>
        <v>0.24</v>
      </c>
      <c r="AT49" s="1">
        <f t="shared" si="37"/>
        <v>192536.66666666666</v>
      </c>
      <c r="AU49" s="1">
        <f t="shared" si="38"/>
        <v>10084109436.28406</v>
      </c>
    </row>
    <row r="50" spans="1:48" x14ac:dyDescent="0.15">
      <c r="C50" s="7">
        <v>8</v>
      </c>
      <c r="D50" s="7">
        <f t="shared" si="39"/>
        <v>16.3923870967742</v>
      </c>
      <c r="E50" s="10">
        <f t="shared" si="40"/>
        <v>17.379548387096801</v>
      </c>
      <c r="F50" s="7" t="s">
        <v>83</v>
      </c>
      <c r="G50" s="1">
        <v>9</v>
      </c>
      <c r="H50" s="9">
        <f t="shared" si="20"/>
        <v>16.3923870967742</v>
      </c>
      <c r="I50" s="9">
        <f t="shared" si="21"/>
        <v>289.54238709677418</v>
      </c>
      <c r="J50" s="9">
        <f t="shared" si="22"/>
        <v>0.1311174920605179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235.48536880220544</v>
      </c>
      <c r="P50" s="9">
        <f t="shared" si="25"/>
        <v>30.876250974291302</v>
      </c>
      <c r="Q50" s="12">
        <f t="shared" si="26"/>
        <v>7.4103002338299122</v>
      </c>
      <c r="R50" s="9">
        <f t="shared" si="27"/>
        <v>14.125500000000001</v>
      </c>
      <c r="S50" s="13">
        <f t="shared" si="28"/>
        <v>0.52460445533467215</v>
      </c>
      <c r="T50" s="2">
        <f t="shared" si="29"/>
        <v>0.43</v>
      </c>
      <c r="U50" s="14">
        <f t="shared" si="30"/>
        <v>0.22557991579390901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0.24117991579390902</v>
      </c>
      <c r="AR50" s="9">
        <f t="shared" si="35"/>
        <v>136.875</v>
      </c>
      <c r="AS50" s="1">
        <f t="shared" si="36"/>
        <v>0.24</v>
      </c>
      <c r="AT50" s="1">
        <f t="shared" si="37"/>
        <v>192536.66666666666</v>
      </c>
      <c r="AU50" s="1">
        <f t="shared" si="38"/>
        <v>10220326369.679573</v>
      </c>
    </row>
    <row r="51" spans="1:48" x14ac:dyDescent="0.15">
      <c r="C51" s="7">
        <v>9</v>
      </c>
      <c r="D51" s="7">
        <f t="shared" si="39"/>
        <v>15.9128666666667</v>
      </c>
      <c r="E51" s="10">
        <f t="shared" si="40"/>
        <v>16.3923870967742</v>
      </c>
      <c r="F51" s="7" t="s">
        <v>83</v>
      </c>
      <c r="G51" s="1">
        <v>10</v>
      </c>
      <c r="H51" s="9">
        <f t="shared" si="20"/>
        <v>15.9128666666667</v>
      </c>
      <c r="I51" s="9">
        <f t="shared" si="21"/>
        <v>289.06286666666665</v>
      </c>
      <c r="J51" s="9">
        <f t="shared" si="22"/>
        <v>0.12400336229184662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263.46536782791418</v>
      </c>
      <c r="P51" s="9">
        <f t="shared" si="25"/>
        <v>32.670591458119475</v>
      </c>
      <c r="Q51" s="12">
        <f t="shared" si="26"/>
        <v>7.8409419499486734</v>
      </c>
      <c r="R51" s="9">
        <f t="shared" si="27"/>
        <v>14.125500000000001</v>
      </c>
      <c r="S51" s="13">
        <f t="shared" si="28"/>
        <v>0.55509128526060481</v>
      </c>
      <c r="T51" s="2">
        <f t="shared" si="29"/>
        <v>0.43</v>
      </c>
      <c r="U51" s="14">
        <f t="shared" si="30"/>
        <v>0.23868925266206006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0.25428925266206004</v>
      </c>
      <c r="AR51" s="9">
        <f t="shared" si="35"/>
        <v>136.875</v>
      </c>
      <c r="AS51" s="1">
        <f t="shared" si="36"/>
        <v>0.24</v>
      </c>
      <c r="AT51" s="1">
        <f t="shared" si="37"/>
        <v>192536.66666666666</v>
      </c>
      <c r="AU51" s="1">
        <f t="shared" si="38"/>
        <v>10775852317.358671</v>
      </c>
    </row>
    <row r="52" spans="1:48" x14ac:dyDescent="0.15">
      <c r="C52" s="7">
        <v>10</v>
      </c>
      <c r="D52" s="7">
        <f t="shared" si="39"/>
        <v>10.8323548387097</v>
      </c>
      <c r="E52" s="10">
        <f t="shared" si="40"/>
        <v>15.9128666666667</v>
      </c>
      <c r="F52" s="7" t="s">
        <v>83</v>
      </c>
      <c r="G52" s="1">
        <v>11</v>
      </c>
      <c r="H52" s="9">
        <f t="shared" si="20"/>
        <v>10.8323548387097</v>
      </c>
      <c r="I52" s="9">
        <f t="shared" si="21"/>
        <v>283.98235483870968</v>
      </c>
      <c r="J52" s="9">
        <f t="shared" si="22"/>
        <v>6.7876792779981279E-2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219.25503755130495</v>
      </c>
      <c r="O52" s="9">
        <f t="shared" si="41"/>
        <v>70.395988818489741</v>
      </c>
      <c r="P52" s="9">
        <f t="shared" si="25"/>
        <v>4.778253945574507</v>
      </c>
      <c r="Q52" s="12">
        <f t="shared" si="26"/>
        <v>1.1467809469378816</v>
      </c>
      <c r="R52" s="9">
        <f t="shared" si="27"/>
        <v>14.125500000000001</v>
      </c>
      <c r="S52" s="13">
        <f t="shared" si="28"/>
        <v>8.1185157830723262E-2</v>
      </c>
      <c r="T52" s="2">
        <f t="shared" si="29"/>
        <v>0.43</v>
      </c>
      <c r="U52" s="14">
        <f t="shared" si="30"/>
        <v>3.4909617867211001E-2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4.9129617867210998E-2</v>
      </c>
      <c r="AR52" s="9">
        <f t="shared" si="35"/>
        <v>136.875</v>
      </c>
      <c r="AS52" s="1">
        <f t="shared" si="36"/>
        <v>0.24</v>
      </c>
      <c r="AT52" s="1">
        <f t="shared" si="37"/>
        <v>192536.66666666666</v>
      </c>
      <c r="AU52" s="1">
        <f t="shared" si="38"/>
        <v>2081934257.9487634</v>
      </c>
    </row>
    <row r="53" spans="1:48" x14ac:dyDescent="0.15">
      <c r="C53" s="7">
        <v>11</v>
      </c>
      <c r="D53" s="7">
        <f t="shared" si="39"/>
        <v>5.72786666666667</v>
      </c>
      <c r="E53" s="10">
        <f t="shared" si="40"/>
        <v>10.8323548387097</v>
      </c>
      <c r="F53" s="7" t="s">
        <v>85</v>
      </c>
      <c r="G53" s="1">
        <v>12</v>
      </c>
      <c r="H53" s="9">
        <f t="shared" si="20"/>
        <v>5.72786666666667</v>
      </c>
      <c r="I53" s="9">
        <f t="shared" si="21"/>
        <v>278.87786666666665</v>
      </c>
      <c r="J53" s="9">
        <f t="shared" si="22"/>
        <v>3.6238555826999586E-2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124.47398487291522</v>
      </c>
      <c r="P53" s="9">
        <f t="shared" si="25"/>
        <v>4.5107574498262402</v>
      </c>
      <c r="Q53" s="12">
        <f t="shared" si="26"/>
        <v>1.0825817879582975</v>
      </c>
      <c r="R53" s="9">
        <f t="shared" si="27"/>
        <v>14.125500000000001</v>
      </c>
      <c r="S53" s="13">
        <f t="shared" si="28"/>
        <v>7.6640245510480862E-2</v>
      </c>
      <c r="T53" s="2">
        <f t="shared" si="29"/>
        <v>0.43</v>
      </c>
      <c r="U53" s="14">
        <f t="shared" si="30"/>
        <v>3.2955305569506772E-2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4.1375305569506769E-2</v>
      </c>
      <c r="AR53" s="9">
        <f t="shared" si="35"/>
        <v>136.875</v>
      </c>
      <c r="AS53" s="1">
        <f t="shared" si="36"/>
        <v>0.24</v>
      </c>
      <c r="AT53" s="1">
        <f t="shared" si="37"/>
        <v>192536.66666666666</v>
      </c>
      <c r="AU53" s="1">
        <f t="shared" si="38"/>
        <v>1753334746.6914558</v>
      </c>
      <c r="AV53" s="1">
        <f>SUM(AU42:AU53)</f>
        <v>55994646159.822464</v>
      </c>
    </row>
    <row r="54" spans="1:48" x14ac:dyDescent="0.15">
      <c r="C54" s="7">
        <v>12</v>
      </c>
      <c r="D54" s="7">
        <f t="shared" si="39"/>
        <v>5.1751290322580603</v>
      </c>
      <c r="E54" s="10">
        <f t="shared" si="40"/>
        <v>5.72786666666667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5.1111612903225803</v>
      </c>
      <c r="E58" s="7"/>
      <c r="F58" s="7"/>
      <c r="G58" s="1">
        <v>1</v>
      </c>
      <c r="H58" s="9">
        <f t="shared" ref="H58:H69" si="42">E59</f>
        <v>5.1111612903225803</v>
      </c>
      <c r="I58" s="9">
        <f t="shared" ref="I58:I69" si="43">H58+273.15</f>
        <v>278.26116129032255</v>
      </c>
      <c r="J58" s="9">
        <f t="shared" ref="J58:J69" si="44">EXP(($C$15*(I58-$C$13))/($C$16*I58*$C$13))</f>
        <v>3.3540174623352806E-2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3.3461914215898317E-3</v>
      </c>
      <c r="Q58" s="12">
        <f t="shared" ref="Q58:Q69" si="48">P58*$B$60</f>
        <v>6.3577637010206803E-4</v>
      </c>
      <c r="R58" s="9">
        <f t="shared" ref="R58:R69" si="49">L58*$B$60</f>
        <v>1.8955666666666669E-2</v>
      </c>
      <c r="S58" s="13">
        <f t="shared" ref="S58:S69" si="50">Q58/R58</f>
        <v>3.3540174623352806E-2</v>
      </c>
      <c r="T58" s="2">
        <f t="shared" ref="T58:T69" si="51">$B$59/100</f>
        <v>0.01</v>
      </c>
      <c r="U58" s="14">
        <f t="shared" ref="U58:U69" si="52">S58*T58</f>
        <v>3.3540174623352808E-4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1.2335401746233529E-2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2.39174193548387</v>
      </c>
      <c r="E59" s="10">
        <f t="shared" ref="E59:E70" si="61">D58</f>
        <v>5.1111612903225803</v>
      </c>
      <c r="F59" s="7" t="s">
        <v>83</v>
      </c>
      <c r="G59" s="1">
        <v>2</v>
      </c>
      <c r="H59" s="9">
        <f t="shared" si="42"/>
        <v>2.39174193548387</v>
      </c>
      <c r="I59" s="9">
        <f t="shared" si="43"/>
        <v>275.54174193548386</v>
      </c>
      <c r="J59" s="9">
        <f t="shared" si="44"/>
        <v>2.3745663641589285E-2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0.1961871419117435</v>
      </c>
      <c r="P59" s="9">
        <f t="shared" si="47"/>
        <v>4.6585938826410054E-3</v>
      </c>
      <c r="Q59" s="12">
        <f t="shared" si="48"/>
        <v>8.8513283770179103E-4</v>
      </c>
      <c r="R59" s="9">
        <f t="shared" si="49"/>
        <v>1.8955666666666669E-2</v>
      </c>
      <c r="S59" s="13">
        <f t="shared" si="50"/>
        <v>4.6694893578092263E-2</v>
      </c>
      <c r="T59" s="2">
        <f t="shared" si="51"/>
        <v>0.01</v>
      </c>
      <c r="U59" s="14">
        <f t="shared" si="52"/>
        <v>4.6694893578092266E-4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1.2466948935780924E-2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4.7290714285714301</v>
      </c>
      <c r="E60" s="10">
        <f t="shared" si="61"/>
        <v>2.39174193548387</v>
      </c>
      <c r="F60" s="7" t="s">
        <v>83</v>
      </c>
      <c r="G60" s="1">
        <v>3</v>
      </c>
      <c r="H60" s="9">
        <f t="shared" si="42"/>
        <v>4.7290714285714301</v>
      </c>
      <c r="I60" s="9">
        <f t="shared" si="43"/>
        <v>277.87907142857142</v>
      </c>
      <c r="J60" s="9">
        <f t="shared" si="44"/>
        <v>3.1964624585406123E-2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0.29129521469576913</v>
      </c>
      <c r="P60" s="9">
        <f t="shared" si="47"/>
        <v>9.3111421812755377E-3</v>
      </c>
      <c r="Q60" s="12">
        <f t="shared" si="48"/>
        <v>1.7691170144423522E-3</v>
      </c>
      <c r="R60" s="9">
        <f t="shared" si="49"/>
        <v>1.8955666666666669E-2</v>
      </c>
      <c r="S60" s="13">
        <f t="shared" si="50"/>
        <v>9.3329189922574704E-2</v>
      </c>
      <c r="T60" s="2">
        <f t="shared" si="51"/>
        <v>0.01</v>
      </c>
      <c r="U60" s="14">
        <f t="shared" si="52"/>
        <v>9.3329189922574708E-4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1.2933291899225747E-2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6.3747419354838701</v>
      </c>
      <c r="E61" s="10">
        <f t="shared" si="61"/>
        <v>4.7290714285714301</v>
      </c>
      <c r="F61" s="7" t="s">
        <v>83</v>
      </c>
      <c r="G61" s="1">
        <v>4</v>
      </c>
      <c r="H61" s="9">
        <f t="shared" si="42"/>
        <v>6.3747419354838701</v>
      </c>
      <c r="I61" s="9">
        <f t="shared" si="43"/>
        <v>279.52474193548386</v>
      </c>
      <c r="J61" s="9">
        <f t="shared" si="44"/>
        <v>3.9288108498042124E-2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0.38175073918116026</v>
      </c>
      <c r="P61" s="9">
        <f t="shared" si="47"/>
        <v>1.4998264460157205E-2</v>
      </c>
      <c r="Q61" s="12">
        <f t="shared" si="48"/>
        <v>2.849670247429869E-3</v>
      </c>
      <c r="R61" s="9">
        <f t="shared" si="49"/>
        <v>1.8955666666666669E-2</v>
      </c>
      <c r="S61" s="13">
        <f t="shared" si="50"/>
        <v>0.15033342258760979</v>
      </c>
      <c r="T61" s="2">
        <f t="shared" si="51"/>
        <v>0.01</v>
      </c>
      <c r="U61" s="14">
        <f t="shared" si="52"/>
        <v>1.5033342258760978E-3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1.3503334225876098E-2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6.4761666666666704</v>
      </c>
      <c r="E62" s="10">
        <f t="shared" si="61"/>
        <v>6.3747419354838701</v>
      </c>
      <c r="F62" s="7" t="s">
        <v>83</v>
      </c>
      <c r="G62" s="1">
        <v>5</v>
      </c>
      <c r="H62" s="9">
        <f t="shared" si="42"/>
        <v>6.4761666666666704</v>
      </c>
      <c r="I62" s="9">
        <f t="shared" si="43"/>
        <v>279.62616666666662</v>
      </c>
      <c r="J62" s="9">
        <f t="shared" si="44"/>
        <v>3.9787647203074962E-2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0.3484148509849529</v>
      </c>
      <c r="O62" s="9">
        <f t="shared" si="62"/>
        <v>0.11810429040271681</v>
      </c>
      <c r="P62" s="9">
        <f t="shared" si="47"/>
        <v>4.6990918397128087E-3</v>
      </c>
      <c r="Q62" s="12">
        <f t="shared" si="48"/>
        <v>8.9282744954543366E-4</v>
      </c>
      <c r="R62" s="9">
        <f t="shared" si="49"/>
        <v>1.8955666666666669E-2</v>
      </c>
      <c r="S62" s="13">
        <f t="shared" si="50"/>
        <v>4.7100820311187515E-2</v>
      </c>
      <c r="T62" s="2">
        <f t="shared" si="51"/>
        <v>0.01</v>
      </c>
      <c r="U62" s="14">
        <f t="shared" si="52"/>
        <v>4.7100820311187517E-4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1.2471008203111875E-2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10.855064516129</v>
      </c>
      <c r="E63" s="10">
        <f t="shared" si="61"/>
        <v>6.4761666666666704</v>
      </c>
      <c r="F63" s="7" t="s">
        <v>85</v>
      </c>
      <c r="G63" s="1">
        <v>6</v>
      </c>
      <c r="H63" s="9">
        <f t="shared" si="42"/>
        <v>10.855064516129</v>
      </c>
      <c r="I63" s="9">
        <f t="shared" si="43"/>
        <v>284.00506451612898</v>
      </c>
      <c r="J63" s="9">
        <f t="shared" si="44"/>
        <v>6.8063141355179324E-2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0.21317186522967066</v>
      </c>
      <c r="P63" s="9">
        <f t="shared" si="47"/>
        <v>1.4509146796074311E-2</v>
      </c>
      <c r="Q63" s="12">
        <f t="shared" si="48"/>
        <v>2.7567378912541191E-3</v>
      </c>
      <c r="R63" s="9">
        <f t="shared" si="49"/>
        <v>1.8955666666666669E-2</v>
      </c>
      <c r="S63" s="13">
        <f t="shared" si="50"/>
        <v>0.14543080650926471</v>
      </c>
      <c r="T63" s="2">
        <f t="shared" si="51"/>
        <v>0.01</v>
      </c>
      <c r="U63" s="14">
        <f t="shared" si="52"/>
        <v>1.4543080650926471E-3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1.7654308065092647E-2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18.016300000000001</v>
      </c>
      <c r="E64" s="10">
        <f t="shared" si="61"/>
        <v>10.855064516129</v>
      </c>
      <c r="F64" s="7" t="s">
        <v>83</v>
      </c>
      <c r="G64" s="1">
        <v>7</v>
      </c>
      <c r="H64" s="9">
        <f t="shared" si="42"/>
        <v>18.016300000000001</v>
      </c>
      <c r="I64" s="9">
        <f t="shared" si="43"/>
        <v>291.16629999999998</v>
      </c>
      <c r="J64" s="9">
        <f t="shared" si="44"/>
        <v>0.15816635132163909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0.29842938510026307</v>
      </c>
      <c r="P64" s="9">
        <f t="shared" si="47"/>
        <v>4.7201486968468931E-2</v>
      </c>
      <c r="Q64" s="12">
        <f t="shared" si="48"/>
        <v>8.9682825240090976E-3</v>
      </c>
      <c r="R64" s="9">
        <f t="shared" si="49"/>
        <v>1.8955666666666669E-2</v>
      </c>
      <c r="S64" s="13">
        <f t="shared" si="50"/>
        <v>0.47311881358304975</v>
      </c>
      <c r="T64" s="2">
        <f t="shared" si="51"/>
        <v>0.01</v>
      </c>
      <c r="U64" s="14">
        <f t="shared" si="52"/>
        <v>4.7311881358304978E-3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2.4831188135830497E-2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17.379548387096801</v>
      </c>
      <c r="E65" s="10">
        <f t="shared" si="61"/>
        <v>18.016300000000001</v>
      </c>
      <c r="F65" s="7" t="s">
        <v>83</v>
      </c>
      <c r="G65" s="1">
        <v>8</v>
      </c>
      <c r="H65" s="9">
        <f t="shared" si="42"/>
        <v>17.379548387096801</v>
      </c>
      <c r="I65" s="9">
        <f t="shared" si="43"/>
        <v>290.52954838709678</v>
      </c>
      <c r="J65" s="9">
        <f t="shared" si="44"/>
        <v>0.14698869838236869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0.35099456479846081</v>
      </c>
      <c r="P65" s="9">
        <f t="shared" si="47"/>
        <v>5.1592234219011719E-2</v>
      </c>
      <c r="Q65" s="12">
        <f t="shared" si="48"/>
        <v>9.8025245016122274E-3</v>
      </c>
      <c r="R65" s="9">
        <f t="shared" si="49"/>
        <v>1.8955666666666669E-2</v>
      </c>
      <c r="S65" s="13">
        <f t="shared" si="50"/>
        <v>0.51712897646854372</v>
      </c>
      <c r="T65" s="2">
        <f t="shared" si="51"/>
        <v>0.01</v>
      </c>
      <c r="U65" s="14">
        <f t="shared" si="52"/>
        <v>5.1712897646854373E-3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2.5271289764685435E-2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16.3923870967742</v>
      </c>
      <c r="E66" s="10">
        <f t="shared" si="61"/>
        <v>17.379548387096801</v>
      </c>
      <c r="F66" s="7" t="s">
        <v>83</v>
      </c>
      <c r="G66" s="1">
        <v>9</v>
      </c>
      <c r="H66" s="9">
        <f t="shared" si="42"/>
        <v>16.3923870967742</v>
      </c>
      <c r="I66" s="9">
        <f t="shared" si="43"/>
        <v>289.54238709677418</v>
      </c>
      <c r="J66" s="9">
        <f t="shared" si="44"/>
        <v>0.1311174920605179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0.39916899724611576</v>
      </c>
      <c r="P66" s="9">
        <f t="shared" si="47"/>
        <v>5.2338037827222475E-2</v>
      </c>
      <c r="Q66" s="12">
        <f t="shared" si="48"/>
        <v>9.9442271871722707E-3</v>
      </c>
      <c r="R66" s="9">
        <f t="shared" si="49"/>
        <v>1.8955666666666669E-2</v>
      </c>
      <c r="S66" s="13">
        <f t="shared" si="50"/>
        <v>0.52460445533467226</v>
      </c>
      <c r="T66" s="2">
        <f t="shared" si="51"/>
        <v>0.01</v>
      </c>
      <c r="U66" s="14">
        <f t="shared" si="52"/>
        <v>5.2460445533467227E-3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2.5346044553346721E-2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15.9128666666667</v>
      </c>
      <c r="E67" s="10">
        <f t="shared" si="61"/>
        <v>16.3923870967742</v>
      </c>
      <c r="F67" s="7" t="s">
        <v>83</v>
      </c>
      <c r="G67" s="1">
        <v>10</v>
      </c>
      <c r="H67" s="9">
        <f t="shared" si="42"/>
        <v>15.9128666666667</v>
      </c>
      <c r="I67" s="9">
        <f t="shared" si="43"/>
        <v>289.06286666666665</v>
      </c>
      <c r="J67" s="9">
        <f t="shared" si="44"/>
        <v>0.12400336229184662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0.44659762608555997</v>
      </c>
      <c r="P67" s="9">
        <f t="shared" si="47"/>
        <v>5.5379607226166347E-2</v>
      </c>
      <c r="Q67" s="12">
        <f t="shared" si="48"/>
        <v>1.0522125372971605E-2</v>
      </c>
      <c r="R67" s="9">
        <f t="shared" si="49"/>
        <v>1.8955666666666669E-2</v>
      </c>
      <c r="S67" s="13">
        <f t="shared" si="50"/>
        <v>0.55509128526060481</v>
      </c>
      <c r="T67" s="2">
        <f t="shared" si="51"/>
        <v>0.01</v>
      </c>
      <c r="U67" s="14">
        <f t="shared" si="52"/>
        <v>5.5509128526060481E-3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2.5650912852606046E-2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10.8323548387097</v>
      </c>
      <c r="E68" s="10">
        <f t="shared" si="61"/>
        <v>15.9128666666667</v>
      </c>
      <c r="F68" s="7" t="s">
        <v>83</v>
      </c>
      <c r="G68" s="1">
        <v>11</v>
      </c>
      <c r="H68" s="9">
        <f t="shared" si="42"/>
        <v>10.8323548387097</v>
      </c>
      <c r="I68" s="9">
        <f t="shared" si="43"/>
        <v>283.98235483870968</v>
      </c>
      <c r="J68" s="9">
        <f t="shared" si="44"/>
        <v>6.7876792779981279E-2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0.37165711791642392</v>
      </c>
      <c r="O68" s="9">
        <f t="shared" si="62"/>
        <v>0.11932756760963636</v>
      </c>
      <c r="P68" s="9">
        <f t="shared" si="47"/>
        <v>8.0995725795784939E-3</v>
      </c>
      <c r="Q68" s="12">
        <f t="shared" si="48"/>
        <v>1.538918790119914E-3</v>
      </c>
      <c r="R68" s="9">
        <f t="shared" si="49"/>
        <v>1.8955666666666669E-2</v>
      </c>
      <c r="S68" s="13">
        <f t="shared" si="50"/>
        <v>8.118515783072329E-2</v>
      </c>
      <c r="T68" s="2">
        <f t="shared" si="51"/>
        <v>0.01</v>
      </c>
      <c r="U68" s="14">
        <f t="shared" si="52"/>
        <v>8.1185157830723287E-4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1.7011851578307233E-2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5.72786666666667</v>
      </c>
      <c r="E69" s="10">
        <f t="shared" si="61"/>
        <v>10.8323548387097</v>
      </c>
      <c r="F69" s="7" t="s">
        <v>85</v>
      </c>
      <c r="G69" s="1">
        <v>12</v>
      </c>
      <c r="H69" s="9">
        <f t="shared" si="42"/>
        <v>5.72786666666667</v>
      </c>
      <c r="I69" s="9">
        <f t="shared" si="43"/>
        <v>278.87786666666665</v>
      </c>
      <c r="J69" s="9">
        <f t="shared" si="44"/>
        <v>3.6238555826999586E-2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0.21099466169672454</v>
      </c>
      <c r="P69" s="9">
        <f t="shared" si="47"/>
        <v>7.6461418270956432E-3</v>
      </c>
      <c r="Q69" s="12">
        <f t="shared" si="48"/>
        <v>1.4527669471481723E-3</v>
      </c>
      <c r="R69" s="9">
        <f t="shared" si="49"/>
        <v>1.8955666666666669E-2</v>
      </c>
      <c r="S69" s="13">
        <f t="shared" si="50"/>
        <v>7.6640245510480876E-2</v>
      </c>
      <c r="T69" s="2">
        <f t="shared" si="51"/>
        <v>0.01</v>
      </c>
      <c r="U69" s="14">
        <f t="shared" si="52"/>
        <v>7.6640245510480878E-4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1.2766402455104809E-2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5.1751290322580603</v>
      </c>
      <c r="E70" s="10">
        <f t="shared" si="61"/>
        <v>5.72786666666667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5.1111612903225803</v>
      </c>
      <c r="E73" s="7"/>
      <c r="F73" s="7"/>
      <c r="G73" s="1">
        <v>1</v>
      </c>
      <c r="H73" s="9">
        <f t="shared" ref="H73:H84" si="63">E74</f>
        <v>5.1111612903225803</v>
      </c>
      <c r="I73" s="9">
        <f t="shared" ref="I73:I84" si="64">H73+273.15</f>
        <v>278.26116129032255</v>
      </c>
      <c r="J73" s="9">
        <f t="shared" ref="J73:J84" si="65">EXP(($C$15*(I73-$C$13))/($C$16*I73*$C$13))</f>
        <v>3.3540174623352806E-2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3.6726491212571329E-3</v>
      </c>
      <c r="Q73" s="12">
        <f t="shared" ref="Q73:Q84" si="69">P73*$B$75</f>
        <v>6.6107684182628384E-4</v>
      </c>
      <c r="R73" s="9">
        <f t="shared" ref="R73:R84" si="70">L73*$B$75</f>
        <v>1.9710000000000002E-2</v>
      </c>
      <c r="S73" s="13">
        <f t="shared" ref="S73:S84" si="71">Q73/R73</f>
        <v>3.3540174623352806E-2</v>
      </c>
      <c r="T73" s="2">
        <f t="shared" ref="T73:T84" si="72">$B$74/100</f>
        <v>0.01</v>
      </c>
      <c r="U73" s="14">
        <f t="shared" ref="U73:U84" si="73">S73*T73</f>
        <v>3.3540174623352808E-4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1.2935401746233529E-2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2.39174193548387</v>
      </c>
      <c r="E74" s="10">
        <f t="shared" ref="E74:E85" si="82">D73</f>
        <v>5.1111612903225803</v>
      </c>
      <c r="F74" s="7" t="s">
        <v>83</v>
      </c>
      <c r="G74" s="1">
        <v>2</v>
      </c>
      <c r="H74" s="9">
        <f t="shared" si="63"/>
        <v>2.39174193548387</v>
      </c>
      <c r="I74" s="9">
        <f t="shared" si="64"/>
        <v>275.54174193548386</v>
      </c>
      <c r="J74" s="9">
        <f t="shared" si="65"/>
        <v>2.3745663641589285E-2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0.21532735087874288</v>
      </c>
      <c r="P74" s="9">
        <f t="shared" si="68"/>
        <v>5.1130908468011039E-3</v>
      </c>
      <c r="Q74" s="12">
        <f t="shared" si="69"/>
        <v>9.2035635242419865E-4</v>
      </c>
      <c r="R74" s="9">
        <f t="shared" si="70"/>
        <v>1.9710000000000002E-2</v>
      </c>
      <c r="S74" s="13">
        <f t="shared" si="71"/>
        <v>4.6694893578092263E-2</v>
      </c>
      <c r="T74" s="2">
        <f t="shared" si="72"/>
        <v>0.01</v>
      </c>
      <c r="U74" s="14">
        <f t="shared" si="73"/>
        <v>4.6694893578092266E-4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1.3066948935780923E-2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4.7290714285714301</v>
      </c>
      <c r="E75" s="10">
        <f t="shared" si="82"/>
        <v>2.39174193548387</v>
      </c>
      <c r="F75" s="7" t="s">
        <v>83</v>
      </c>
      <c r="G75" s="1">
        <v>3</v>
      </c>
      <c r="H75" s="9">
        <f t="shared" si="63"/>
        <v>4.7290714285714301</v>
      </c>
      <c r="I75" s="9">
        <f t="shared" si="64"/>
        <v>277.87907142857142</v>
      </c>
      <c r="J75" s="9">
        <f t="shared" si="65"/>
        <v>3.1964624585406123E-2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0.31971426003194181</v>
      </c>
      <c r="P75" s="9">
        <f t="shared" si="68"/>
        <v>1.0219546296521933E-2</v>
      </c>
      <c r="Q75" s="12">
        <f t="shared" si="69"/>
        <v>1.8395183333739479E-3</v>
      </c>
      <c r="R75" s="9">
        <f t="shared" si="70"/>
        <v>1.9710000000000002E-2</v>
      </c>
      <c r="S75" s="13">
        <f t="shared" si="71"/>
        <v>9.3329189922574718E-2</v>
      </c>
      <c r="T75" s="2">
        <f t="shared" si="72"/>
        <v>0.01</v>
      </c>
      <c r="U75" s="14">
        <f t="shared" si="73"/>
        <v>9.3329189922574719E-4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1.3533291899225747E-2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6.3747419354838701</v>
      </c>
      <c r="E76" s="10">
        <f t="shared" si="82"/>
        <v>4.7290714285714301</v>
      </c>
      <c r="F76" s="7" t="s">
        <v>83</v>
      </c>
      <c r="G76" s="1">
        <v>4</v>
      </c>
      <c r="H76" s="9">
        <f t="shared" si="63"/>
        <v>6.3747419354838701</v>
      </c>
      <c r="I76" s="9">
        <f t="shared" si="64"/>
        <v>279.52474193548386</v>
      </c>
      <c r="J76" s="9">
        <f t="shared" si="65"/>
        <v>3.9288108498042124E-2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0.41899471373541991</v>
      </c>
      <c r="P76" s="9">
        <f t="shared" si="68"/>
        <v>1.6461509773343277E-2</v>
      </c>
      <c r="Q76" s="12">
        <f t="shared" si="69"/>
        <v>2.9630717592017898E-3</v>
      </c>
      <c r="R76" s="9">
        <f t="shared" si="70"/>
        <v>1.9710000000000002E-2</v>
      </c>
      <c r="S76" s="13">
        <f t="shared" si="71"/>
        <v>0.15033342258760982</v>
      </c>
      <c r="T76" s="2">
        <f t="shared" si="72"/>
        <v>0.01</v>
      </c>
      <c r="U76" s="14">
        <f t="shared" si="73"/>
        <v>1.5033342258760983E-3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1.4103334225876098E-2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6.4761666666666704</v>
      </c>
      <c r="E77" s="10">
        <f t="shared" si="82"/>
        <v>6.3747419354838701</v>
      </c>
      <c r="F77" s="7" t="s">
        <v>83</v>
      </c>
      <c r="G77" s="1">
        <v>5</v>
      </c>
      <c r="H77" s="9">
        <f t="shared" si="63"/>
        <v>6.4761666666666704</v>
      </c>
      <c r="I77" s="9">
        <f t="shared" si="64"/>
        <v>279.62616666666662</v>
      </c>
      <c r="J77" s="9">
        <f t="shared" si="65"/>
        <v>3.9787647203074962E-2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0.38240654376397282</v>
      </c>
      <c r="O77" s="9">
        <f t="shared" si="83"/>
        <v>0.12962666019810382</v>
      </c>
      <c r="P77" s="9">
        <f t="shared" si="68"/>
        <v>5.157539824075034E-3</v>
      </c>
      <c r="Q77" s="12">
        <f t="shared" si="69"/>
        <v>9.2835716833350609E-4</v>
      </c>
      <c r="R77" s="9">
        <f t="shared" si="70"/>
        <v>1.9710000000000002E-2</v>
      </c>
      <c r="S77" s="13">
        <f t="shared" si="71"/>
        <v>4.7100820311187522E-2</v>
      </c>
      <c r="T77" s="2">
        <f t="shared" si="72"/>
        <v>0.01</v>
      </c>
      <c r="U77" s="14">
        <f t="shared" si="73"/>
        <v>4.7100820311187522E-4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1.3071008203111875E-2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10.855064516129</v>
      </c>
      <c r="E78" s="10">
        <f t="shared" si="82"/>
        <v>6.4761666666666704</v>
      </c>
      <c r="F78" s="7" t="s">
        <v>85</v>
      </c>
      <c r="G78" s="1">
        <v>6</v>
      </c>
      <c r="H78" s="9">
        <f t="shared" si="63"/>
        <v>10.855064516129</v>
      </c>
      <c r="I78" s="9">
        <f t="shared" si="64"/>
        <v>284.00506451612898</v>
      </c>
      <c r="J78" s="9">
        <f t="shared" si="65"/>
        <v>6.8063141355179324E-2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0.23396912037402878</v>
      </c>
      <c r="P78" s="9">
        <f t="shared" si="68"/>
        <v>1.5924673312764488E-2</v>
      </c>
      <c r="Q78" s="12">
        <f t="shared" si="69"/>
        <v>2.8664411962976079E-3</v>
      </c>
      <c r="R78" s="9">
        <f t="shared" si="70"/>
        <v>1.9710000000000002E-2</v>
      </c>
      <c r="S78" s="13">
        <f t="shared" si="71"/>
        <v>0.14543080650926471</v>
      </c>
      <c r="T78" s="2">
        <f t="shared" si="72"/>
        <v>0.01</v>
      </c>
      <c r="U78" s="14">
        <f t="shared" si="73"/>
        <v>1.4543080650926471E-3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1.945430806509265E-2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18.016300000000001</v>
      </c>
      <c r="E79" s="10">
        <f t="shared" si="82"/>
        <v>10.855064516129</v>
      </c>
      <c r="F79" s="7" t="s">
        <v>83</v>
      </c>
      <c r="G79" s="1">
        <v>7</v>
      </c>
      <c r="H79" s="9">
        <f t="shared" si="63"/>
        <v>18.016300000000001</v>
      </c>
      <c r="I79" s="9">
        <f t="shared" si="64"/>
        <v>291.16629999999998</v>
      </c>
      <c r="J79" s="9">
        <f t="shared" si="65"/>
        <v>0.15816635132163909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0.32754444706126429</v>
      </c>
      <c r="P79" s="9">
        <f t="shared" si="68"/>
        <v>5.1806510087343945E-2</v>
      </c>
      <c r="Q79" s="12">
        <f t="shared" si="69"/>
        <v>9.3251718157219103E-3</v>
      </c>
      <c r="R79" s="9">
        <f t="shared" si="70"/>
        <v>1.9710000000000002E-2</v>
      </c>
      <c r="S79" s="13">
        <f t="shared" si="71"/>
        <v>0.47311881358304969</v>
      </c>
      <c r="T79" s="2">
        <f t="shared" si="72"/>
        <v>0.01</v>
      </c>
      <c r="U79" s="14">
        <f t="shared" si="73"/>
        <v>4.7311881358304969E-3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2.6331188135830498E-2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17.379548387096801</v>
      </c>
      <c r="E80" s="10">
        <f t="shared" si="82"/>
        <v>18.016300000000001</v>
      </c>
      <c r="F80" s="7" t="s">
        <v>83</v>
      </c>
      <c r="G80" s="1">
        <v>8</v>
      </c>
      <c r="H80" s="9">
        <f t="shared" si="63"/>
        <v>17.379548387096801</v>
      </c>
      <c r="I80" s="9">
        <f t="shared" si="64"/>
        <v>290.52954838709678</v>
      </c>
      <c r="J80" s="9">
        <f t="shared" si="65"/>
        <v>0.14698869838236869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0.38523793697392039</v>
      </c>
      <c r="P80" s="9">
        <f t="shared" si="68"/>
        <v>5.6625622923305544E-2</v>
      </c>
      <c r="Q80" s="12">
        <f t="shared" si="69"/>
        <v>1.0192612126194997E-2</v>
      </c>
      <c r="R80" s="9">
        <f t="shared" si="70"/>
        <v>1.9710000000000002E-2</v>
      </c>
      <c r="S80" s="13">
        <f t="shared" si="71"/>
        <v>0.51712897646854372</v>
      </c>
      <c r="T80" s="2">
        <f t="shared" si="72"/>
        <v>0.01</v>
      </c>
      <c r="U80" s="14">
        <f t="shared" si="73"/>
        <v>5.1712897646854373E-3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2.6771289764685437E-2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16.3923870967742</v>
      </c>
      <c r="E81" s="10">
        <f t="shared" si="82"/>
        <v>17.379548387096801</v>
      </c>
      <c r="F81" s="7" t="s">
        <v>83</v>
      </c>
      <c r="G81" s="1">
        <v>9</v>
      </c>
      <c r="H81" s="9">
        <f t="shared" si="63"/>
        <v>16.3923870967742</v>
      </c>
      <c r="I81" s="9">
        <f t="shared" si="64"/>
        <v>289.54238709677418</v>
      </c>
      <c r="J81" s="9">
        <f t="shared" si="65"/>
        <v>0.1311174920605179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0.4381123140506149</v>
      </c>
      <c r="P81" s="9">
        <f t="shared" si="68"/>
        <v>5.7444187859146623E-2</v>
      </c>
      <c r="Q81" s="12">
        <f t="shared" si="69"/>
        <v>1.0339953814646391E-2</v>
      </c>
      <c r="R81" s="9">
        <f t="shared" si="70"/>
        <v>1.9710000000000002E-2</v>
      </c>
      <c r="S81" s="13">
        <f t="shared" si="71"/>
        <v>0.52460445533467226</v>
      </c>
      <c r="T81" s="2">
        <f t="shared" si="72"/>
        <v>0.01</v>
      </c>
      <c r="U81" s="14">
        <f t="shared" si="73"/>
        <v>5.2460445533467227E-3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2.6846044553346722E-2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15.9128666666667</v>
      </c>
      <c r="E82" s="10">
        <f t="shared" si="82"/>
        <v>16.3923870967742</v>
      </c>
      <c r="F82" s="7" t="s">
        <v>83</v>
      </c>
      <c r="G82" s="1">
        <v>10</v>
      </c>
      <c r="H82" s="9">
        <f t="shared" si="63"/>
        <v>15.9128666666667</v>
      </c>
      <c r="I82" s="9">
        <f t="shared" si="64"/>
        <v>289.06286666666665</v>
      </c>
      <c r="J82" s="9">
        <f t="shared" si="65"/>
        <v>0.12400336229184662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0.49016812619146832</v>
      </c>
      <c r="P82" s="9">
        <f t="shared" si="68"/>
        <v>6.0782495736036238E-2</v>
      </c>
      <c r="Q82" s="12">
        <f t="shared" si="69"/>
        <v>1.0940849232486522E-2</v>
      </c>
      <c r="R82" s="9">
        <f t="shared" si="70"/>
        <v>1.9710000000000002E-2</v>
      </c>
      <c r="S82" s="13">
        <f t="shared" si="71"/>
        <v>0.55509128526060481</v>
      </c>
      <c r="T82" s="2">
        <f t="shared" si="72"/>
        <v>0.01</v>
      </c>
      <c r="U82" s="14">
        <f t="shared" si="73"/>
        <v>5.5509128526060481E-3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2.7150912852606048E-2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10.8323548387097</v>
      </c>
      <c r="E83" s="10">
        <f t="shared" si="82"/>
        <v>15.9128666666667</v>
      </c>
      <c r="F83" s="7" t="s">
        <v>83</v>
      </c>
      <c r="G83" s="1">
        <v>11</v>
      </c>
      <c r="H83" s="9">
        <f t="shared" si="63"/>
        <v>10.8323548387097</v>
      </c>
      <c r="I83" s="9">
        <f t="shared" si="64"/>
        <v>283.98235483870968</v>
      </c>
      <c r="J83" s="9">
        <f t="shared" si="65"/>
        <v>6.7876792779981279E-2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0.40791634893266049</v>
      </c>
      <c r="O83" s="9">
        <f t="shared" si="83"/>
        <v>0.13096928152277165</v>
      </c>
      <c r="P83" s="9">
        <f t="shared" si="68"/>
        <v>8.8897747824642024E-3</v>
      </c>
      <c r="Q83" s="12">
        <f t="shared" si="69"/>
        <v>1.6001594608435563E-3</v>
      </c>
      <c r="R83" s="9">
        <f t="shared" si="70"/>
        <v>1.9710000000000002E-2</v>
      </c>
      <c r="S83" s="13">
        <f t="shared" si="71"/>
        <v>8.1185157830723303E-2</v>
      </c>
      <c r="T83" s="2">
        <f t="shared" si="72"/>
        <v>0.01</v>
      </c>
      <c r="U83" s="14">
        <f t="shared" si="73"/>
        <v>8.1185157830723309E-4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1.8811851578307236E-2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5.72786666666667</v>
      </c>
      <c r="E84" s="10">
        <f t="shared" si="82"/>
        <v>10.8323548387097</v>
      </c>
      <c r="F84" s="7" t="s">
        <v>85</v>
      </c>
      <c r="G84" s="1">
        <v>12</v>
      </c>
      <c r="H84" s="9">
        <f t="shared" si="63"/>
        <v>5.72786666666667</v>
      </c>
      <c r="I84" s="9">
        <f t="shared" si="64"/>
        <v>278.87786666666665</v>
      </c>
      <c r="J84" s="9">
        <f t="shared" si="65"/>
        <v>3.6238555826999586E-2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0.23157950674030747</v>
      </c>
      <c r="P84" s="9">
        <f t="shared" si="68"/>
        <v>8.3921068833976587E-3</v>
      </c>
      <c r="Q84" s="12">
        <f t="shared" si="69"/>
        <v>1.5105792390115785E-3</v>
      </c>
      <c r="R84" s="9">
        <f t="shared" si="70"/>
        <v>1.9710000000000002E-2</v>
      </c>
      <c r="S84" s="13">
        <f t="shared" si="71"/>
        <v>7.6640245510480889E-2</v>
      </c>
      <c r="T84" s="2">
        <f t="shared" si="72"/>
        <v>0.01</v>
      </c>
      <c r="U84" s="14">
        <f t="shared" si="73"/>
        <v>7.6640245510480889E-4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1.3366402455104809E-2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5.1751290322580603</v>
      </c>
      <c r="E85" s="10">
        <f t="shared" si="82"/>
        <v>5.72786666666667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5.1111612903225803</v>
      </c>
      <c r="E89" s="7"/>
      <c r="F89" s="7"/>
      <c r="G89" s="1">
        <v>1</v>
      </c>
      <c r="H89" s="9">
        <f t="shared" ref="H89:H100" si="84">E90</f>
        <v>5.1111612903225803</v>
      </c>
      <c r="I89" s="9">
        <f t="shared" ref="I89:I100" si="85">H89+273.15</f>
        <v>278.26116129032255</v>
      </c>
      <c r="J89" s="9">
        <f t="shared" ref="J89:J100" si="86">EXP(($C$15*(I89-$C$13))/($C$16*I89*$C$13))</f>
        <v>3.3540174623352806E-2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0.17793984992490805</v>
      </c>
      <c r="Q89" s="12">
        <f t="shared" ref="Q89:Q100" si="90">P89*$B$91</f>
        <v>8.0072932466208627E-2</v>
      </c>
      <c r="R89" s="9">
        <f t="shared" ref="R89:R100" si="91">L89*$B$91</f>
        <v>2.3873737500000001</v>
      </c>
      <c r="S89" s="13">
        <f t="shared" ref="S89:S100" si="92">Q89/R89</f>
        <v>3.3540174623352806E-2</v>
      </c>
      <c r="T89" s="2">
        <f t="shared" ref="T89:T100" si="93">$B$90/100</f>
        <v>0.51</v>
      </c>
      <c r="U89" s="14">
        <f t="shared" ref="U89:U100" si="94">S89*T89</f>
        <v>1.7105489057909932E-2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3.5494304950959843E-2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503512.5</v>
      </c>
      <c r="AN89" s="1">
        <f t="shared" ref="AN89:AN100" si="99">AM89*10000*AK89*AJ89</f>
        <v>1859116722.7040379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2.39174193548387</v>
      </c>
      <c r="E90" s="10">
        <f t="shared" ref="E90:E101" si="101">D89</f>
        <v>5.1111612903225803</v>
      </c>
      <c r="F90" s="7" t="s">
        <v>83</v>
      </c>
      <c r="G90" s="1">
        <v>2</v>
      </c>
      <c r="H90" s="9">
        <f t="shared" si="84"/>
        <v>2.39174193548387</v>
      </c>
      <c r="I90" s="9">
        <f t="shared" si="85"/>
        <v>275.54174193548386</v>
      </c>
      <c r="J90" s="9">
        <f t="shared" si="86"/>
        <v>2.3745663641589285E-2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10.432610150075092</v>
      </c>
      <c r="P90" s="9">
        <f t="shared" si="89"/>
        <v>0.24772925152751346</v>
      </c>
      <c r="Q90" s="12">
        <f t="shared" si="90"/>
        <v>0.11147816318738106</v>
      </c>
      <c r="R90" s="9">
        <f t="shared" si="91"/>
        <v>2.3873737500000001</v>
      </c>
      <c r="S90" s="13">
        <f t="shared" si="92"/>
        <v>4.669489357809227E-2</v>
      </c>
      <c r="T90" s="2">
        <f t="shared" si="93"/>
        <v>0.51</v>
      </c>
      <c r="U90" s="14">
        <f t="shared" si="94"/>
        <v>2.3814395724827058E-2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3.7517040311035359E-2</v>
      </c>
      <c r="AK90" s="9">
        <f t="shared" si="96"/>
        <v>10.4025</v>
      </c>
      <c r="AL90" s="1">
        <f t="shared" si="97"/>
        <v>0.45</v>
      </c>
      <c r="AM90" s="17">
        <f t="shared" si="98"/>
        <v>503512.5</v>
      </c>
      <c r="AN90" s="1">
        <f t="shared" si="99"/>
        <v>1965063328.4684501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4.7290714285714301</v>
      </c>
      <c r="E91" s="10">
        <f t="shared" si="101"/>
        <v>2.39174193548387</v>
      </c>
      <c r="F91" s="7" t="s">
        <v>83</v>
      </c>
      <c r="G91" s="1">
        <v>3</v>
      </c>
      <c r="H91" s="9">
        <f t="shared" si="84"/>
        <v>4.7290714285714301</v>
      </c>
      <c r="I91" s="9">
        <f t="shared" si="85"/>
        <v>277.87907142857142</v>
      </c>
      <c r="J91" s="9">
        <f t="shared" si="86"/>
        <v>3.1964624585406123E-2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15.490155898547579</v>
      </c>
      <c r="P91" s="9">
        <f t="shared" si="89"/>
        <v>0.49513701806648763</v>
      </c>
      <c r="Q91" s="12">
        <f t="shared" si="90"/>
        <v>0.22281165812991943</v>
      </c>
      <c r="R91" s="9">
        <f t="shared" si="91"/>
        <v>2.3873737500000001</v>
      </c>
      <c r="S91" s="13">
        <f t="shared" si="92"/>
        <v>9.3329189922574718E-2</v>
      </c>
      <c r="T91" s="2">
        <f t="shared" si="93"/>
        <v>0.51</v>
      </c>
      <c r="U91" s="14">
        <f t="shared" si="94"/>
        <v>4.7597886860513104E-2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4.4687762888444699E-2</v>
      </c>
      <c r="AK91" s="9">
        <f t="shared" si="96"/>
        <v>10.4025</v>
      </c>
      <c r="AL91" s="1">
        <f t="shared" si="97"/>
        <v>0.45</v>
      </c>
      <c r="AM91" s="17">
        <f t="shared" si="98"/>
        <v>503512.5</v>
      </c>
      <c r="AN91" s="1">
        <f t="shared" si="99"/>
        <v>2340650631.1625576</v>
      </c>
    </row>
    <row r="92" spans="1:48" x14ac:dyDescent="0.15">
      <c r="C92" s="7">
        <v>3</v>
      </c>
      <c r="D92" s="7">
        <f t="shared" si="100"/>
        <v>6.3747419354838701</v>
      </c>
      <c r="E92" s="10">
        <f t="shared" si="101"/>
        <v>4.7290714285714301</v>
      </c>
      <c r="F92" s="7" t="s">
        <v>83</v>
      </c>
      <c r="G92" s="1">
        <v>4</v>
      </c>
      <c r="H92" s="9">
        <f t="shared" si="84"/>
        <v>6.3747419354838701</v>
      </c>
      <c r="I92" s="9">
        <f t="shared" si="85"/>
        <v>279.52474193548386</v>
      </c>
      <c r="J92" s="9">
        <f t="shared" si="86"/>
        <v>3.9288108498042124E-2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20.300293880481092</v>
      </c>
      <c r="P92" s="9">
        <f t="shared" si="89"/>
        <v>0.79756014851848167</v>
      </c>
      <c r="Q92" s="12">
        <f t="shared" si="90"/>
        <v>0.35890206683331677</v>
      </c>
      <c r="R92" s="9">
        <f t="shared" si="91"/>
        <v>2.3873737500000001</v>
      </c>
      <c r="S92" s="13">
        <f t="shared" si="92"/>
        <v>0.15033342258760982</v>
      </c>
      <c r="T92" s="2">
        <f t="shared" si="93"/>
        <v>0.51</v>
      </c>
      <c r="U92" s="14">
        <f t="shared" si="94"/>
        <v>7.6670045519681013E-2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5.3453018724183829E-2</v>
      </c>
      <c r="AK92" s="9">
        <f t="shared" si="96"/>
        <v>10.4025</v>
      </c>
      <c r="AL92" s="1">
        <f t="shared" si="97"/>
        <v>0.45</v>
      </c>
      <c r="AM92" s="17">
        <f t="shared" si="98"/>
        <v>503512.5</v>
      </c>
      <c r="AN92" s="1">
        <f t="shared" si="99"/>
        <v>2799756217.9747624</v>
      </c>
    </row>
    <row r="93" spans="1:48" x14ac:dyDescent="0.15">
      <c r="C93" s="7">
        <v>4</v>
      </c>
      <c r="D93" s="7">
        <f t="shared" si="100"/>
        <v>6.4761666666666704</v>
      </c>
      <c r="E93" s="10">
        <f t="shared" si="101"/>
        <v>6.3747419354838701</v>
      </c>
      <c r="F93" s="7" t="s">
        <v>83</v>
      </c>
      <c r="G93" s="1">
        <v>5</v>
      </c>
      <c r="H93" s="9">
        <f t="shared" si="84"/>
        <v>6.4761666666666704</v>
      </c>
      <c r="I93" s="9">
        <f t="shared" si="85"/>
        <v>279.62616666666662</v>
      </c>
      <c r="J93" s="9">
        <f t="shared" si="86"/>
        <v>3.9787647203074962E-2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18.52759704536448</v>
      </c>
      <c r="O93" s="9">
        <f t="shared" si="102"/>
        <v>6.2804116865981321</v>
      </c>
      <c r="P93" s="9">
        <f t="shared" si="89"/>
        <v>0.24988280447643549</v>
      </c>
      <c r="Q93" s="12">
        <f t="shared" si="90"/>
        <v>0.11244726201439598</v>
      </c>
      <c r="R93" s="9">
        <f t="shared" si="91"/>
        <v>2.3873737500000001</v>
      </c>
      <c r="S93" s="13">
        <f t="shared" si="92"/>
        <v>4.7100820311187543E-2</v>
      </c>
      <c r="T93" s="2">
        <f t="shared" si="93"/>
        <v>0.51</v>
      </c>
      <c r="U93" s="14">
        <f t="shared" si="94"/>
        <v>2.4021418358705648E-2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3.0153457635149754E-2</v>
      </c>
      <c r="AK93" s="9">
        <f t="shared" si="96"/>
        <v>10.4025</v>
      </c>
      <c r="AL93" s="1">
        <f t="shared" si="97"/>
        <v>0.45</v>
      </c>
      <c r="AM93" s="17">
        <f t="shared" si="98"/>
        <v>503512.5</v>
      </c>
      <c r="AN93" s="1">
        <f t="shared" si="99"/>
        <v>1579374421.1728454</v>
      </c>
    </row>
    <row r="94" spans="1:48" x14ac:dyDescent="0.15">
      <c r="C94" s="7">
        <v>5</v>
      </c>
      <c r="D94" s="7">
        <f t="shared" si="100"/>
        <v>10.855064516129</v>
      </c>
      <c r="E94" s="10">
        <f t="shared" si="101"/>
        <v>6.4761666666666704</v>
      </c>
      <c r="F94" s="7" t="s">
        <v>85</v>
      </c>
      <c r="G94" s="1">
        <v>6</v>
      </c>
      <c r="H94" s="9">
        <f t="shared" si="84"/>
        <v>10.855064516129</v>
      </c>
      <c r="I94" s="9">
        <f t="shared" si="85"/>
        <v>284.00506451612898</v>
      </c>
      <c r="J94" s="9">
        <f t="shared" si="86"/>
        <v>6.8063141355179324E-2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11.335803882121697</v>
      </c>
      <c r="P94" s="9">
        <f t="shared" si="89"/>
        <v>0.7715504220034396</v>
      </c>
      <c r="Q94" s="12">
        <f t="shared" si="90"/>
        <v>0.34719768990154781</v>
      </c>
      <c r="R94" s="9">
        <f t="shared" si="91"/>
        <v>2.3873737500000001</v>
      </c>
      <c r="S94" s="13">
        <f t="shared" si="92"/>
        <v>0.14543080650926477</v>
      </c>
      <c r="T94" s="2">
        <f t="shared" si="93"/>
        <v>0.51</v>
      </c>
      <c r="U94" s="14">
        <f t="shared" si="94"/>
        <v>7.4169711319725037E-2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4.8491167962897104E-2</v>
      </c>
      <c r="AK94" s="9">
        <f t="shared" si="96"/>
        <v>10.4025</v>
      </c>
      <c r="AL94" s="1">
        <f t="shared" si="97"/>
        <v>0.45</v>
      </c>
      <c r="AM94" s="17">
        <f t="shared" si="98"/>
        <v>503512.5</v>
      </c>
      <c r="AN94" s="1">
        <f t="shared" si="99"/>
        <v>2539864955.4577188</v>
      </c>
    </row>
    <row r="95" spans="1:48" x14ac:dyDescent="0.15">
      <c r="C95" s="7">
        <v>6</v>
      </c>
      <c r="D95" s="7">
        <f t="shared" si="100"/>
        <v>18.016300000000001</v>
      </c>
      <c r="E95" s="10">
        <f t="shared" si="101"/>
        <v>10.855064516129</v>
      </c>
      <c r="F95" s="7" t="s">
        <v>83</v>
      </c>
      <c r="G95" s="1">
        <v>7</v>
      </c>
      <c r="H95" s="9">
        <f t="shared" si="84"/>
        <v>18.016300000000001</v>
      </c>
      <c r="I95" s="9">
        <f t="shared" si="85"/>
        <v>291.16629999999998</v>
      </c>
      <c r="J95" s="9">
        <f t="shared" si="86"/>
        <v>0.15816635132163909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15.869528460118257</v>
      </c>
      <c r="P95" s="9">
        <f t="shared" si="89"/>
        <v>2.5100254137318143</v>
      </c>
      <c r="Q95" s="12">
        <f t="shared" si="90"/>
        <v>1.1295114361793164</v>
      </c>
      <c r="R95" s="9">
        <f t="shared" si="91"/>
        <v>2.3873737500000001</v>
      </c>
      <c r="S95" s="13">
        <f t="shared" si="92"/>
        <v>0.47311881358304969</v>
      </c>
      <c r="T95" s="2">
        <f t="shared" si="93"/>
        <v>0.51</v>
      </c>
      <c r="U95" s="14">
        <f t="shared" si="94"/>
        <v>0.24129059492735536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0.11920411437059764</v>
      </c>
      <c r="AK95" s="9">
        <f t="shared" si="96"/>
        <v>10.4025</v>
      </c>
      <c r="AL95" s="1">
        <f t="shared" si="97"/>
        <v>0.45</v>
      </c>
      <c r="AM95" s="17">
        <f t="shared" si="98"/>
        <v>503512.5</v>
      </c>
      <c r="AN95" s="1">
        <f t="shared" si="99"/>
        <v>6243659729.2915821</v>
      </c>
    </row>
    <row r="96" spans="1:48" x14ac:dyDescent="0.15">
      <c r="C96" s="7">
        <v>7</v>
      </c>
      <c r="D96" s="7">
        <f t="shared" si="100"/>
        <v>17.379548387096801</v>
      </c>
      <c r="E96" s="10">
        <f t="shared" si="101"/>
        <v>18.016300000000001</v>
      </c>
      <c r="F96" s="7" t="s">
        <v>83</v>
      </c>
      <c r="G96" s="1">
        <v>8</v>
      </c>
      <c r="H96" s="9">
        <f t="shared" si="84"/>
        <v>17.379548387096801</v>
      </c>
      <c r="I96" s="9">
        <f t="shared" si="85"/>
        <v>290.52954838709678</v>
      </c>
      <c r="J96" s="9">
        <f t="shared" si="86"/>
        <v>0.14698869838236869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18.664778046386441</v>
      </c>
      <c r="P96" s="9">
        <f t="shared" si="89"/>
        <v>2.7435114306341535</v>
      </c>
      <c r="Q96" s="12">
        <f t="shared" si="90"/>
        <v>1.2345801437853692</v>
      </c>
      <c r="R96" s="9">
        <f t="shared" si="91"/>
        <v>2.3873737500000001</v>
      </c>
      <c r="S96" s="13">
        <f t="shared" si="92"/>
        <v>0.51712897646854383</v>
      </c>
      <c r="T96" s="2">
        <f t="shared" si="93"/>
        <v>0.51</v>
      </c>
      <c r="U96" s="14">
        <f t="shared" si="94"/>
        <v>0.26373577799895737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0.12597133706668567</v>
      </c>
      <c r="AK96" s="9">
        <f t="shared" si="96"/>
        <v>10.4025</v>
      </c>
      <c r="AL96" s="1">
        <f t="shared" si="97"/>
        <v>0.45</v>
      </c>
      <c r="AM96" s="17">
        <f t="shared" si="98"/>
        <v>503512.5</v>
      </c>
      <c r="AN96" s="1">
        <f t="shared" si="99"/>
        <v>6598112560.4694853</v>
      </c>
    </row>
    <row r="97" spans="1:50" x14ac:dyDescent="0.15">
      <c r="C97" s="7">
        <v>8</v>
      </c>
      <c r="D97" s="7">
        <f t="shared" si="100"/>
        <v>16.3923870967742</v>
      </c>
      <c r="E97" s="10">
        <f t="shared" si="101"/>
        <v>17.379548387096801</v>
      </c>
      <c r="F97" s="7" t="s">
        <v>83</v>
      </c>
      <c r="G97" s="1">
        <v>9</v>
      </c>
      <c r="H97" s="9">
        <f t="shared" si="84"/>
        <v>16.3923870967742</v>
      </c>
      <c r="I97" s="9">
        <f t="shared" si="85"/>
        <v>289.54238709677418</v>
      </c>
      <c r="J97" s="9">
        <f t="shared" si="86"/>
        <v>0.1311174920605179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21.226541615752286</v>
      </c>
      <c r="P97" s="9">
        <f t="shared" si="89"/>
        <v>2.783170901775653</v>
      </c>
      <c r="Q97" s="12">
        <f t="shared" si="90"/>
        <v>1.2524269057990438</v>
      </c>
      <c r="R97" s="9">
        <f t="shared" si="91"/>
        <v>2.3873737500000001</v>
      </c>
      <c r="S97" s="13">
        <f t="shared" si="92"/>
        <v>0.52460445533467215</v>
      </c>
      <c r="T97" s="2">
        <f t="shared" si="93"/>
        <v>0.51</v>
      </c>
      <c r="U97" s="14">
        <f t="shared" si="94"/>
        <v>0.26754827222068278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0.12712080407453585</v>
      </c>
      <c r="AK97" s="9">
        <f t="shared" si="96"/>
        <v>10.4025</v>
      </c>
      <c r="AL97" s="1">
        <f t="shared" si="97"/>
        <v>0.45</v>
      </c>
      <c r="AM97" s="17">
        <f t="shared" si="98"/>
        <v>503512.5</v>
      </c>
      <c r="AN97" s="1">
        <f t="shared" si="99"/>
        <v>6658319214.4508314</v>
      </c>
    </row>
    <row r="98" spans="1:50" x14ac:dyDescent="0.15">
      <c r="C98" s="7">
        <v>9</v>
      </c>
      <c r="D98" s="7">
        <f t="shared" si="100"/>
        <v>15.9128666666667</v>
      </c>
      <c r="E98" s="10">
        <f t="shared" si="101"/>
        <v>16.3923870967742</v>
      </c>
      <c r="F98" s="7" t="s">
        <v>83</v>
      </c>
      <c r="G98" s="1">
        <v>10</v>
      </c>
      <c r="H98" s="9">
        <f t="shared" si="84"/>
        <v>15.9128666666667</v>
      </c>
      <c r="I98" s="9">
        <f t="shared" si="85"/>
        <v>289.06286666666665</v>
      </c>
      <c r="J98" s="9">
        <f t="shared" si="86"/>
        <v>0.12400336229184662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23.748645713976632</v>
      </c>
      <c r="P98" s="9">
        <f t="shared" si="89"/>
        <v>2.9449119184109547</v>
      </c>
      <c r="Q98" s="12">
        <f t="shared" si="90"/>
        <v>1.3252103632849297</v>
      </c>
      <c r="R98" s="9">
        <f t="shared" si="91"/>
        <v>2.3873737500000001</v>
      </c>
      <c r="S98" s="13">
        <f t="shared" si="92"/>
        <v>0.55509128526060469</v>
      </c>
      <c r="T98" s="2">
        <f t="shared" si="93"/>
        <v>0.51</v>
      </c>
      <c r="U98" s="14">
        <f t="shared" si="94"/>
        <v>0.28309655548290841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0.12860261147809687</v>
      </c>
      <c r="AK98" s="9">
        <f t="shared" si="96"/>
        <v>10.4025</v>
      </c>
      <c r="AL98" s="1">
        <f t="shared" si="97"/>
        <v>0.45</v>
      </c>
      <c r="AM98" s="17">
        <f t="shared" si="98"/>
        <v>503512.5</v>
      </c>
      <c r="AN98" s="1">
        <f t="shared" si="99"/>
        <v>6735933156.3942833</v>
      </c>
    </row>
    <row r="99" spans="1:50" x14ac:dyDescent="0.15">
      <c r="C99" s="7">
        <v>10</v>
      </c>
      <c r="D99" s="7">
        <f t="shared" si="100"/>
        <v>10.8323548387097</v>
      </c>
      <c r="E99" s="10">
        <f t="shared" si="101"/>
        <v>15.9128666666667</v>
      </c>
      <c r="F99" s="7" t="s">
        <v>83</v>
      </c>
      <c r="G99" s="1">
        <v>11</v>
      </c>
      <c r="H99" s="9">
        <f t="shared" si="84"/>
        <v>10.8323548387097</v>
      </c>
      <c r="I99" s="9">
        <f t="shared" si="85"/>
        <v>283.98235483870968</v>
      </c>
      <c r="J99" s="9">
        <f t="shared" si="86"/>
        <v>6.7876792779981279E-2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19.763547105787392</v>
      </c>
      <c r="O99" s="9">
        <f t="shared" si="102"/>
        <v>6.3454616897782827</v>
      </c>
      <c r="P99" s="9">
        <f t="shared" si="89"/>
        <v>0.43070958821039035</v>
      </c>
      <c r="Q99" s="12">
        <f t="shared" si="90"/>
        <v>0.19381931469467567</v>
      </c>
      <c r="R99" s="9">
        <f t="shared" si="91"/>
        <v>2.3873737500000001</v>
      </c>
      <c r="S99" s="13">
        <f t="shared" si="92"/>
        <v>8.1185157830723262E-2</v>
      </c>
      <c r="T99" s="2">
        <f t="shared" si="93"/>
        <v>0.51</v>
      </c>
      <c r="U99" s="14">
        <f t="shared" si="94"/>
        <v>4.1404430493668862E-2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4.2820435793841163E-2</v>
      </c>
      <c r="AK99" s="9">
        <f t="shared" si="96"/>
        <v>10.4025</v>
      </c>
      <c r="AL99" s="1">
        <f t="shared" si="97"/>
        <v>0.45</v>
      </c>
      <c r="AM99" s="17">
        <f t="shared" si="98"/>
        <v>503512.5</v>
      </c>
      <c r="AN99" s="1">
        <f t="shared" si="99"/>
        <v>2242843982.0921717</v>
      </c>
    </row>
    <row r="100" spans="1:50" x14ac:dyDescent="0.15">
      <c r="C100" s="7">
        <v>11</v>
      </c>
      <c r="D100" s="7">
        <f t="shared" si="100"/>
        <v>5.72786666666667</v>
      </c>
      <c r="E100" s="10">
        <f t="shared" si="101"/>
        <v>10.8323548387097</v>
      </c>
      <c r="F100" s="7" t="s">
        <v>85</v>
      </c>
      <c r="G100" s="1">
        <v>12</v>
      </c>
      <c r="H100" s="9">
        <f t="shared" si="84"/>
        <v>5.72786666666667</v>
      </c>
      <c r="I100" s="9">
        <f t="shared" si="85"/>
        <v>278.87786666666665</v>
      </c>
      <c r="J100" s="9">
        <f t="shared" si="86"/>
        <v>3.6238555826999586E-2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11.220027101567892</v>
      </c>
      <c r="P100" s="9">
        <f t="shared" si="89"/>
        <v>0.4065975785006164</v>
      </c>
      <c r="Q100" s="12">
        <f t="shared" si="90"/>
        <v>0.18296891032527737</v>
      </c>
      <c r="R100" s="9">
        <f t="shared" si="91"/>
        <v>2.3873737500000001</v>
      </c>
      <c r="S100" s="13">
        <f t="shared" si="92"/>
        <v>7.6640245510480862E-2</v>
      </c>
      <c r="T100" s="2">
        <f t="shared" si="93"/>
        <v>0.51</v>
      </c>
      <c r="U100" s="14">
        <f t="shared" si="94"/>
        <v>3.9086525210345238E-2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4.2121587350919087E-2</v>
      </c>
      <c r="AK100" s="9">
        <f t="shared" si="96"/>
        <v>10.4025</v>
      </c>
      <c r="AL100" s="1">
        <f t="shared" si="97"/>
        <v>0.45</v>
      </c>
      <c r="AM100" s="17">
        <f t="shared" si="98"/>
        <v>503512.5</v>
      </c>
      <c r="AN100" s="1">
        <f t="shared" si="99"/>
        <v>2206239776.7508593</v>
      </c>
      <c r="AO100" s="1">
        <f>SUM(AN89:AN100)</f>
        <v>43768934696.389587</v>
      </c>
    </row>
    <row r="101" spans="1:50" x14ac:dyDescent="0.15">
      <c r="C101" s="7">
        <v>12</v>
      </c>
      <c r="D101" s="7">
        <f t="shared" si="100"/>
        <v>5.1751290322580603</v>
      </c>
      <c r="E101" s="10">
        <f t="shared" si="101"/>
        <v>5.72786666666667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5.1111612903225803</v>
      </c>
      <c r="E105" s="7"/>
      <c r="F105" s="7"/>
      <c r="G105" s="1">
        <v>1</v>
      </c>
      <c r="H105" s="9">
        <f t="shared" ref="H105:H116" si="103">E106</f>
        <v>5.1111612903225803</v>
      </c>
      <c r="I105" s="9">
        <f t="shared" ref="I105:I116" si="104">H105+273.15</f>
        <v>278.26116129032255</v>
      </c>
      <c r="J105" s="9">
        <f t="shared" ref="J105:J116" si="105">EXP(($C$15*(I105-$C$13))/($C$16*I105*$C$13))</f>
        <v>3.3540174623352806E-2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2.1730350724260432E-2</v>
      </c>
      <c r="Q105" s="12">
        <f t="shared" ref="Q105:Q116" si="109">P105*$B$107</f>
        <v>6.5191052172781294E-3</v>
      </c>
      <c r="R105" s="9">
        <f t="shared" ref="R105:R116" si="110">L105*$B$107</f>
        <v>0.19436706250000002</v>
      </c>
      <c r="S105" s="13">
        <f t="shared" ref="S105:S116" si="111">Q105/R105</f>
        <v>3.3540174623352806E-2</v>
      </c>
      <c r="T105" s="2">
        <f t="shared" ref="T105:T116" si="112">$B$106/100</f>
        <v>0.01</v>
      </c>
      <c r="U105" s="14">
        <f t="shared" ref="U105:U116" si="113">S105*T105</f>
        <v>3.3540174623352808E-4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5.8254017462335281E-3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2.39174193548387</v>
      </c>
      <c r="E106" s="10">
        <f t="shared" ref="E106:E117" si="122">D105</f>
        <v>5.1111612903225803</v>
      </c>
      <c r="F106" s="7" t="s">
        <v>83</v>
      </c>
      <c r="G106" s="1">
        <v>2</v>
      </c>
      <c r="H106" s="9">
        <f t="shared" si="103"/>
        <v>2.39174193548387</v>
      </c>
      <c r="I106" s="9">
        <f t="shared" si="104"/>
        <v>275.54174193548386</v>
      </c>
      <c r="J106" s="9">
        <f t="shared" si="105"/>
        <v>2.3745663641589285E-2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1.2740500659424066</v>
      </c>
      <c r="P106" s="9">
        <f t="shared" si="108"/>
        <v>3.0253164328413035E-2</v>
      </c>
      <c r="Q106" s="12">
        <f t="shared" si="109"/>
        <v>9.0759492985239103E-3</v>
      </c>
      <c r="R106" s="9">
        <f t="shared" si="110"/>
        <v>0.19436706250000002</v>
      </c>
      <c r="S106" s="13">
        <f t="shared" si="111"/>
        <v>4.669489357809227E-2</v>
      </c>
      <c r="T106" s="2">
        <f t="shared" si="112"/>
        <v>0.01</v>
      </c>
      <c r="U106" s="14">
        <f t="shared" si="113"/>
        <v>4.6694893578092271E-4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5.9569489357809225E-3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4.7290714285714301</v>
      </c>
      <c r="E107" s="10">
        <f t="shared" si="122"/>
        <v>2.39174193548387</v>
      </c>
      <c r="F107" s="7" t="s">
        <v>83</v>
      </c>
      <c r="G107" s="1">
        <v>3</v>
      </c>
      <c r="H107" s="9">
        <f t="shared" si="103"/>
        <v>4.7290714285714301</v>
      </c>
      <c r="I107" s="9">
        <f t="shared" si="104"/>
        <v>277.87907142857142</v>
      </c>
      <c r="J107" s="9">
        <f t="shared" si="105"/>
        <v>3.1964624585406123E-2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1.8916871099473271</v>
      </c>
      <c r="P107" s="9">
        <f t="shared" si="108"/>
        <v>6.046706830251819E-2</v>
      </c>
      <c r="Q107" s="12">
        <f t="shared" si="109"/>
        <v>1.8140120490755456E-2</v>
      </c>
      <c r="R107" s="9">
        <f t="shared" si="110"/>
        <v>0.19436706250000002</v>
      </c>
      <c r="S107" s="13">
        <f t="shared" si="111"/>
        <v>9.3329189922574732E-2</v>
      </c>
      <c r="T107" s="2">
        <f t="shared" si="112"/>
        <v>0.01</v>
      </c>
      <c r="U107" s="14">
        <f t="shared" si="113"/>
        <v>9.332918992257473E-4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6.4232918992257471E-3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6.3747419354838701</v>
      </c>
      <c r="E108" s="10">
        <f t="shared" si="122"/>
        <v>4.7290714285714301</v>
      </c>
      <c r="F108" s="7" t="s">
        <v>83</v>
      </c>
      <c r="G108" s="1">
        <v>4</v>
      </c>
      <c r="H108" s="9">
        <f t="shared" si="103"/>
        <v>6.3747419354838701</v>
      </c>
      <c r="I108" s="9">
        <f t="shared" si="104"/>
        <v>279.52474193548386</v>
      </c>
      <c r="J108" s="9">
        <f t="shared" si="105"/>
        <v>3.9288108498042124E-2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2.4791102499781421</v>
      </c>
      <c r="P108" s="9">
        <f t="shared" si="108"/>
        <v>9.7399552479749574E-2</v>
      </c>
      <c r="Q108" s="12">
        <f t="shared" si="109"/>
        <v>2.9219865743924871E-2</v>
      </c>
      <c r="R108" s="9">
        <f t="shared" si="110"/>
        <v>0.19436706250000002</v>
      </c>
      <c r="S108" s="13">
        <f t="shared" si="111"/>
        <v>0.15033342258760982</v>
      </c>
      <c r="T108" s="2">
        <f t="shared" si="112"/>
        <v>0.01</v>
      </c>
      <c r="U108" s="14">
        <f t="shared" si="113"/>
        <v>1.5033342258760983E-3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6.9933342258760986E-3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6.4761666666666704</v>
      </c>
      <c r="E109" s="10">
        <f t="shared" si="122"/>
        <v>6.3747419354838701</v>
      </c>
      <c r="F109" s="7" t="s">
        <v>83</v>
      </c>
      <c r="G109" s="1">
        <v>5</v>
      </c>
      <c r="H109" s="9">
        <f t="shared" si="103"/>
        <v>6.4761666666666704</v>
      </c>
      <c r="I109" s="9">
        <f t="shared" si="104"/>
        <v>279.62616666666662</v>
      </c>
      <c r="J109" s="9">
        <f t="shared" si="105"/>
        <v>3.9787647203074962E-2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2.2626251626234728</v>
      </c>
      <c r="O109" s="9">
        <f t="shared" si="123"/>
        <v>0.76697574320825312</v>
      </c>
      <c r="P109" s="9">
        <f t="shared" si="108"/>
        <v>3.0516160284086193E-2</v>
      </c>
      <c r="Q109" s="12">
        <f t="shared" si="109"/>
        <v>9.1548480852258578E-3</v>
      </c>
      <c r="R109" s="9">
        <f t="shared" si="110"/>
        <v>0.19436706250000002</v>
      </c>
      <c r="S109" s="13">
        <f t="shared" si="111"/>
        <v>4.7100820311187536E-2</v>
      </c>
      <c r="T109" s="2">
        <f t="shared" si="112"/>
        <v>0.01</v>
      </c>
      <c r="U109" s="14">
        <f t="shared" si="113"/>
        <v>4.7100820311187538E-4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5.9610082031118757E-3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10.855064516129</v>
      </c>
      <c r="E110" s="10">
        <f t="shared" si="122"/>
        <v>6.4761666666666704</v>
      </c>
      <c r="F110" s="7" t="s">
        <v>85</v>
      </c>
      <c r="G110" s="1">
        <v>6</v>
      </c>
      <c r="H110" s="9">
        <f t="shared" si="103"/>
        <v>10.855064516129</v>
      </c>
      <c r="I110" s="9">
        <f t="shared" si="104"/>
        <v>284.00506451612898</v>
      </c>
      <c r="J110" s="9">
        <f t="shared" si="105"/>
        <v>6.8063141355179324E-2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1.3843497912575005</v>
      </c>
      <c r="P110" s="9">
        <f t="shared" si="108"/>
        <v>9.4223195527372239E-2</v>
      </c>
      <c r="Q110" s="12">
        <f t="shared" si="109"/>
        <v>2.8266958658211671E-2</v>
      </c>
      <c r="R110" s="9">
        <f t="shared" si="110"/>
        <v>0.19436706250000002</v>
      </c>
      <c r="S110" s="13">
        <f t="shared" si="111"/>
        <v>0.14543080650926474</v>
      </c>
      <c r="T110" s="2">
        <f t="shared" si="112"/>
        <v>0.01</v>
      </c>
      <c r="U110" s="14">
        <f t="shared" si="113"/>
        <v>1.4543080650926475E-3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6.9443080650926471E-3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18.016300000000001</v>
      </c>
      <c r="E111" s="10">
        <f t="shared" si="122"/>
        <v>10.855064516129</v>
      </c>
      <c r="F111" s="7" t="s">
        <v>83</v>
      </c>
      <c r="G111" s="1">
        <v>7</v>
      </c>
      <c r="H111" s="9">
        <f t="shared" si="103"/>
        <v>18.016300000000001</v>
      </c>
      <c r="I111" s="9">
        <f t="shared" si="104"/>
        <v>291.16629999999998</v>
      </c>
      <c r="J111" s="9">
        <f t="shared" si="105"/>
        <v>0.15816635132163909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1.9380168040634616</v>
      </c>
      <c r="P111" s="9">
        <f t="shared" si="108"/>
        <v>0.30652904669874165</v>
      </c>
      <c r="Q111" s="12">
        <f t="shared" si="109"/>
        <v>9.1958714009622494E-2</v>
      </c>
      <c r="R111" s="9">
        <f t="shared" si="110"/>
        <v>0.19436706250000002</v>
      </c>
      <c r="S111" s="13">
        <f t="shared" si="111"/>
        <v>0.47311881358304975</v>
      </c>
      <c r="T111" s="2">
        <f t="shared" si="112"/>
        <v>0.01</v>
      </c>
      <c r="U111" s="14">
        <f t="shared" si="113"/>
        <v>4.7311881358304978E-3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1.4681188135830497E-2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17.379548387096801</v>
      </c>
      <c r="E112" s="10">
        <f t="shared" si="122"/>
        <v>18.016300000000001</v>
      </c>
      <c r="F112" s="7" t="s">
        <v>83</v>
      </c>
      <c r="G112" s="1">
        <v>8</v>
      </c>
      <c r="H112" s="9">
        <f t="shared" si="103"/>
        <v>17.379548387096801</v>
      </c>
      <c r="I112" s="9">
        <f t="shared" si="104"/>
        <v>290.52954838709678</v>
      </c>
      <c r="J112" s="9">
        <f t="shared" si="105"/>
        <v>0.14698869838236869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2.2793779656980533</v>
      </c>
      <c r="P112" s="9">
        <f t="shared" si="108"/>
        <v>0.33504280029940831</v>
      </c>
      <c r="Q112" s="12">
        <f t="shared" si="109"/>
        <v>0.10051284008982249</v>
      </c>
      <c r="R112" s="9">
        <f t="shared" si="110"/>
        <v>0.19436706250000002</v>
      </c>
      <c r="S112" s="13">
        <f t="shared" si="111"/>
        <v>0.51712897646854383</v>
      </c>
      <c r="T112" s="2">
        <f t="shared" si="112"/>
        <v>0.01</v>
      </c>
      <c r="U112" s="14">
        <f t="shared" si="113"/>
        <v>5.1712897646854382E-3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1.512128976468544E-2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16.3923870967742</v>
      </c>
      <c r="E113" s="10">
        <f t="shared" si="122"/>
        <v>17.379548387096801</v>
      </c>
      <c r="F113" s="7" t="s">
        <v>83</v>
      </c>
      <c r="G113" s="1">
        <v>9</v>
      </c>
      <c r="H113" s="9">
        <f t="shared" si="103"/>
        <v>16.3923870967742</v>
      </c>
      <c r="I113" s="9">
        <f t="shared" si="104"/>
        <v>289.54238709677418</v>
      </c>
      <c r="J113" s="9">
        <f t="shared" si="105"/>
        <v>0.1311174920605179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2.5922253737319787</v>
      </c>
      <c r="P113" s="9">
        <f t="shared" si="108"/>
        <v>0.33988608985937574</v>
      </c>
      <c r="Q113" s="12">
        <f t="shared" si="109"/>
        <v>0.10196582695781271</v>
      </c>
      <c r="R113" s="9">
        <f t="shared" si="110"/>
        <v>0.19436706250000002</v>
      </c>
      <c r="S113" s="13">
        <f t="shared" si="111"/>
        <v>0.52460445533467226</v>
      </c>
      <c r="T113" s="2">
        <f t="shared" si="112"/>
        <v>0.01</v>
      </c>
      <c r="U113" s="14">
        <f t="shared" si="113"/>
        <v>5.2460445533467227E-3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1.5196044553346721E-2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15.9128666666667</v>
      </c>
      <c r="E114" s="10">
        <f t="shared" si="122"/>
        <v>16.3923870967742</v>
      </c>
      <c r="F114" s="7" t="s">
        <v>83</v>
      </c>
      <c r="G114" s="1">
        <v>10</v>
      </c>
      <c r="H114" s="9">
        <f t="shared" si="103"/>
        <v>15.9128666666667</v>
      </c>
      <c r="I114" s="9">
        <f t="shared" si="104"/>
        <v>289.06286666666665</v>
      </c>
      <c r="J114" s="9">
        <f t="shared" si="105"/>
        <v>0.12400336229184662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2.9002294922059364</v>
      </c>
      <c r="P114" s="9">
        <f t="shared" si="108"/>
        <v>0.35963820845151107</v>
      </c>
      <c r="Q114" s="12">
        <f t="shared" si="109"/>
        <v>0.10789146253545331</v>
      </c>
      <c r="R114" s="9">
        <f t="shared" si="110"/>
        <v>0.19436706250000002</v>
      </c>
      <c r="S114" s="13">
        <f t="shared" si="111"/>
        <v>0.55509128526060481</v>
      </c>
      <c r="T114" s="2">
        <f t="shared" si="112"/>
        <v>0.01</v>
      </c>
      <c r="U114" s="14">
        <f t="shared" si="113"/>
        <v>5.5509128526060481E-3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1.5500912852606047E-2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10.8323548387097</v>
      </c>
      <c r="E115" s="10">
        <f t="shared" si="122"/>
        <v>15.9128666666667</v>
      </c>
      <c r="F115" s="7" t="s">
        <v>83</v>
      </c>
      <c r="G115" s="1">
        <v>11</v>
      </c>
      <c r="H115" s="9">
        <f t="shared" si="103"/>
        <v>10.8323548387097</v>
      </c>
      <c r="I115" s="9">
        <f t="shared" si="104"/>
        <v>283.98235483870968</v>
      </c>
      <c r="J115" s="9">
        <f t="shared" si="105"/>
        <v>6.7876792779981279E-2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2.4135617195667041</v>
      </c>
      <c r="O115" s="9">
        <f t="shared" si="123"/>
        <v>0.77491977252105482</v>
      </c>
      <c r="P115" s="9">
        <f t="shared" si="108"/>
        <v>5.2599068820521871E-2</v>
      </c>
      <c r="Q115" s="12">
        <f t="shared" si="109"/>
        <v>1.5779720646156559E-2</v>
      </c>
      <c r="R115" s="9">
        <f t="shared" si="110"/>
        <v>0.19436706250000002</v>
      </c>
      <c r="S115" s="13">
        <f t="shared" si="111"/>
        <v>8.118515783072329E-2</v>
      </c>
      <c r="T115" s="2">
        <f t="shared" si="112"/>
        <v>0.01</v>
      </c>
      <c r="U115" s="14">
        <f t="shared" si="113"/>
        <v>8.1185157830723287E-4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6.3018515783072326E-3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5.72786666666667</v>
      </c>
      <c r="E116" s="10">
        <f t="shared" si="122"/>
        <v>10.8323548387097</v>
      </c>
      <c r="F116" s="7" t="s">
        <v>85</v>
      </c>
      <c r="G116" s="1">
        <v>12</v>
      </c>
      <c r="H116" s="9">
        <f t="shared" si="103"/>
        <v>5.72786666666667</v>
      </c>
      <c r="I116" s="9">
        <f t="shared" si="104"/>
        <v>278.87786666666665</v>
      </c>
      <c r="J116" s="9">
        <f t="shared" si="105"/>
        <v>3.6238555826999586E-2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1.3702109120338666</v>
      </c>
      <c r="P116" s="9">
        <f t="shared" si="108"/>
        <v>4.9654464630503291E-2</v>
      </c>
      <c r="Q116" s="12">
        <f t="shared" si="109"/>
        <v>1.4896339389150987E-2</v>
      </c>
      <c r="R116" s="9">
        <f t="shared" si="110"/>
        <v>0.19436706250000002</v>
      </c>
      <c r="S116" s="13">
        <f t="shared" si="111"/>
        <v>7.6640245510480903E-2</v>
      </c>
      <c r="T116" s="2">
        <f t="shared" si="112"/>
        <v>0.01</v>
      </c>
      <c r="U116" s="14">
        <f t="shared" si="113"/>
        <v>7.664024551048091E-4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6.2564024551048092E-3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5.1751290322580603</v>
      </c>
      <c r="E117" s="10">
        <f t="shared" si="122"/>
        <v>5.72786666666667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5.1111612903225803</v>
      </c>
      <c r="E121" s="7"/>
      <c r="F121" s="7"/>
      <c r="G121" s="1">
        <v>1</v>
      </c>
      <c r="H121" s="9">
        <f t="shared" ref="H121:H132" si="124">E122</f>
        <v>5.1111612903225803</v>
      </c>
      <c r="I121" s="9">
        <f t="shared" ref="I121:I132" si="125">H121+273.15</f>
        <v>278.26116129032255</v>
      </c>
      <c r="J121" s="9">
        <f t="shared" ref="J121:J132" si="126">EXP(($C$15*(I121-$C$13))/($C$16*I121*$C$13))</f>
        <v>3.3540174623352806E-2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9.5488877152685447E-3</v>
      </c>
      <c r="Q121" s="12">
        <f t="shared" ref="Q121:Q132" si="130">P121*$B$123</f>
        <v>3.1511329460386199E-3</v>
      </c>
      <c r="R121" s="9">
        <f t="shared" ref="R121:R132" si="131">L121*$B$123</f>
        <v>9.3951000000000007E-2</v>
      </c>
      <c r="S121" s="13">
        <f t="shared" ref="S121:S132" si="132">Q121/R121</f>
        <v>3.3540174623352806E-2</v>
      </c>
      <c r="T121" s="2">
        <f t="shared" ref="T121:T132" si="133">$B$122/100</f>
        <v>0.01</v>
      </c>
      <c r="U121" s="14">
        <f t="shared" ref="U121:U132" si="134">S121*T121</f>
        <v>3.3540174623352808E-4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5.8254017462335281E-3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2.39174193548387</v>
      </c>
      <c r="E122" s="10">
        <f t="shared" ref="E122:E133" si="145">D121</f>
        <v>5.1111612903225803</v>
      </c>
      <c r="F122" s="7" t="s">
        <v>83</v>
      </c>
      <c r="G122" s="1">
        <v>2</v>
      </c>
      <c r="H122" s="9">
        <f t="shared" si="124"/>
        <v>2.39174193548387</v>
      </c>
      <c r="I122" s="9">
        <f t="shared" si="125"/>
        <v>275.54174193548386</v>
      </c>
      <c r="J122" s="9">
        <f t="shared" si="126"/>
        <v>2.3745663641589285E-2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0.5598511122847315</v>
      </c>
      <c r="P122" s="9">
        <f t="shared" si="129"/>
        <v>1.3294036201682869E-2</v>
      </c>
      <c r="Q122" s="12">
        <f t="shared" si="130"/>
        <v>4.3870319465553467E-3</v>
      </c>
      <c r="R122" s="9">
        <f t="shared" si="131"/>
        <v>9.3951000000000007E-2</v>
      </c>
      <c r="S122" s="13">
        <f t="shared" si="132"/>
        <v>4.6694893578092263E-2</v>
      </c>
      <c r="T122" s="2">
        <f t="shared" si="133"/>
        <v>0.01</v>
      </c>
      <c r="U122" s="14">
        <f t="shared" si="134"/>
        <v>4.6694893578092266E-4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5.9569489357809225E-3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4.7290714285714301</v>
      </c>
      <c r="E123" s="10">
        <f t="shared" si="145"/>
        <v>2.39174193548387</v>
      </c>
      <c r="F123" s="7" t="s">
        <v>83</v>
      </c>
      <c r="G123" s="1">
        <v>3</v>
      </c>
      <c r="H123" s="9">
        <f t="shared" si="124"/>
        <v>4.7290714285714301</v>
      </c>
      <c r="I123" s="9">
        <f t="shared" si="125"/>
        <v>277.87907142857142</v>
      </c>
      <c r="J123" s="9">
        <f t="shared" si="126"/>
        <v>3.1964624585406123E-2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0.83125707608304866</v>
      </c>
      <c r="P123" s="9">
        <f t="shared" si="129"/>
        <v>2.6570820370957027E-2</v>
      </c>
      <c r="Q123" s="12">
        <f t="shared" si="130"/>
        <v>8.7683707224158192E-3</v>
      </c>
      <c r="R123" s="9">
        <f t="shared" si="131"/>
        <v>9.3951000000000007E-2</v>
      </c>
      <c r="S123" s="13">
        <f t="shared" si="132"/>
        <v>9.3329189922574732E-2</v>
      </c>
      <c r="T123" s="2">
        <f t="shared" si="133"/>
        <v>0.01</v>
      </c>
      <c r="U123" s="14">
        <f t="shared" si="134"/>
        <v>9.332918992257473E-4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6.4232918992257471E-3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6.3747419354838701</v>
      </c>
      <c r="E124" s="10">
        <f t="shared" si="145"/>
        <v>4.7290714285714301</v>
      </c>
      <c r="F124" s="7" t="s">
        <v>83</v>
      </c>
      <c r="G124" s="1">
        <v>4</v>
      </c>
      <c r="H124" s="9">
        <f t="shared" si="124"/>
        <v>6.3747419354838701</v>
      </c>
      <c r="I124" s="9">
        <f t="shared" si="125"/>
        <v>279.52474193548386</v>
      </c>
      <c r="J124" s="9">
        <f t="shared" si="126"/>
        <v>3.9288108498042124E-2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1.0893862557120917</v>
      </c>
      <c r="P124" s="9">
        <f t="shared" si="129"/>
        <v>4.2799925410692517E-2</v>
      </c>
      <c r="Q124" s="12">
        <f t="shared" si="130"/>
        <v>1.4123975385528531E-2</v>
      </c>
      <c r="R124" s="9">
        <f t="shared" si="131"/>
        <v>9.3951000000000007E-2</v>
      </c>
      <c r="S124" s="13">
        <f t="shared" si="132"/>
        <v>0.15033342258760982</v>
      </c>
      <c r="T124" s="2">
        <f t="shared" si="133"/>
        <v>0.01</v>
      </c>
      <c r="U124" s="14">
        <f t="shared" si="134"/>
        <v>1.5033342258760983E-3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6.9933342258760986E-3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6.4761666666666704</v>
      </c>
      <c r="E125" s="10">
        <f t="shared" si="145"/>
        <v>6.3747419354838701</v>
      </c>
      <c r="F125" s="7" t="s">
        <v>83</v>
      </c>
      <c r="G125" s="1">
        <v>5</v>
      </c>
      <c r="H125" s="9">
        <f t="shared" si="124"/>
        <v>6.4761666666666704</v>
      </c>
      <c r="I125" s="9">
        <f t="shared" si="125"/>
        <v>279.62616666666662</v>
      </c>
      <c r="J125" s="9">
        <f t="shared" si="126"/>
        <v>3.9787647203074962E-2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0.99425701378632925</v>
      </c>
      <c r="O125" s="9">
        <f t="shared" si="146"/>
        <v>0.33702931651506984</v>
      </c>
      <c r="P125" s="9">
        <f t="shared" si="129"/>
        <v>1.3409603542595084E-2</v>
      </c>
      <c r="Q125" s="12">
        <f t="shared" si="130"/>
        <v>4.4251691690563779E-3</v>
      </c>
      <c r="R125" s="9">
        <f t="shared" si="131"/>
        <v>9.3951000000000007E-2</v>
      </c>
      <c r="S125" s="13">
        <f t="shared" si="132"/>
        <v>4.7100820311187508E-2</v>
      </c>
      <c r="T125" s="2">
        <f t="shared" si="133"/>
        <v>0.01</v>
      </c>
      <c r="U125" s="14">
        <f t="shared" si="134"/>
        <v>4.7100820311187511E-4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5.9610082031118748E-3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10.855064516129</v>
      </c>
      <c r="E126" s="10">
        <f t="shared" si="145"/>
        <v>6.4761666666666704</v>
      </c>
      <c r="F126" s="7" t="s">
        <v>85</v>
      </c>
      <c r="G126" s="1">
        <v>6</v>
      </c>
      <c r="H126" s="9">
        <f t="shared" si="124"/>
        <v>10.855064516129</v>
      </c>
      <c r="I126" s="9">
        <f t="shared" si="125"/>
        <v>284.00506451612898</v>
      </c>
      <c r="J126" s="9">
        <f t="shared" si="126"/>
        <v>6.8063141355179324E-2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0.60831971297247478</v>
      </c>
      <c r="P126" s="9">
        <f t="shared" si="129"/>
        <v>4.1404150613187668E-2</v>
      </c>
      <c r="Q126" s="12">
        <f t="shared" si="130"/>
        <v>1.3663369702351932E-2</v>
      </c>
      <c r="R126" s="9">
        <f t="shared" si="131"/>
        <v>9.3951000000000007E-2</v>
      </c>
      <c r="S126" s="13">
        <f t="shared" si="132"/>
        <v>0.14543080650926474</v>
      </c>
      <c r="T126" s="2">
        <f t="shared" si="133"/>
        <v>0.01</v>
      </c>
      <c r="U126" s="14">
        <f t="shared" si="134"/>
        <v>1.4543080650926475E-3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6.9443080650926471E-3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18.016300000000001</v>
      </c>
      <c r="E127" s="10">
        <f t="shared" si="145"/>
        <v>10.855064516129</v>
      </c>
      <c r="F127" s="7" t="s">
        <v>83</v>
      </c>
      <c r="G127" s="1">
        <v>7</v>
      </c>
      <c r="H127" s="9">
        <f t="shared" si="124"/>
        <v>18.016300000000001</v>
      </c>
      <c r="I127" s="9">
        <f t="shared" si="125"/>
        <v>291.16629999999998</v>
      </c>
      <c r="J127" s="9">
        <f t="shared" si="126"/>
        <v>0.15816635132163909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0.85161556235928715</v>
      </c>
      <c r="P127" s="9">
        <f t="shared" si="129"/>
        <v>0.13469692622709425</v>
      </c>
      <c r="Q127" s="12">
        <f t="shared" si="130"/>
        <v>4.4449985654941106E-2</v>
      </c>
      <c r="R127" s="9">
        <f t="shared" si="131"/>
        <v>9.3951000000000007E-2</v>
      </c>
      <c r="S127" s="13">
        <f t="shared" si="132"/>
        <v>0.47311881358304969</v>
      </c>
      <c r="T127" s="2">
        <f t="shared" si="133"/>
        <v>0.01</v>
      </c>
      <c r="U127" s="14">
        <f t="shared" si="134"/>
        <v>4.7311881358304969E-3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1.4681188135830497E-2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17.379548387096801</v>
      </c>
      <c r="E128" s="10">
        <f t="shared" si="145"/>
        <v>18.016300000000001</v>
      </c>
      <c r="F128" s="7" t="s">
        <v>83</v>
      </c>
      <c r="G128" s="1">
        <v>8</v>
      </c>
      <c r="H128" s="9">
        <f t="shared" si="124"/>
        <v>17.379548387096801</v>
      </c>
      <c r="I128" s="9">
        <f t="shared" si="125"/>
        <v>290.52954838709678</v>
      </c>
      <c r="J128" s="9">
        <f t="shared" si="126"/>
        <v>0.14698869838236869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1.0016186361321928</v>
      </c>
      <c r="P128" s="9">
        <f t="shared" si="129"/>
        <v>0.14722661960059438</v>
      </c>
      <c r="Q128" s="12">
        <f t="shared" si="130"/>
        <v>4.8584784468196147E-2</v>
      </c>
      <c r="R128" s="9">
        <f t="shared" si="131"/>
        <v>9.3951000000000007E-2</v>
      </c>
      <c r="S128" s="13">
        <f t="shared" si="132"/>
        <v>0.51712897646854361</v>
      </c>
      <c r="T128" s="2">
        <f t="shared" si="133"/>
        <v>0.01</v>
      </c>
      <c r="U128" s="14">
        <f t="shared" si="134"/>
        <v>5.1712897646854364E-3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1.5121289764685436E-2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16.3923870967742</v>
      </c>
      <c r="E129" s="10">
        <f t="shared" si="145"/>
        <v>17.379548387096801</v>
      </c>
      <c r="F129" s="7" t="s">
        <v>83</v>
      </c>
      <c r="G129" s="1">
        <v>9</v>
      </c>
      <c r="H129" s="9">
        <f t="shared" si="124"/>
        <v>16.3923870967742</v>
      </c>
      <c r="I129" s="9">
        <f t="shared" si="125"/>
        <v>289.54238709677418</v>
      </c>
      <c r="J129" s="9">
        <f t="shared" si="126"/>
        <v>0.1311174920605179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1.1390920165315983</v>
      </c>
      <c r="P129" s="9">
        <f t="shared" si="129"/>
        <v>0.14935488843378117</v>
      </c>
      <c r="Q129" s="12">
        <f t="shared" si="130"/>
        <v>4.9287113183147789E-2</v>
      </c>
      <c r="R129" s="9">
        <f t="shared" si="131"/>
        <v>9.3951000000000007E-2</v>
      </c>
      <c r="S129" s="13">
        <f t="shared" si="132"/>
        <v>0.52460445533467215</v>
      </c>
      <c r="T129" s="2">
        <f t="shared" si="133"/>
        <v>0.01</v>
      </c>
      <c r="U129" s="14">
        <f t="shared" si="134"/>
        <v>5.2460445533467218E-3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1.5196044553346721E-2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15.9128666666667</v>
      </c>
      <c r="E130" s="10">
        <f t="shared" si="145"/>
        <v>16.3923870967742</v>
      </c>
      <c r="F130" s="7" t="s">
        <v>83</v>
      </c>
      <c r="G130" s="1">
        <v>10</v>
      </c>
      <c r="H130" s="9">
        <f t="shared" si="124"/>
        <v>15.9128666666667</v>
      </c>
      <c r="I130" s="9">
        <f t="shared" si="125"/>
        <v>289.06286666666665</v>
      </c>
      <c r="J130" s="9">
        <f t="shared" si="126"/>
        <v>0.12400336229184662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1.2744371280978171</v>
      </c>
      <c r="P130" s="9">
        <f t="shared" si="129"/>
        <v>0.15803448891369415</v>
      </c>
      <c r="Q130" s="12">
        <f t="shared" si="130"/>
        <v>5.2151381341519074E-2</v>
      </c>
      <c r="R130" s="9">
        <f t="shared" si="131"/>
        <v>9.3951000000000007E-2</v>
      </c>
      <c r="S130" s="13">
        <f t="shared" si="132"/>
        <v>0.55509128526060469</v>
      </c>
      <c r="T130" s="2">
        <f t="shared" si="133"/>
        <v>0.01</v>
      </c>
      <c r="U130" s="14">
        <f t="shared" si="134"/>
        <v>5.5509128526060473E-3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1.5500912852606047E-2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10.8323548387097</v>
      </c>
      <c r="E131" s="10">
        <f t="shared" si="145"/>
        <v>15.9128666666667</v>
      </c>
      <c r="F131" s="7" t="s">
        <v>83</v>
      </c>
      <c r="G131" s="1">
        <v>11</v>
      </c>
      <c r="H131" s="9">
        <f t="shared" si="124"/>
        <v>10.8323548387097</v>
      </c>
      <c r="I131" s="9">
        <f t="shared" si="125"/>
        <v>283.98235483870968</v>
      </c>
      <c r="J131" s="9">
        <f t="shared" si="126"/>
        <v>6.7876792779981279E-2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1.0605825072249169</v>
      </c>
      <c r="O131" s="9">
        <f t="shared" si="146"/>
        <v>0.34052013195920594</v>
      </c>
      <c r="P131" s="9">
        <f t="shared" si="129"/>
        <v>2.3113414434406902E-2</v>
      </c>
      <c r="Q131" s="12">
        <f t="shared" si="130"/>
        <v>7.6274267633542779E-3</v>
      </c>
      <c r="R131" s="9">
        <f t="shared" si="131"/>
        <v>9.3951000000000007E-2</v>
      </c>
      <c r="S131" s="13">
        <f t="shared" si="132"/>
        <v>8.118515783072322E-2</v>
      </c>
      <c r="T131" s="2">
        <f t="shared" si="133"/>
        <v>0.01</v>
      </c>
      <c r="U131" s="14">
        <f t="shared" si="134"/>
        <v>8.1185157830723222E-4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6.3018515783072326E-3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5.72786666666667</v>
      </c>
      <c r="E132" s="10">
        <f t="shared" si="145"/>
        <v>10.8323548387097</v>
      </c>
      <c r="F132" s="7" t="s">
        <v>85</v>
      </c>
      <c r="G132" s="1">
        <v>12</v>
      </c>
      <c r="H132" s="9">
        <f t="shared" si="124"/>
        <v>5.72786666666667</v>
      </c>
      <c r="I132" s="9">
        <f t="shared" si="125"/>
        <v>278.87786666666665</v>
      </c>
      <c r="J132" s="9">
        <f t="shared" si="126"/>
        <v>3.6238555826999586E-2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0.60210671752479894</v>
      </c>
      <c r="P132" s="9">
        <f t="shared" si="129"/>
        <v>2.1819477896833896E-2</v>
      </c>
      <c r="Q132" s="12">
        <f t="shared" si="130"/>
        <v>7.2004277059551855E-3</v>
      </c>
      <c r="R132" s="9">
        <f t="shared" si="131"/>
        <v>9.3951000000000007E-2</v>
      </c>
      <c r="S132" s="13">
        <f t="shared" si="132"/>
        <v>7.6640245510480834E-2</v>
      </c>
      <c r="T132" s="2">
        <f t="shared" si="133"/>
        <v>0.01</v>
      </c>
      <c r="U132" s="14">
        <f t="shared" si="134"/>
        <v>7.6640245510480834E-4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6.2564024551048083E-3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5.1751290322580603</v>
      </c>
      <c r="E133" s="10">
        <f t="shared" si="145"/>
        <v>5.72786666666667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5.1111612903225803</v>
      </c>
      <c r="E136" s="7"/>
      <c r="F136" s="7"/>
      <c r="G136" s="1">
        <v>1</v>
      </c>
      <c r="H136" s="9">
        <f t="shared" ref="H136:H147" si="147">E137</f>
        <v>5.1111612903225803</v>
      </c>
      <c r="I136" s="9">
        <f t="shared" ref="I136:I147" si="148">H136+273.15</f>
        <v>278.26116129032255</v>
      </c>
      <c r="J136" s="9">
        <f t="shared" ref="J136:J147" si="149">EXP(($C$15*(I136-$C$13))/($C$16*I136*$C$13))</f>
        <v>3.3540174623352806E-2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2.5458599672492151E-2</v>
      </c>
      <c r="Q136" s="12">
        <f t="shared" ref="Q136:Q147" si="153">P136*$B$138</f>
        <v>6.6192359148479598E-3</v>
      </c>
      <c r="R136" s="9">
        <f t="shared" ref="R136:R147" si="154">L136*$B$138</f>
        <v>0.19735245833333334</v>
      </c>
      <c r="S136" s="13">
        <f t="shared" ref="S136:S147" si="155">Q136/R136</f>
        <v>3.3540174623352813E-2</v>
      </c>
      <c r="T136" s="2">
        <f t="shared" ref="T136:T147" si="156">$B$137/100</f>
        <v>0.01</v>
      </c>
      <c r="U136" s="14">
        <f t="shared" ref="U136:U147" si="157">S136*T136</f>
        <v>3.3540174623352813E-4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5.8254017462335281E-3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2.39174193548387</v>
      </c>
      <c r="E137" s="10">
        <f t="shared" ref="E137:E148" si="166">D136</f>
        <v>5.1111612903225803</v>
      </c>
      <c r="F137" s="7" t="s">
        <v>83</v>
      </c>
      <c r="G137" s="1">
        <v>2</v>
      </c>
      <c r="H137" s="9">
        <f t="shared" si="147"/>
        <v>2.39174193548387</v>
      </c>
      <c r="I137" s="9">
        <f t="shared" si="148"/>
        <v>275.54174193548386</v>
      </c>
      <c r="J137" s="9">
        <f t="shared" si="149"/>
        <v>2.3745663641589285E-2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1.4926372336608413</v>
      </c>
      <c r="P137" s="9">
        <f t="shared" si="152"/>
        <v>3.5443661689422652E-2</v>
      </c>
      <c r="Q137" s="12">
        <f t="shared" si="153"/>
        <v>9.2153520392498894E-3</v>
      </c>
      <c r="R137" s="9">
        <f t="shared" si="154"/>
        <v>0.19735245833333334</v>
      </c>
      <c r="S137" s="13">
        <f t="shared" si="155"/>
        <v>4.669489357809227E-2</v>
      </c>
      <c r="T137" s="2">
        <f t="shared" si="156"/>
        <v>0.01</v>
      </c>
      <c r="U137" s="14">
        <f t="shared" si="157"/>
        <v>4.6694893578092271E-4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5.9569489357809225E-3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4.7290714285714301</v>
      </c>
      <c r="E138" s="10">
        <f t="shared" si="166"/>
        <v>2.39174193548387</v>
      </c>
      <c r="F138" s="7" t="s">
        <v>83</v>
      </c>
      <c r="G138" s="1">
        <v>3</v>
      </c>
      <c r="H138" s="9">
        <f t="shared" si="147"/>
        <v>4.7290714285714301</v>
      </c>
      <c r="I138" s="9">
        <f t="shared" si="148"/>
        <v>277.87907142857142</v>
      </c>
      <c r="J138" s="9">
        <f t="shared" si="149"/>
        <v>3.1964624585406123E-2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2.2162414886380852</v>
      </c>
      <c r="P138" s="9">
        <f t="shared" si="152"/>
        <v>7.0841327174918006E-2</v>
      </c>
      <c r="Q138" s="12">
        <f t="shared" si="153"/>
        <v>1.8418745065478682E-2</v>
      </c>
      <c r="R138" s="9">
        <f t="shared" si="154"/>
        <v>0.19735245833333334</v>
      </c>
      <c r="S138" s="13">
        <f t="shared" si="155"/>
        <v>9.3329189922574718E-2</v>
      </c>
      <c r="T138" s="2">
        <f t="shared" si="156"/>
        <v>0.01</v>
      </c>
      <c r="U138" s="14">
        <f t="shared" si="157"/>
        <v>9.3329189922574719E-4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6.4232918992257471E-3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6.3747419354838701</v>
      </c>
      <c r="E139" s="10">
        <f t="shared" si="166"/>
        <v>4.7290714285714301</v>
      </c>
      <c r="F139" s="7" t="s">
        <v>83</v>
      </c>
      <c r="G139" s="1">
        <v>4</v>
      </c>
      <c r="H139" s="9">
        <f t="shared" si="147"/>
        <v>6.3747419354838701</v>
      </c>
      <c r="I139" s="9">
        <f t="shared" si="148"/>
        <v>279.52474193548386</v>
      </c>
      <c r="J139" s="9">
        <f t="shared" si="149"/>
        <v>3.9288108498042124E-2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2.9044480781298341</v>
      </c>
      <c r="P139" s="9">
        <f t="shared" si="152"/>
        <v>0.11411027122049484</v>
      </c>
      <c r="Q139" s="12">
        <f t="shared" si="153"/>
        <v>2.966867051732866E-2</v>
      </c>
      <c r="R139" s="9">
        <f t="shared" si="154"/>
        <v>0.19735245833333334</v>
      </c>
      <c r="S139" s="13">
        <f t="shared" si="155"/>
        <v>0.15033342258760982</v>
      </c>
      <c r="T139" s="2">
        <f t="shared" si="156"/>
        <v>0.01</v>
      </c>
      <c r="U139" s="14">
        <f t="shared" si="157"/>
        <v>1.5033342258760983E-3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6.9933342258760986E-3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6.4761666666666704</v>
      </c>
      <c r="E140" s="10">
        <f t="shared" si="166"/>
        <v>6.3747419354838701</v>
      </c>
      <c r="F140" s="7" t="s">
        <v>83</v>
      </c>
      <c r="G140" s="1">
        <v>5</v>
      </c>
      <c r="H140" s="9">
        <f t="shared" si="147"/>
        <v>6.4761666666666704</v>
      </c>
      <c r="I140" s="9">
        <f t="shared" si="148"/>
        <v>279.62616666666662</v>
      </c>
      <c r="J140" s="9">
        <f t="shared" si="149"/>
        <v>3.9787647203074962E-2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3.5493857235760062</v>
      </c>
      <c r="P140" s="9">
        <f t="shared" si="152"/>
        <v>0.1412217069572731</v>
      </c>
      <c r="Q140" s="12">
        <f t="shared" si="153"/>
        <v>3.6717643808891004E-2</v>
      </c>
      <c r="R140" s="9">
        <f t="shared" si="154"/>
        <v>0.19735245833333334</v>
      </c>
      <c r="S140" s="13">
        <f t="shared" si="155"/>
        <v>0.18605110936532632</v>
      </c>
      <c r="T140" s="2">
        <f t="shared" si="156"/>
        <v>0.01</v>
      </c>
      <c r="U140" s="14">
        <f t="shared" si="157"/>
        <v>1.8605110936532631E-3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7.3505110936532636E-3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10.855064516129</v>
      </c>
      <c r="E141" s="10">
        <f t="shared" si="166"/>
        <v>6.4761666666666704</v>
      </c>
      <c r="F141" s="7" t="s">
        <v>85</v>
      </c>
      <c r="G141" s="1">
        <v>6</v>
      </c>
      <c r="H141" s="9">
        <f t="shared" si="147"/>
        <v>10.855064516129</v>
      </c>
      <c r="I141" s="9">
        <f t="shared" si="148"/>
        <v>284.00506451612898</v>
      </c>
      <c r="J141" s="9">
        <f t="shared" si="149"/>
        <v>6.8063141355179324E-2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4.1672119332854001</v>
      </c>
      <c r="P141" s="9">
        <f t="shared" si="152"/>
        <v>0.28363353487219428</v>
      </c>
      <c r="Q141" s="12">
        <f t="shared" si="153"/>
        <v>7.374471906677052E-2</v>
      </c>
      <c r="R141" s="9">
        <f t="shared" si="154"/>
        <v>0.19735245833333334</v>
      </c>
      <c r="S141" s="13">
        <f t="shared" si="155"/>
        <v>0.37367013154816547</v>
      </c>
      <c r="T141" s="2">
        <f t="shared" si="156"/>
        <v>0.01</v>
      </c>
      <c r="U141" s="14">
        <f t="shared" si="157"/>
        <v>3.7367013154816549E-3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9.226701315481655E-3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18.016300000000001</v>
      </c>
      <c r="E142" s="10">
        <f t="shared" si="166"/>
        <v>10.855064516129</v>
      </c>
      <c r="F142" s="7" t="s">
        <v>83</v>
      </c>
      <c r="G142" s="1">
        <v>7</v>
      </c>
      <c r="H142" s="9">
        <f t="shared" si="147"/>
        <v>18.016300000000001</v>
      </c>
      <c r="I142" s="9">
        <f t="shared" si="148"/>
        <v>291.16629999999998</v>
      </c>
      <c r="J142" s="9">
        <f t="shared" si="149"/>
        <v>0.15816635132163909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4.6426263150798723</v>
      </c>
      <c r="P142" s="9">
        <f t="shared" si="152"/>
        <v>0.73430726480600972</v>
      </c>
      <c r="Q142" s="12">
        <f t="shared" si="153"/>
        <v>0.19091988884956254</v>
      </c>
      <c r="R142" s="9">
        <f t="shared" si="154"/>
        <v>0.19735245833333334</v>
      </c>
      <c r="S142" s="13">
        <f t="shared" si="155"/>
        <v>0.96740567845926684</v>
      </c>
      <c r="T142" s="2">
        <f t="shared" si="156"/>
        <v>0.01</v>
      </c>
      <c r="U142" s="14">
        <f t="shared" si="157"/>
        <v>9.6740567845926689E-3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1.9624056784592669E-2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17.379548387096801</v>
      </c>
      <c r="E143" s="10">
        <f t="shared" si="166"/>
        <v>18.016300000000001</v>
      </c>
      <c r="F143" s="7" t="s">
        <v>83</v>
      </c>
      <c r="G143" s="1">
        <v>8</v>
      </c>
      <c r="H143" s="9">
        <f t="shared" si="147"/>
        <v>17.379548387096801</v>
      </c>
      <c r="I143" s="9">
        <f t="shared" si="148"/>
        <v>290.52954838709678</v>
      </c>
      <c r="J143" s="9">
        <f t="shared" si="149"/>
        <v>0.14698869838236869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4.6673669669405298</v>
      </c>
      <c r="P143" s="9">
        <f t="shared" si="152"/>
        <v>0.68605019534345257</v>
      </c>
      <c r="Q143" s="12">
        <f t="shared" si="153"/>
        <v>0.17837305078929769</v>
      </c>
      <c r="R143" s="9">
        <f t="shared" si="154"/>
        <v>0.19735245833333334</v>
      </c>
      <c r="S143" s="13">
        <f t="shared" si="155"/>
        <v>0.90382989041880113</v>
      </c>
      <c r="T143" s="2">
        <f t="shared" si="156"/>
        <v>0.01</v>
      </c>
      <c r="U143" s="14">
        <f t="shared" si="157"/>
        <v>9.0382989041880111E-3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1.898829890418801E-2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16.3923870967742</v>
      </c>
      <c r="E144" s="10">
        <f t="shared" si="166"/>
        <v>17.379548387096801</v>
      </c>
      <c r="F144" s="7" t="s">
        <v>83</v>
      </c>
      <c r="G144" s="1">
        <v>9</v>
      </c>
      <c r="H144" s="9">
        <f t="shared" si="147"/>
        <v>16.3923870967742</v>
      </c>
      <c r="I144" s="9">
        <f t="shared" si="148"/>
        <v>289.54238709677418</v>
      </c>
      <c r="J144" s="9">
        <f t="shared" si="149"/>
        <v>0.1311174920605179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4.7403646882637442</v>
      </c>
      <c r="P144" s="9">
        <f t="shared" si="152"/>
        <v>0.62154472937738092</v>
      </c>
      <c r="Q144" s="12">
        <f t="shared" si="153"/>
        <v>0.16160162963811905</v>
      </c>
      <c r="R144" s="9">
        <f t="shared" si="154"/>
        <v>0.19735245833333334</v>
      </c>
      <c r="S144" s="13">
        <f t="shared" si="155"/>
        <v>0.81884781675822738</v>
      </c>
      <c r="T144" s="2">
        <f t="shared" si="156"/>
        <v>0.01</v>
      </c>
      <c r="U144" s="14">
        <f t="shared" si="157"/>
        <v>8.1884781675822735E-3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1.8138478167582274E-2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15.9128666666667</v>
      </c>
      <c r="E145" s="10">
        <f t="shared" si="166"/>
        <v>16.3923870967742</v>
      </c>
      <c r="F145" s="7" t="s">
        <v>83</v>
      </c>
      <c r="G145" s="1">
        <v>10</v>
      </c>
      <c r="H145" s="9">
        <f t="shared" si="147"/>
        <v>15.9128666666667</v>
      </c>
      <c r="I145" s="9">
        <f t="shared" si="148"/>
        <v>289.06286666666665</v>
      </c>
      <c r="J145" s="9">
        <f t="shared" si="149"/>
        <v>0.12400336229184662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4.8778678755530303</v>
      </c>
      <c r="P145" s="9">
        <f t="shared" si="152"/>
        <v>0.60487201738396257</v>
      </c>
      <c r="Q145" s="12">
        <f t="shared" si="153"/>
        <v>0.15726672451983029</v>
      </c>
      <c r="R145" s="9">
        <f t="shared" si="154"/>
        <v>0.19735245833333334</v>
      </c>
      <c r="S145" s="13">
        <f t="shared" si="155"/>
        <v>0.79688252098792089</v>
      </c>
      <c r="T145" s="2">
        <f t="shared" si="156"/>
        <v>0.01</v>
      </c>
      <c r="U145" s="14">
        <f t="shared" si="157"/>
        <v>7.9688252098792083E-3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1.7918825209879207E-2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10.8323548387097</v>
      </c>
      <c r="E146" s="10">
        <f t="shared" si="166"/>
        <v>15.9128666666667</v>
      </c>
      <c r="F146" s="7" t="s">
        <v>83</v>
      </c>
      <c r="G146" s="1">
        <v>11</v>
      </c>
      <c r="H146" s="9">
        <f t="shared" si="147"/>
        <v>10.8323548387097</v>
      </c>
      <c r="I146" s="9">
        <f t="shared" si="148"/>
        <v>283.98235483870968</v>
      </c>
      <c r="J146" s="9">
        <f t="shared" si="149"/>
        <v>6.7876792779981279E-2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5.032043774835735</v>
      </c>
      <c r="P146" s="9">
        <f t="shared" si="152"/>
        <v>0.34155899256431993</v>
      </c>
      <c r="Q146" s="12">
        <f t="shared" si="153"/>
        <v>8.880533806672318E-2</v>
      </c>
      <c r="R146" s="9">
        <f t="shared" si="154"/>
        <v>0.19735245833333334</v>
      </c>
      <c r="S146" s="13">
        <f t="shared" si="155"/>
        <v>0.44998343986538386</v>
      </c>
      <c r="T146" s="2">
        <f t="shared" si="156"/>
        <v>0.01</v>
      </c>
      <c r="U146" s="14">
        <f t="shared" si="157"/>
        <v>4.4998343986538385E-3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9.9898343986538386E-3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5.72786666666667</v>
      </c>
      <c r="E147" s="10">
        <f t="shared" si="166"/>
        <v>10.8323548387097</v>
      </c>
      <c r="F147" s="7" t="s">
        <v>85</v>
      </c>
      <c r="G147" s="1">
        <v>12</v>
      </c>
      <c r="H147" s="9">
        <f t="shared" si="147"/>
        <v>5.72786666666667</v>
      </c>
      <c r="I147" s="9">
        <f t="shared" si="148"/>
        <v>278.87786666666665</v>
      </c>
      <c r="J147" s="9">
        <f t="shared" si="149"/>
        <v>3.6238555826999586E-2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5.4495326989380821</v>
      </c>
      <c r="P147" s="9">
        <f t="shared" si="152"/>
        <v>0.19748319494152741</v>
      </c>
      <c r="Q147" s="12">
        <f t="shared" si="153"/>
        <v>5.1345630684797132E-2</v>
      </c>
      <c r="R147" s="9">
        <f t="shared" si="154"/>
        <v>0.19735245833333334</v>
      </c>
      <c r="S147" s="13">
        <f t="shared" si="155"/>
        <v>0.26017223762205716</v>
      </c>
      <c r="T147" s="2">
        <f t="shared" si="156"/>
        <v>0.01</v>
      </c>
      <c r="U147" s="14">
        <f t="shared" si="157"/>
        <v>2.6017223762205715E-3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8.0917223762205712E-3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5.1751290322580603</v>
      </c>
      <c r="E148" s="10">
        <f t="shared" si="166"/>
        <v>5.72786666666667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E16" sqref="E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21690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611200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215000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1199550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694660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2571969.6958066872</v>
      </c>
      <c r="J13" s="6" t="s">
        <v>37</v>
      </c>
      <c r="K13" s="6">
        <f>I13/(10000*1000)</f>
        <v>0.25719696958066873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4.7628709677419296</v>
      </c>
      <c r="E26" s="7"/>
      <c r="F26" s="7"/>
      <c r="G26" s="1">
        <v>1</v>
      </c>
      <c r="H26" s="9">
        <f t="shared" ref="H26:H37" si="0">E27</f>
        <v>4.7628709677419296</v>
      </c>
      <c r="I26" s="9">
        <f t="shared" ref="I26:I37" si="1">H26+273.15</f>
        <v>277.91287096774192</v>
      </c>
      <c r="J26" s="9">
        <f t="shared" ref="J26:J37" si="2">EXP(($C$15*(I26-$C$13))/($C$16*I26*$C$13))</f>
        <v>3.2101132349334011E-2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1.3011261192398358</v>
      </c>
      <c r="Q26" s="12">
        <f t="shared" ref="Q26:Q37" si="6">P26*$B$28</f>
        <v>0.13011261192398357</v>
      </c>
      <c r="R26" s="9">
        <f t="shared" ref="R26:R37" si="7">L26*$B$28</f>
        <v>4.0532094166666672</v>
      </c>
      <c r="S26" s="13">
        <f t="shared" ref="S26:S37" si="8">Q26/R26</f>
        <v>3.2101132349334011E-2</v>
      </c>
      <c r="T26" s="2">
        <f t="shared" ref="T26:T37" si="9">$B$27/100</f>
        <v>0.34</v>
      </c>
      <c r="U26" s="14">
        <f t="shared" ref="U26:U37" si="10">S26*T26</f>
        <v>1.0914384998773565E-2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2.3814384998773565E-2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1807.5</v>
      </c>
      <c r="AU26" s="1">
        <f t="shared" ref="AU26:AU37" si="17">AT26*10000*AS26*0.67*AR26*AQ26</f>
        <v>3438053.2981483596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2.3282903225806502</v>
      </c>
      <c r="E27" s="10">
        <f t="shared" ref="E27:E38" si="18">D26</f>
        <v>4.7628709677419296</v>
      </c>
      <c r="F27" s="7" t="s">
        <v>83</v>
      </c>
      <c r="G27" s="1">
        <v>2</v>
      </c>
      <c r="H27" s="9">
        <f t="shared" si="0"/>
        <v>2.3282903225806502</v>
      </c>
      <c r="I27" s="9">
        <f t="shared" si="1"/>
        <v>275.47829032258062</v>
      </c>
      <c r="J27" s="9">
        <f t="shared" si="2"/>
        <v>2.3553176488263234E-2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79.763062214093495</v>
      </c>
      <c r="P27" s="9">
        <f t="shared" si="5"/>
        <v>1.8786734815728645</v>
      </c>
      <c r="Q27" s="12">
        <f t="shared" si="6"/>
        <v>0.18786734815728645</v>
      </c>
      <c r="R27" s="9">
        <f t="shared" si="7"/>
        <v>4.0532094166666672</v>
      </c>
      <c r="S27" s="13">
        <f t="shared" si="8"/>
        <v>4.6350269340829503E-2</v>
      </c>
      <c r="T27" s="2">
        <f t="shared" si="9"/>
        <v>0.34</v>
      </c>
      <c r="U27" s="14">
        <f t="shared" si="10"/>
        <v>1.5759091575882032E-2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2.8659091575882034E-2</v>
      </c>
      <c r="AR27" s="9">
        <f t="shared" si="14"/>
        <v>119.21204166666666</v>
      </c>
      <c r="AS27" s="1">
        <f t="shared" si="15"/>
        <v>0.1</v>
      </c>
      <c r="AT27" s="1">
        <f t="shared" si="16"/>
        <v>1807.5</v>
      </c>
      <c r="AU27" s="1">
        <f t="shared" si="17"/>
        <v>4137477.5926177162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4.0122499999999999</v>
      </c>
      <c r="E28" s="10">
        <f t="shared" si="18"/>
        <v>2.3282903225806502</v>
      </c>
      <c r="F28" s="7" t="s">
        <v>83</v>
      </c>
      <c r="G28" s="1">
        <v>3</v>
      </c>
      <c r="H28" s="9">
        <f t="shared" si="0"/>
        <v>4.0122499999999999</v>
      </c>
      <c r="I28" s="9">
        <f t="shared" si="1"/>
        <v>277.16224999999997</v>
      </c>
      <c r="J28" s="9">
        <f t="shared" si="2"/>
        <v>2.9195282708957923E-2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118.4164828991873</v>
      </c>
      <c r="P28" s="9">
        <f t="shared" si="5"/>
        <v>3.4572026956422546</v>
      </c>
      <c r="Q28" s="12">
        <f t="shared" si="6"/>
        <v>0.34572026956422547</v>
      </c>
      <c r="R28" s="9">
        <f t="shared" si="7"/>
        <v>4.0532094166666672</v>
      </c>
      <c r="S28" s="13">
        <f t="shared" si="8"/>
        <v>8.5295437275615421E-2</v>
      </c>
      <c r="T28" s="2">
        <f t="shared" si="9"/>
        <v>0.34</v>
      </c>
      <c r="U28" s="14">
        <f t="shared" si="10"/>
        <v>2.9000448673709246E-2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4.1900448673709248E-2</v>
      </c>
      <c r="AR28" s="9">
        <f t="shared" si="14"/>
        <v>119.21204166666666</v>
      </c>
      <c r="AS28" s="1">
        <f t="shared" si="15"/>
        <v>0.1</v>
      </c>
      <c r="AT28" s="1">
        <f t="shared" si="16"/>
        <v>1807.5</v>
      </c>
      <c r="AU28" s="1">
        <f t="shared" si="17"/>
        <v>6049115.9340860993</v>
      </c>
    </row>
    <row r="29" spans="1:47" x14ac:dyDescent="0.15">
      <c r="C29" s="7">
        <v>3</v>
      </c>
      <c r="D29" s="8">
        <v>4.1690967741935498</v>
      </c>
      <c r="E29" s="10">
        <f t="shared" si="18"/>
        <v>4.0122499999999999</v>
      </c>
      <c r="F29" s="7" t="s">
        <v>83</v>
      </c>
      <c r="G29" s="1">
        <v>4</v>
      </c>
      <c r="H29" s="9">
        <f t="shared" si="0"/>
        <v>4.1690967741935498</v>
      </c>
      <c r="I29" s="9">
        <f t="shared" si="1"/>
        <v>277.31909677419355</v>
      </c>
      <c r="J29" s="9">
        <f t="shared" si="2"/>
        <v>2.9781166984956309E-2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155.4913743702117</v>
      </c>
      <c r="P29" s="9">
        <f t="shared" si="5"/>
        <v>4.6307145848396303</v>
      </c>
      <c r="Q29" s="12">
        <f t="shared" si="6"/>
        <v>0.46307145848396303</v>
      </c>
      <c r="R29" s="9">
        <f t="shared" si="7"/>
        <v>4.0532094166666672</v>
      </c>
      <c r="S29" s="13">
        <f t="shared" si="8"/>
        <v>0.11424809598532659</v>
      </c>
      <c r="T29" s="2">
        <f t="shared" si="9"/>
        <v>0.34</v>
      </c>
      <c r="U29" s="14">
        <f t="shared" si="10"/>
        <v>3.8844352635011042E-2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5.1744352635011044E-2</v>
      </c>
      <c r="AR29" s="9">
        <f t="shared" si="14"/>
        <v>119.21204166666666</v>
      </c>
      <c r="AS29" s="1">
        <f t="shared" si="15"/>
        <v>0.1</v>
      </c>
      <c r="AT29" s="1">
        <f t="shared" si="16"/>
        <v>1807.5</v>
      </c>
      <c r="AU29" s="1">
        <f t="shared" si="17"/>
        <v>7470268.1697013509</v>
      </c>
    </row>
    <row r="30" spans="1:47" x14ac:dyDescent="0.15">
      <c r="C30" s="7">
        <v>4</v>
      </c>
      <c r="D30" s="8">
        <v>8.8389000000000006</v>
      </c>
      <c r="E30" s="10">
        <f t="shared" si="18"/>
        <v>4.1690967741935498</v>
      </c>
      <c r="F30" s="7" t="s">
        <v>83</v>
      </c>
      <c r="G30" s="1">
        <v>5</v>
      </c>
      <c r="H30" s="9">
        <f t="shared" si="0"/>
        <v>8.8389000000000006</v>
      </c>
      <c r="I30" s="9">
        <f t="shared" si="1"/>
        <v>281.9889</v>
      </c>
      <c r="J30" s="9">
        <f t="shared" si="2"/>
        <v>5.3266790328334715E-2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143.31762679610347</v>
      </c>
      <c r="O30" s="9">
        <f t="shared" si="19"/>
        <v>48.075127155935263</v>
      </c>
      <c r="P30" s="9">
        <f t="shared" si="5"/>
        <v>2.5608077182232343</v>
      </c>
      <c r="Q30" s="12">
        <f t="shared" si="6"/>
        <v>0.25608077182232342</v>
      </c>
      <c r="R30" s="9">
        <f t="shared" si="7"/>
        <v>4.0532094166666672</v>
      </c>
      <c r="S30" s="13">
        <f t="shared" si="8"/>
        <v>6.317975349838266E-2</v>
      </c>
      <c r="T30" s="2">
        <f t="shared" si="9"/>
        <v>0.34</v>
      </c>
      <c r="U30" s="14">
        <f t="shared" si="10"/>
        <v>2.1481116189450106E-2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3.4381116189450105E-2</v>
      </c>
      <c r="AR30" s="9">
        <f t="shared" si="14"/>
        <v>119.21204166666666</v>
      </c>
      <c r="AS30" s="1">
        <f t="shared" si="15"/>
        <v>0.1</v>
      </c>
      <c r="AT30" s="1">
        <f t="shared" si="16"/>
        <v>1807.5</v>
      </c>
      <c r="AU30" s="1">
        <f t="shared" si="17"/>
        <v>4963559.2065572292</v>
      </c>
    </row>
    <row r="31" spans="1:47" x14ac:dyDescent="0.15">
      <c r="C31" s="7">
        <v>5</v>
      </c>
      <c r="D31" s="8">
        <v>15.7818064516129</v>
      </c>
      <c r="E31" s="10">
        <f t="shared" si="18"/>
        <v>8.8389000000000006</v>
      </c>
      <c r="F31" s="7" t="s">
        <v>85</v>
      </c>
      <c r="G31" s="1">
        <v>6</v>
      </c>
      <c r="H31" s="9">
        <f t="shared" si="0"/>
        <v>15.7818064516129</v>
      </c>
      <c r="I31" s="9">
        <f t="shared" si="1"/>
        <v>288.93180645161289</v>
      </c>
      <c r="J31" s="9">
        <f t="shared" si="2"/>
        <v>0.1221230982337993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86.046413604378699</v>
      </c>
      <c r="P31" s="9">
        <f t="shared" si="5"/>
        <v>10.508254621273664</v>
      </c>
      <c r="Q31" s="12">
        <f t="shared" si="6"/>
        <v>1.0508254621273665</v>
      </c>
      <c r="R31" s="9">
        <f t="shared" si="7"/>
        <v>4.0532094166666672</v>
      </c>
      <c r="S31" s="13">
        <f t="shared" si="8"/>
        <v>0.25925762873401159</v>
      </c>
      <c r="T31" s="2">
        <f t="shared" si="9"/>
        <v>0.34</v>
      </c>
      <c r="U31" s="14">
        <f t="shared" si="10"/>
        <v>8.8147593769563951E-2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0.10104759376956395</v>
      </c>
      <c r="AR31" s="9">
        <f t="shared" si="14"/>
        <v>119.21204166666666</v>
      </c>
      <c r="AS31" s="1">
        <f t="shared" si="15"/>
        <v>0.1</v>
      </c>
      <c r="AT31" s="1">
        <f t="shared" si="16"/>
        <v>1807.5</v>
      </c>
      <c r="AU31" s="1">
        <f t="shared" si="17"/>
        <v>14588116.092323877</v>
      </c>
    </row>
    <row r="32" spans="1:47" x14ac:dyDescent="0.15">
      <c r="C32" s="7">
        <v>6</v>
      </c>
      <c r="D32" s="8">
        <v>19.0279666666667</v>
      </c>
      <c r="E32" s="10">
        <f t="shared" si="18"/>
        <v>15.7818064516129</v>
      </c>
      <c r="F32" s="7" t="s">
        <v>83</v>
      </c>
      <c r="G32" s="1">
        <v>7</v>
      </c>
      <c r="H32" s="9">
        <f t="shared" si="0"/>
        <v>19.0279666666667</v>
      </c>
      <c r="I32" s="9">
        <f t="shared" si="1"/>
        <v>292.17796666666669</v>
      </c>
      <c r="J32" s="9">
        <f t="shared" si="2"/>
        <v>0.17758255942297771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116.0702531497717</v>
      </c>
      <c r="P32" s="9">
        <f t="shared" si="5"/>
        <v>20.612052627209398</v>
      </c>
      <c r="Q32" s="12">
        <f t="shared" si="6"/>
        <v>2.0612052627209398</v>
      </c>
      <c r="R32" s="9">
        <f t="shared" si="7"/>
        <v>4.0532094166666672</v>
      </c>
      <c r="S32" s="13">
        <f t="shared" si="8"/>
        <v>0.50853658196029294</v>
      </c>
      <c r="T32" s="2">
        <f t="shared" si="9"/>
        <v>0.34</v>
      </c>
      <c r="U32" s="14">
        <f t="shared" si="10"/>
        <v>0.17290243786649961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0.19855243786649962</v>
      </c>
      <c r="AR32" s="9">
        <f t="shared" si="14"/>
        <v>119.21204166666666</v>
      </c>
      <c r="AS32" s="1">
        <f t="shared" si="15"/>
        <v>0.1</v>
      </c>
      <c r="AT32" s="1">
        <f t="shared" si="16"/>
        <v>1807.5</v>
      </c>
      <c r="AU32" s="1">
        <f t="shared" si="17"/>
        <v>28664769.797644231</v>
      </c>
    </row>
    <row r="33" spans="1:48" x14ac:dyDescent="0.15">
      <c r="C33" s="7">
        <v>7</v>
      </c>
      <c r="D33" s="8">
        <v>23.504999999999999</v>
      </c>
      <c r="E33" s="10">
        <f t="shared" si="18"/>
        <v>19.0279666666667</v>
      </c>
      <c r="F33" s="7" t="s">
        <v>83</v>
      </c>
      <c r="G33" s="1">
        <v>8</v>
      </c>
      <c r="H33" s="9">
        <f t="shared" si="0"/>
        <v>23.504999999999999</v>
      </c>
      <c r="I33" s="9">
        <f t="shared" si="1"/>
        <v>296.65499999999997</v>
      </c>
      <c r="J33" s="9">
        <f t="shared" si="2"/>
        <v>0.29364305969177196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135.99029468922896</v>
      </c>
      <c r="P33" s="9">
        <f t="shared" si="5"/>
        <v>39.932606220930921</v>
      </c>
      <c r="Q33" s="12">
        <f t="shared" si="6"/>
        <v>3.9932606220930924</v>
      </c>
      <c r="R33" s="9">
        <f t="shared" si="7"/>
        <v>4.0532094166666672</v>
      </c>
      <c r="S33" s="13">
        <f t="shared" si="8"/>
        <v>0.98520954917180759</v>
      </c>
      <c r="T33" s="2">
        <f t="shared" si="9"/>
        <v>0.34</v>
      </c>
      <c r="U33" s="14">
        <f t="shared" si="10"/>
        <v>0.33497124671841461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0.36062124671841461</v>
      </c>
      <c r="AR33" s="9">
        <f t="shared" si="14"/>
        <v>119.21204166666666</v>
      </c>
      <c r="AS33" s="1">
        <f t="shared" si="15"/>
        <v>0.1</v>
      </c>
      <c r="AT33" s="1">
        <f t="shared" si="16"/>
        <v>1807.5</v>
      </c>
      <c r="AU33" s="1">
        <f t="shared" si="17"/>
        <v>52062443.213480845</v>
      </c>
    </row>
    <row r="34" spans="1:48" x14ac:dyDescent="0.15">
      <c r="C34" s="7">
        <v>8</v>
      </c>
      <c r="D34" s="8">
        <v>23.256096774193502</v>
      </c>
      <c r="E34" s="10">
        <f t="shared" si="18"/>
        <v>23.504999999999999</v>
      </c>
      <c r="F34" s="7" t="s">
        <v>83</v>
      </c>
      <c r="G34" s="1">
        <v>9</v>
      </c>
      <c r="H34" s="9">
        <f t="shared" si="0"/>
        <v>23.256096774193502</v>
      </c>
      <c r="I34" s="9">
        <f t="shared" si="1"/>
        <v>296.40609677419349</v>
      </c>
      <c r="J34" s="9">
        <f t="shared" si="2"/>
        <v>0.2856602458059444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136.58978263496471</v>
      </c>
      <c r="P34" s="9">
        <f t="shared" si="5"/>
        <v>39.018270882084536</v>
      </c>
      <c r="Q34" s="12">
        <f t="shared" si="6"/>
        <v>3.9018270882084538</v>
      </c>
      <c r="R34" s="9">
        <f t="shared" si="7"/>
        <v>4.0532094166666672</v>
      </c>
      <c r="S34" s="13">
        <f t="shared" si="8"/>
        <v>0.96265124426195836</v>
      </c>
      <c r="T34" s="2">
        <f t="shared" si="9"/>
        <v>0.34</v>
      </c>
      <c r="U34" s="14">
        <f t="shared" si="10"/>
        <v>0.32730142304906584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0.35295142304906585</v>
      </c>
      <c r="AR34" s="9">
        <f t="shared" si="14"/>
        <v>119.21204166666666</v>
      </c>
      <c r="AS34" s="1">
        <f t="shared" si="15"/>
        <v>0.1</v>
      </c>
      <c r="AT34" s="1">
        <f t="shared" si="16"/>
        <v>1807.5</v>
      </c>
      <c r="AU34" s="1">
        <f t="shared" si="17"/>
        <v>50955160.25975439</v>
      </c>
    </row>
    <row r="35" spans="1:48" x14ac:dyDescent="0.15">
      <c r="C35" s="7">
        <v>9</v>
      </c>
      <c r="D35" s="8">
        <v>16.932166666666699</v>
      </c>
      <c r="E35" s="10">
        <f t="shared" si="18"/>
        <v>23.256096774193502</v>
      </c>
      <c r="F35" s="7" t="s">
        <v>83</v>
      </c>
      <c r="G35" s="1">
        <v>10</v>
      </c>
      <c r="H35" s="9">
        <f t="shared" si="0"/>
        <v>16.932166666666699</v>
      </c>
      <c r="I35" s="9">
        <f t="shared" si="1"/>
        <v>290.08216666666669</v>
      </c>
      <c r="J35" s="9">
        <f t="shared" si="2"/>
        <v>0.13958427535263582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138.10360591954685</v>
      </c>
      <c r="P35" s="9">
        <f t="shared" si="5"/>
        <v>19.277091755865932</v>
      </c>
      <c r="Q35" s="12">
        <f t="shared" si="6"/>
        <v>1.9277091755865934</v>
      </c>
      <c r="R35" s="9">
        <f t="shared" si="7"/>
        <v>4.0532094166666672</v>
      </c>
      <c r="S35" s="13">
        <f t="shared" si="8"/>
        <v>0.47560068514099346</v>
      </c>
      <c r="T35" s="2">
        <f t="shared" si="9"/>
        <v>0.34</v>
      </c>
      <c r="U35" s="14">
        <f t="shared" si="10"/>
        <v>0.16170423294793779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0.18735423294793779</v>
      </c>
      <c r="AR35" s="9">
        <f t="shared" si="14"/>
        <v>119.21204166666666</v>
      </c>
      <c r="AS35" s="1">
        <f t="shared" si="15"/>
        <v>0.1</v>
      </c>
      <c r="AT35" s="1">
        <f t="shared" si="16"/>
        <v>1807.5</v>
      </c>
      <c r="AU35" s="1">
        <f t="shared" si="17"/>
        <v>27048098.808425512</v>
      </c>
    </row>
    <row r="36" spans="1:48" x14ac:dyDescent="0.15">
      <c r="C36" s="7">
        <v>10</v>
      </c>
      <c r="D36" s="8">
        <v>9.7064193548387099</v>
      </c>
      <c r="E36" s="10">
        <f t="shared" si="18"/>
        <v>16.932166666666699</v>
      </c>
      <c r="F36" s="7" t="s">
        <v>83</v>
      </c>
      <c r="G36" s="1">
        <v>11</v>
      </c>
      <c r="H36" s="9">
        <f t="shared" si="0"/>
        <v>9.7064193548387099</v>
      </c>
      <c r="I36" s="9">
        <f t="shared" si="1"/>
        <v>282.85641935483869</v>
      </c>
      <c r="J36" s="9">
        <f t="shared" si="2"/>
        <v>5.9217274106558727E-2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112.88518845549686</v>
      </c>
      <c r="O36" s="9">
        <f t="shared" si="19"/>
        <v>46.47341987485072</v>
      </c>
      <c r="P36" s="9">
        <f t="shared" si="5"/>
        <v>2.7520292433982294</v>
      </c>
      <c r="Q36" s="12">
        <f t="shared" si="6"/>
        <v>0.27520292433982296</v>
      </c>
      <c r="R36" s="9">
        <f t="shared" si="7"/>
        <v>4.0532094166666672</v>
      </c>
      <c r="S36" s="13">
        <f t="shared" si="8"/>
        <v>6.7897534040110868E-2</v>
      </c>
      <c r="T36" s="2">
        <f t="shared" si="9"/>
        <v>0.34</v>
      </c>
      <c r="U36" s="14">
        <f t="shared" si="10"/>
        <v>2.3085161573637696E-2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3.5985161573637695E-2</v>
      </c>
      <c r="AR36" s="9">
        <f t="shared" si="14"/>
        <v>119.21204166666666</v>
      </c>
      <c r="AS36" s="1">
        <f t="shared" si="15"/>
        <v>0.1</v>
      </c>
      <c r="AT36" s="1">
        <f t="shared" si="16"/>
        <v>1807.5</v>
      </c>
      <c r="AU36" s="1">
        <f t="shared" si="17"/>
        <v>5195133.2540822783</v>
      </c>
    </row>
    <row r="37" spans="1:48" x14ac:dyDescent="0.15">
      <c r="C37" s="7">
        <v>11</v>
      </c>
      <c r="D37" s="8">
        <v>7.6583666666666703</v>
      </c>
      <c r="E37" s="10">
        <f t="shared" si="18"/>
        <v>9.7064193548387099</v>
      </c>
      <c r="F37" s="7" t="s">
        <v>85</v>
      </c>
      <c r="G37" s="1">
        <v>12</v>
      </c>
      <c r="H37" s="9">
        <f t="shared" si="0"/>
        <v>7.6583666666666703</v>
      </c>
      <c r="I37" s="9">
        <f t="shared" si="1"/>
        <v>280.80836666666664</v>
      </c>
      <c r="J37" s="9">
        <f t="shared" si="2"/>
        <v>4.6069512362379002E-2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84.25348479811916</v>
      </c>
      <c r="P37" s="9">
        <f t="shared" si="5"/>
        <v>3.8815169594804622</v>
      </c>
      <c r="Q37" s="12">
        <f t="shared" si="6"/>
        <v>0.38815169594804622</v>
      </c>
      <c r="R37" s="9">
        <f t="shared" si="7"/>
        <v>4.0532094166666672</v>
      </c>
      <c r="S37" s="13">
        <f t="shared" si="8"/>
        <v>9.5764036852371573E-2</v>
      </c>
      <c r="T37" s="2">
        <f t="shared" si="9"/>
        <v>0.34</v>
      </c>
      <c r="U37" s="14">
        <f t="shared" si="10"/>
        <v>3.2559772529806338E-2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4.545977252980634E-2</v>
      </c>
      <c r="AR37" s="9">
        <f t="shared" si="14"/>
        <v>119.21204166666666</v>
      </c>
      <c r="AS37" s="1">
        <f t="shared" si="15"/>
        <v>0.1</v>
      </c>
      <c r="AT37" s="1">
        <f t="shared" si="16"/>
        <v>1807.5</v>
      </c>
      <c r="AU37" s="1">
        <f t="shared" si="17"/>
        <v>6562971.1154507641</v>
      </c>
      <c r="AV37" s="1">
        <f>SUM(AU26:AU37)</f>
        <v>211135166.74227268</v>
      </c>
    </row>
    <row r="38" spans="1:48" x14ac:dyDescent="0.15">
      <c r="C38" s="7">
        <v>12</v>
      </c>
      <c r="D38" s="8">
        <v>3.0546774193548401</v>
      </c>
      <c r="E38" s="10">
        <f t="shared" si="18"/>
        <v>7.6583666666666703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4.7628709677419296</v>
      </c>
      <c r="E42" s="7"/>
      <c r="F42" s="7"/>
      <c r="G42" s="1">
        <v>1</v>
      </c>
      <c r="H42" s="9">
        <f t="shared" ref="H42:H53" si="20">E43</f>
        <v>4.7628709677419296</v>
      </c>
      <c r="I42" s="9">
        <f t="shared" ref="I42:I53" si="21">H42+273.15</f>
        <v>277.91287096774192</v>
      </c>
      <c r="J42" s="9">
        <f t="shared" ref="J42:J53" si="22">EXP(($C$15*(I42-$C$13))/($C$16*I42*$C$13))</f>
        <v>3.2101132349334011E-2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1.88935227083549</v>
      </c>
      <c r="Q42" s="12">
        <f t="shared" ref="Q42:Q53" si="26">P42*$B$44</f>
        <v>0.45344454500051756</v>
      </c>
      <c r="R42" s="9">
        <f t="shared" ref="R42:R53" si="27">L42*$B$44</f>
        <v>14.125500000000001</v>
      </c>
      <c r="S42" s="13">
        <f t="shared" ref="S42:S53" si="28">Q42/R42</f>
        <v>3.2101132349334011E-2</v>
      </c>
      <c r="T42" s="2">
        <f t="shared" ref="T42:T53" si="29">$B$43/100</f>
        <v>0.43</v>
      </c>
      <c r="U42" s="14">
        <f t="shared" ref="U42:U53" si="30">S42*T42</f>
        <v>1.3803486910213625E-2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2.2223486910213624E-2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50933.333333333336</v>
      </c>
      <c r="AU42" s="1">
        <f t="shared" ref="AU42:AU53" si="38">AT42*10000*AS42*0.67*AR42*AQ42</f>
        <v>249129110.70324329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2.3282903225806502</v>
      </c>
      <c r="E43" s="10">
        <f t="shared" ref="E43:E54" si="40">D42</f>
        <v>4.7628709677419296</v>
      </c>
      <c r="F43" s="7" t="s">
        <v>83</v>
      </c>
      <c r="G43" s="1">
        <v>2</v>
      </c>
      <c r="H43" s="9">
        <f t="shared" si="20"/>
        <v>2.3282903225806502</v>
      </c>
      <c r="I43" s="9">
        <f t="shared" si="21"/>
        <v>275.47829032258062</v>
      </c>
      <c r="J43" s="9">
        <f t="shared" si="22"/>
        <v>2.3553176488263234E-2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115.82314772916452</v>
      </c>
      <c r="P43" s="9">
        <f t="shared" si="25"/>
        <v>2.7280030398911967</v>
      </c>
      <c r="Q43" s="12">
        <f t="shared" si="26"/>
        <v>0.65472072957388716</v>
      </c>
      <c r="R43" s="9">
        <f t="shared" si="27"/>
        <v>14.125500000000001</v>
      </c>
      <c r="S43" s="13">
        <f t="shared" si="28"/>
        <v>4.6350269340829503E-2</v>
      </c>
      <c r="T43" s="2">
        <f t="shared" si="29"/>
        <v>0.43</v>
      </c>
      <c r="U43" s="14">
        <f t="shared" si="30"/>
        <v>1.9930615816556686E-2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2.8350615816556686E-2</v>
      </c>
      <c r="AR43" s="9">
        <f t="shared" si="35"/>
        <v>136.875</v>
      </c>
      <c r="AS43" s="1">
        <f t="shared" si="36"/>
        <v>0.24</v>
      </c>
      <c r="AT43" s="1">
        <f t="shared" si="37"/>
        <v>50933.333333333336</v>
      </c>
      <c r="AU43" s="1">
        <f t="shared" si="38"/>
        <v>317815279.60952091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4.0122499999999999</v>
      </c>
      <c r="E44" s="10">
        <f t="shared" si="40"/>
        <v>2.3282903225806502</v>
      </c>
      <c r="F44" s="7" t="s">
        <v>83</v>
      </c>
      <c r="G44" s="1">
        <v>3</v>
      </c>
      <c r="H44" s="9">
        <f t="shared" si="20"/>
        <v>4.0122499999999999</v>
      </c>
      <c r="I44" s="9">
        <f t="shared" si="21"/>
        <v>277.16224999999997</v>
      </c>
      <c r="J44" s="9">
        <f t="shared" si="22"/>
        <v>2.9195282708957923E-2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171.95139468927331</v>
      </c>
      <c r="P44" s="9">
        <f t="shared" si="25"/>
        <v>5.02016958015294</v>
      </c>
      <c r="Q44" s="12">
        <f t="shared" si="26"/>
        <v>1.2048406992367056</v>
      </c>
      <c r="R44" s="9">
        <f t="shared" si="27"/>
        <v>14.125500000000001</v>
      </c>
      <c r="S44" s="13">
        <f t="shared" si="28"/>
        <v>8.5295437275615407E-2</v>
      </c>
      <c r="T44" s="2">
        <f t="shared" si="29"/>
        <v>0.43</v>
      </c>
      <c r="U44" s="14">
        <f t="shared" si="30"/>
        <v>3.6677038028514623E-2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4.509703802851462E-2</v>
      </c>
      <c r="AR44" s="9">
        <f t="shared" si="35"/>
        <v>136.875</v>
      </c>
      <c r="AS44" s="1">
        <f t="shared" si="36"/>
        <v>0.24</v>
      </c>
      <c r="AT44" s="1">
        <f t="shared" si="37"/>
        <v>50933.333333333336</v>
      </c>
      <c r="AU44" s="1">
        <f t="shared" si="38"/>
        <v>505545552.99018979</v>
      </c>
    </row>
    <row r="45" spans="1:48" x14ac:dyDescent="0.15">
      <c r="C45" s="7">
        <v>3</v>
      </c>
      <c r="D45" s="7">
        <f t="shared" si="39"/>
        <v>4.1690967741935498</v>
      </c>
      <c r="E45" s="10">
        <f t="shared" si="40"/>
        <v>4.0122499999999999</v>
      </c>
      <c r="F45" s="7" t="s">
        <v>83</v>
      </c>
      <c r="G45" s="1">
        <v>4</v>
      </c>
      <c r="H45" s="9">
        <f t="shared" si="20"/>
        <v>4.1690967741935498</v>
      </c>
      <c r="I45" s="9">
        <f t="shared" si="21"/>
        <v>277.31909677419355</v>
      </c>
      <c r="J45" s="9">
        <f t="shared" si="22"/>
        <v>2.9781166984956309E-2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225.78747510912038</v>
      </c>
      <c r="P45" s="9">
        <f t="shared" si="25"/>
        <v>6.7242144993363802</v>
      </c>
      <c r="Q45" s="12">
        <f t="shared" si="26"/>
        <v>1.6138114798407313</v>
      </c>
      <c r="R45" s="9">
        <f t="shared" si="27"/>
        <v>14.125500000000001</v>
      </c>
      <c r="S45" s="13">
        <f t="shared" si="28"/>
        <v>0.11424809598532662</v>
      </c>
      <c r="T45" s="2">
        <f t="shared" si="29"/>
        <v>0.43</v>
      </c>
      <c r="U45" s="14">
        <f t="shared" si="30"/>
        <v>4.9126681273690444E-2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5.7546681273690441E-2</v>
      </c>
      <c r="AR45" s="9">
        <f t="shared" si="35"/>
        <v>136.875</v>
      </c>
      <c r="AS45" s="1">
        <f t="shared" si="36"/>
        <v>0.24</v>
      </c>
      <c r="AT45" s="1">
        <f t="shared" si="37"/>
        <v>50933.333333333336</v>
      </c>
      <c r="AU45" s="1">
        <f t="shared" si="38"/>
        <v>645108195.1072489</v>
      </c>
    </row>
    <row r="46" spans="1:48" x14ac:dyDescent="0.15">
      <c r="C46" s="7">
        <v>4</v>
      </c>
      <c r="D46" s="7">
        <f t="shared" si="39"/>
        <v>8.8389000000000006</v>
      </c>
      <c r="E46" s="10">
        <f t="shared" si="40"/>
        <v>4.1690967741935498</v>
      </c>
      <c r="F46" s="7" t="s">
        <v>83</v>
      </c>
      <c r="G46" s="1">
        <v>5</v>
      </c>
      <c r="H46" s="9">
        <f t="shared" si="20"/>
        <v>8.8389000000000006</v>
      </c>
      <c r="I46" s="9">
        <f t="shared" si="21"/>
        <v>281.9889</v>
      </c>
      <c r="J46" s="9">
        <f t="shared" si="22"/>
        <v>5.3266790328334715E-2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208.1100975792948</v>
      </c>
      <c r="O46" s="9">
        <f t="shared" si="41"/>
        <v>69.809413030489225</v>
      </c>
      <c r="P46" s="9">
        <f t="shared" si="25"/>
        <v>3.7185233668391868</v>
      </c>
      <c r="Q46" s="12">
        <f t="shared" si="26"/>
        <v>0.89244560804140483</v>
      </c>
      <c r="R46" s="9">
        <f t="shared" si="27"/>
        <v>14.125500000000001</v>
      </c>
      <c r="S46" s="13">
        <f t="shared" si="28"/>
        <v>6.3179753498382701E-2</v>
      </c>
      <c r="T46" s="2">
        <f t="shared" si="29"/>
        <v>0.43</v>
      </c>
      <c r="U46" s="14">
        <f t="shared" si="30"/>
        <v>2.7167294004304562E-2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3.5587294004304562E-2</v>
      </c>
      <c r="AR46" s="9">
        <f t="shared" si="35"/>
        <v>136.875</v>
      </c>
      <c r="AS46" s="1">
        <f t="shared" si="36"/>
        <v>0.24</v>
      </c>
      <c r="AT46" s="1">
        <f t="shared" si="37"/>
        <v>50933.333333333336</v>
      </c>
      <c r="AU46" s="1">
        <f t="shared" si="38"/>
        <v>398939686.80282289</v>
      </c>
    </row>
    <row r="47" spans="1:48" x14ac:dyDescent="0.15">
      <c r="C47" s="7">
        <v>5</v>
      </c>
      <c r="D47" s="7">
        <f t="shared" si="39"/>
        <v>15.7818064516129</v>
      </c>
      <c r="E47" s="10">
        <f t="shared" si="40"/>
        <v>8.8389000000000006</v>
      </c>
      <c r="F47" s="7" t="s">
        <v>85</v>
      </c>
      <c r="G47" s="1">
        <v>6</v>
      </c>
      <c r="H47" s="9">
        <f t="shared" si="20"/>
        <v>15.7818064516129</v>
      </c>
      <c r="I47" s="9">
        <f t="shared" si="21"/>
        <v>288.93180645161289</v>
      </c>
      <c r="J47" s="9">
        <f t="shared" si="22"/>
        <v>0.1221230982337993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124.94713966365002</v>
      </c>
      <c r="P47" s="9">
        <f t="shared" si="25"/>
        <v>15.258931811176172</v>
      </c>
      <c r="Q47" s="12">
        <f t="shared" si="26"/>
        <v>3.6621436346822813</v>
      </c>
      <c r="R47" s="9">
        <f t="shared" si="27"/>
        <v>14.125500000000001</v>
      </c>
      <c r="S47" s="13">
        <f t="shared" si="28"/>
        <v>0.25925762873401165</v>
      </c>
      <c r="T47" s="2">
        <f t="shared" si="29"/>
        <v>0.43</v>
      </c>
      <c r="U47" s="14">
        <f t="shared" si="30"/>
        <v>0.111480780355625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0.11990078035562501</v>
      </c>
      <c r="AR47" s="9">
        <f t="shared" si="35"/>
        <v>136.875</v>
      </c>
      <c r="AS47" s="1">
        <f t="shared" si="36"/>
        <v>0.24</v>
      </c>
      <c r="AT47" s="1">
        <f t="shared" si="37"/>
        <v>50933.333333333336</v>
      </c>
      <c r="AU47" s="1">
        <f t="shared" si="38"/>
        <v>1344108370.7207775</v>
      </c>
    </row>
    <row r="48" spans="1:48" x14ac:dyDescent="0.15">
      <c r="C48" s="7">
        <v>6</v>
      </c>
      <c r="D48" s="7">
        <f t="shared" si="39"/>
        <v>19.0279666666667</v>
      </c>
      <c r="E48" s="10">
        <f t="shared" si="40"/>
        <v>15.7818064516129</v>
      </c>
      <c r="F48" s="7" t="s">
        <v>83</v>
      </c>
      <c r="G48" s="1">
        <v>7</v>
      </c>
      <c r="H48" s="9">
        <f t="shared" si="20"/>
        <v>19.0279666666667</v>
      </c>
      <c r="I48" s="9">
        <f t="shared" si="21"/>
        <v>292.17796666666669</v>
      </c>
      <c r="J48" s="9">
        <f t="shared" si="22"/>
        <v>0.17758255942297771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168.54445785247384</v>
      </c>
      <c r="P48" s="9">
        <f t="shared" si="25"/>
        <v>29.930556202000499</v>
      </c>
      <c r="Q48" s="12">
        <f t="shared" si="26"/>
        <v>7.1833334884801197</v>
      </c>
      <c r="R48" s="9">
        <f t="shared" si="27"/>
        <v>14.125500000000001</v>
      </c>
      <c r="S48" s="13">
        <f t="shared" si="28"/>
        <v>0.50853658196029305</v>
      </c>
      <c r="T48" s="2">
        <f t="shared" si="29"/>
        <v>0.43</v>
      </c>
      <c r="U48" s="14">
        <f t="shared" si="30"/>
        <v>0.21867073024292602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0.234270730242926</v>
      </c>
      <c r="AR48" s="9">
        <f t="shared" si="35"/>
        <v>136.875</v>
      </c>
      <c r="AS48" s="1">
        <f t="shared" si="36"/>
        <v>0.24</v>
      </c>
      <c r="AT48" s="1">
        <f t="shared" si="37"/>
        <v>50933.333333333336</v>
      </c>
      <c r="AU48" s="1">
        <f t="shared" si="38"/>
        <v>2626215180.5888023</v>
      </c>
    </row>
    <row r="49" spans="1:48" x14ac:dyDescent="0.15">
      <c r="C49" s="7">
        <v>7</v>
      </c>
      <c r="D49" s="7">
        <f t="shared" si="39"/>
        <v>23.504999999999999</v>
      </c>
      <c r="E49" s="10">
        <f t="shared" si="40"/>
        <v>19.0279666666667</v>
      </c>
      <c r="F49" s="7" t="s">
        <v>83</v>
      </c>
      <c r="G49" s="1">
        <v>8</v>
      </c>
      <c r="H49" s="9">
        <f t="shared" si="20"/>
        <v>23.504999999999999</v>
      </c>
      <c r="I49" s="9">
        <f t="shared" si="21"/>
        <v>296.65499999999997</v>
      </c>
      <c r="J49" s="9">
        <f t="shared" si="22"/>
        <v>0.29364305969177196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197.47015165047333</v>
      </c>
      <c r="P49" s="9">
        <f t="shared" si="25"/>
        <v>57.985739528443197</v>
      </c>
      <c r="Q49" s="12">
        <f t="shared" si="26"/>
        <v>13.916577486826366</v>
      </c>
      <c r="R49" s="9">
        <f t="shared" si="27"/>
        <v>14.125500000000001</v>
      </c>
      <c r="S49" s="13">
        <f t="shared" si="28"/>
        <v>0.98520954917180736</v>
      </c>
      <c r="T49" s="2">
        <f t="shared" si="29"/>
        <v>0.43</v>
      </c>
      <c r="U49" s="14">
        <f t="shared" si="30"/>
        <v>0.42364010614387715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0.43924010614387715</v>
      </c>
      <c r="AR49" s="9">
        <f t="shared" si="35"/>
        <v>136.875</v>
      </c>
      <c r="AS49" s="1">
        <f t="shared" si="36"/>
        <v>0.24</v>
      </c>
      <c r="AT49" s="1">
        <f t="shared" si="37"/>
        <v>50933.333333333336</v>
      </c>
      <c r="AU49" s="1">
        <f t="shared" si="38"/>
        <v>4923957139.1711197</v>
      </c>
    </row>
    <row r="50" spans="1:48" x14ac:dyDescent="0.15">
      <c r="C50" s="7">
        <v>8</v>
      </c>
      <c r="D50" s="7">
        <f t="shared" si="39"/>
        <v>23.256096774193502</v>
      </c>
      <c r="E50" s="10">
        <f t="shared" si="40"/>
        <v>23.504999999999999</v>
      </c>
      <c r="F50" s="7" t="s">
        <v>83</v>
      </c>
      <c r="G50" s="1">
        <v>9</v>
      </c>
      <c r="H50" s="9">
        <f t="shared" si="20"/>
        <v>23.256096774193502</v>
      </c>
      <c r="I50" s="9">
        <f t="shared" si="21"/>
        <v>296.40609677419349</v>
      </c>
      <c r="J50" s="9">
        <f t="shared" si="22"/>
        <v>0.2856602458059444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198.34066212203012</v>
      </c>
      <c r="P50" s="9">
        <f t="shared" si="25"/>
        <v>56.658042295092891</v>
      </c>
      <c r="Q50" s="12">
        <f t="shared" si="26"/>
        <v>13.597930150822293</v>
      </c>
      <c r="R50" s="9">
        <f t="shared" si="27"/>
        <v>14.125500000000001</v>
      </c>
      <c r="S50" s="13">
        <f t="shared" si="28"/>
        <v>0.96265124426195836</v>
      </c>
      <c r="T50" s="2">
        <f t="shared" si="29"/>
        <v>0.43</v>
      </c>
      <c r="U50" s="14">
        <f t="shared" si="30"/>
        <v>0.4139400350326421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0.4295400350326421</v>
      </c>
      <c r="AR50" s="9">
        <f t="shared" si="35"/>
        <v>136.875</v>
      </c>
      <c r="AS50" s="1">
        <f t="shared" si="36"/>
        <v>0.24</v>
      </c>
      <c r="AT50" s="1">
        <f t="shared" si="37"/>
        <v>50933.333333333336</v>
      </c>
      <c r="AU50" s="1">
        <f t="shared" si="38"/>
        <v>4815217673.601944</v>
      </c>
    </row>
    <row r="51" spans="1:48" x14ac:dyDescent="0.15">
      <c r="C51" s="7">
        <v>9</v>
      </c>
      <c r="D51" s="7">
        <f t="shared" si="39"/>
        <v>16.932166666666699</v>
      </c>
      <c r="E51" s="10">
        <f t="shared" si="40"/>
        <v>23.256096774193502</v>
      </c>
      <c r="F51" s="7" t="s">
        <v>83</v>
      </c>
      <c r="G51" s="1">
        <v>10</v>
      </c>
      <c r="H51" s="9">
        <f t="shared" si="20"/>
        <v>16.932166666666699</v>
      </c>
      <c r="I51" s="9">
        <f t="shared" si="21"/>
        <v>290.08216666666669</v>
      </c>
      <c r="J51" s="9">
        <f t="shared" si="22"/>
        <v>0.13958427535263582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200.53886982693726</v>
      </c>
      <c r="P51" s="9">
        <f t="shared" si="25"/>
        <v>27.992072824829602</v>
      </c>
      <c r="Q51" s="12">
        <f t="shared" si="26"/>
        <v>6.7180974779591045</v>
      </c>
      <c r="R51" s="9">
        <f t="shared" si="27"/>
        <v>14.125500000000001</v>
      </c>
      <c r="S51" s="13">
        <f t="shared" si="28"/>
        <v>0.47560068514099352</v>
      </c>
      <c r="T51" s="2">
        <f t="shared" si="29"/>
        <v>0.43</v>
      </c>
      <c r="U51" s="14">
        <f t="shared" si="30"/>
        <v>0.20450829461062722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0.2201082946106272</v>
      </c>
      <c r="AR51" s="9">
        <f t="shared" si="35"/>
        <v>136.875</v>
      </c>
      <c r="AS51" s="1">
        <f t="shared" si="36"/>
        <v>0.24</v>
      </c>
      <c r="AT51" s="1">
        <f t="shared" si="37"/>
        <v>50933.333333333336</v>
      </c>
      <c r="AU51" s="1">
        <f t="shared" si="38"/>
        <v>2467451841.2118039</v>
      </c>
    </row>
    <row r="52" spans="1:48" x14ac:dyDescent="0.15">
      <c r="C52" s="7">
        <v>10</v>
      </c>
      <c r="D52" s="7">
        <f t="shared" si="39"/>
        <v>9.7064193548387099</v>
      </c>
      <c r="E52" s="10">
        <f t="shared" si="40"/>
        <v>16.932166666666699</v>
      </c>
      <c r="F52" s="7" t="s">
        <v>83</v>
      </c>
      <c r="G52" s="1">
        <v>11</v>
      </c>
      <c r="H52" s="9">
        <f t="shared" si="20"/>
        <v>9.7064193548387099</v>
      </c>
      <c r="I52" s="9">
        <f t="shared" si="21"/>
        <v>282.85641935483869</v>
      </c>
      <c r="J52" s="9">
        <f t="shared" si="22"/>
        <v>5.9217274106558727E-2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163.91945715200228</v>
      </c>
      <c r="O52" s="9">
        <f t="shared" si="41"/>
        <v>67.483589850105403</v>
      </c>
      <c r="P52" s="9">
        <f t="shared" si="25"/>
        <v>3.9961942378482762</v>
      </c>
      <c r="Q52" s="12">
        <f t="shared" si="26"/>
        <v>0.95908661708358622</v>
      </c>
      <c r="R52" s="9">
        <f t="shared" si="27"/>
        <v>14.125500000000001</v>
      </c>
      <c r="S52" s="13">
        <f t="shared" si="28"/>
        <v>6.7897534040110882E-2</v>
      </c>
      <c r="T52" s="2">
        <f t="shared" si="29"/>
        <v>0.43</v>
      </c>
      <c r="U52" s="14">
        <f t="shared" si="30"/>
        <v>2.9195939637247679E-2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3.7615939637247679E-2</v>
      </c>
      <c r="AR52" s="9">
        <f t="shared" si="35"/>
        <v>136.875</v>
      </c>
      <c r="AS52" s="1">
        <f t="shared" si="36"/>
        <v>0.24</v>
      </c>
      <c r="AT52" s="1">
        <f t="shared" si="37"/>
        <v>50933.333333333336</v>
      </c>
      <c r="AU52" s="1">
        <f t="shared" si="38"/>
        <v>421681153.27516407</v>
      </c>
    </row>
    <row r="53" spans="1:48" x14ac:dyDescent="0.15">
      <c r="C53" s="7">
        <v>11</v>
      </c>
      <c r="D53" s="7">
        <f t="shared" si="39"/>
        <v>7.6583666666666703</v>
      </c>
      <c r="E53" s="10">
        <f t="shared" si="40"/>
        <v>9.7064193548387099</v>
      </c>
      <c r="F53" s="7" t="s">
        <v>85</v>
      </c>
      <c r="G53" s="1">
        <v>12</v>
      </c>
      <c r="H53" s="9">
        <f t="shared" si="20"/>
        <v>7.6583666666666703</v>
      </c>
      <c r="I53" s="9">
        <f t="shared" si="21"/>
        <v>280.80836666666664</v>
      </c>
      <c r="J53" s="9">
        <f t="shared" si="22"/>
        <v>4.6069512362379002E-2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122.34364561225713</v>
      </c>
      <c r="P53" s="9">
        <f t="shared" si="25"/>
        <v>5.6363120939923954</v>
      </c>
      <c r="Q53" s="12">
        <f t="shared" si="26"/>
        <v>1.3527149025581748</v>
      </c>
      <c r="R53" s="9">
        <f t="shared" si="27"/>
        <v>14.125500000000001</v>
      </c>
      <c r="S53" s="13">
        <f t="shared" si="28"/>
        <v>9.5764036852371587E-2</v>
      </c>
      <c r="T53" s="2">
        <f t="shared" si="29"/>
        <v>0.43</v>
      </c>
      <c r="U53" s="14">
        <f t="shared" si="30"/>
        <v>4.117853584651978E-2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4.9598535846519777E-2</v>
      </c>
      <c r="AR53" s="9">
        <f t="shared" si="35"/>
        <v>136.875</v>
      </c>
      <c r="AS53" s="1">
        <f t="shared" si="36"/>
        <v>0.24</v>
      </c>
      <c r="AT53" s="1">
        <f t="shared" si="37"/>
        <v>50933.333333333336</v>
      </c>
      <c r="AU53" s="1">
        <f t="shared" si="38"/>
        <v>556008117.78765225</v>
      </c>
      <c r="AV53" s="1">
        <f>SUM(AU42:AU53)</f>
        <v>19271177301.57029</v>
      </c>
    </row>
    <row r="54" spans="1:48" x14ac:dyDescent="0.15">
      <c r="C54" s="7">
        <v>12</v>
      </c>
      <c r="D54" s="7">
        <f t="shared" si="39"/>
        <v>3.0546774193548401</v>
      </c>
      <c r="E54" s="10">
        <f t="shared" si="40"/>
        <v>7.6583666666666703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4.7628709677419296</v>
      </c>
      <c r="E58" s="7"/>
      <c r="F58" s="7"/>
      <c r="G58" s="1">
        <v>1</v>
      </c>
      <c r="H58" s="9">
        <f t="shared" ref="H58:H69" si="42">E59</f>
        <v>4.7628709677419296</v>
      </c>
      <c r="I58" s="9">
        <f t="shared" ref="I58:I69" si="43">H58+273.15</f>
        <v>277.91287096774192</v>
      </c>
      <c r="J58" s="9">
        <f t="shared" ref="J58:J69" si="44">EXP(($C$15*(I58-$C$13))/($C$16*I58*$C$13))</f>
        <v>3.2101132349334011E-2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3.2026229707185568E-3</v>
      </c>
      <c r="Q58" s="12">
        <f t="shared" ref="Q58:Q69" si="48">P58*$B$60</f>
        <v>6.0849836443652584E-4</v>
      </c>
      <c r="R58" s="9">
        <f t="shared" ref="R58:R69" si="49">L58*$B$60</f>
        <v>1.8955666666666669E-2</v>
      </c>
      <c r="S58" s="13">
        <f t="shared" ref="S58:S69" si="50">Q58/R58</f>
        <v>3.2101132349334011E-2</v>
      </c>
      <c r="T58" s="2">
        <f t="shared" ref="T58:T69" si="51">$B$59/100</f>
        <v>0.01</v>
      </c>
      <c r="U58" s="14">
        <f t="shared" ref="U58:U69" si="52">S58*T58</f>
        <v>3.2101132349334009E-4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1.232101132349334E-2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99962.5</v>
      </c>
      <c r="AU58" s="1">
        <f t="shared" ref="AU58:AU69" si="59">AT58*10000*AS58*0.67*AR58*AQ58</f>
        <v>15642181.885458408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2.3282903225806502</v>
      </c>
      <c r="E59" s="10">
        <f t="shared" ref="E59:E70" si="61">D58</f>
        <v>4.7628709677419296</v>
      </c>
      <c r="F59" s="7" t="s">
        <v>83</v>
      </c>
      <c r="G59" s="1">
        <v>2</v>
      </c>
      <c r="H59" s="9">
        <f t="shared" si="42"/>
        <v>2.3282903225806502</v>
      </c>
      <c r="I59" s="9">
        <f t="shared" si="43"/>
        <v>275.47829032258062</v>
      </c>
      <c r="J59" s="9">
        <f t="shared" si="44"/>
        <v>2.3553176488263234E-2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0.19633071036261479</v>
      </c>
      <c r="P59" s="9">
        <f t="shared" si="47"/>
        <v>4.6242118712367577E-3</v>
      </c>
      <c r="Q59" s="12">
        <f t="shared" si="48"/>
        <v>8.7860025553498401E-4</v>
      </c>
      <c r="R59" s="9">
        <f t="shared" si="49"/>
        <v>1.8955666666666669E-2</v>
      </c>
      <c r="S59" s="13">
        <f t="shared" si="50"/>
        <v>4.635026934082951E-2</v>
      </c>
      <c r="T59" s="2">
        <f t="shared" si="51"/>
        <v>0.01</v>
      </c>
      <c r="U59" s="14">
        <f t="shared" si="52"/>
        <v>4.6350269340829511E-4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1.2463502693408296E-2</v>
      </c>
      <c r="AR59" s="9">
        <f t="shared" si="56"/>
        <v>9.9766666666666666</v>
      </c>
      <c r="AS59" s="1">
        <f t="shared" si="57"/>
        <v>0.19</v>
      </c>
      <c r="AT59" s="1">
        <f t="shared" si="58"/>
        <v>99962.5</v>
      </c>
      <c r="AU59" s="1">
        <f t="shared" si="59"/>
        <v>15823082.289394237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4.0122499999999999</v>
      </c>
      <c r="E60" s="10">
        <f t="shared" si="61"/>
        <v>2.3282903225806502</v>
      </c>
      <c r="F60" s="7" t="s">
        <v>83</v>
      </c>
      <c r="G60" s="1">
        <v>3</v>
      </c>
      <c r="H60" s="9">
        <f t="shared" si="42"/>
        <v>4.0122499999999999</v>
      </c>
      <c r="I60" s="9">
        <f t="shared" si="43"/>
        <v>277.16224999999997</v>
      </c>
      <c r="J60" s="9">
        <f t="shared" si="44"/>
        <v>2.9195282708957923E-2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0.29147316515804472</v>
      </c>
      <c r="P60" s="9">
        <f t="shared" si="47"/>
        <v>8.5096414588639001E-3</v>
      </c>
      <c r="Q60" s="12">
        <f t="shared" si="48"/>
        <v>1.6168318771841411E-3</v>
      </c>
      <c r="R60" s="9">
        <f t="shared" si="49"/>
        <v>1.8955666666666669E-2</v>
      </c>
      <c r="S60" s="13">
        <f t="shared" si="50"/>
        <v>8.5295437275615435E-2</v>
      </c>
      <c r="T60" s="2">
        <f t="shared" si="51"/>
        <v>0.01</v>
      </c>
      <c r="U60" s="14">
        <f t="shared" si="52"/>
        <v>8.5295437275615435E-4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1.2852954372756154E-2</v>
      </c>
      <c r="AR60" s="9">
        <f t="shared" si="56"/>
        <v>9.9766666666666666</v>
      </c>
      <c r="AS60" s="1">
        <f t="shared" si="57"/>
        <v>0.19</v>
      </c>
      <c r="AT60" s="1">
        <f t="shared" si="58"/>
        <v>99962.5</v>
      </c>
      <c r="AU60" s="1">
        <f t="shared" si="59"/>
        <v>16317511.995204233</v>
      </c>
    </row>
    <row r="61" spans="1:48" x14ac:dyDescent="0.15">
      <c r="C61" s="7">
        <v>3</v>
      </c>
      <c r="D61" s="7">
        <f t="shared" si="60"/>
        <v>4.1690967741935498</v>
      </c>
      <c r="E61" s="10">
        <f t="shared" si="61"/>
        <v>4.0122499999999999</v>
      </c>
      <c r="F61" s="7" t="s">
        <v>83</v>
      </c>
      <c r="G61" s="1">
        <v>4</v>
      </c>
      <c r="H61" s="9">
        <f t="shared" si="42"/>
        <v>4.1690967741935498</v>
      </c>
      <c r="I61" s="9">
        <f t="shared" si="43"/>
        <v>277.31909677419355</v>
      </c>
      <c r="J61" s="9">
        <f t="shared" si="44"/>
        <v>2.9781166984956309E-2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0.38273019036584749</v>
      </c>
      <c r="P61" s="9">
        <f t="shared" si="47"/>
        <v>1.1398151709469421E-2</v>
      </c>
      <c r="Q61" s="12">
        <f t="shared" si="48"/>
        <v>2.1656488247991899E-3</v>
      </c>
      <c r="R61" s="9">
        <f t="shared" si="49"/>
        <v>1.8955666666666669E-2</v>
      </c>
      <c r="S61" s="13">
        <f t="shared" si="50"/>
        <v>0.11424809598532662</v>
      </c>
      <c r="T61" s="2">
        <f t="shared" si="51"/>
        <v>0.01</v>
      </c>
      <c r="U61" s="14">
        <f t="shared" si="52"/>
        <v>1.1424809598532663E-3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1.3142480959853266E-2</v>
      </c>
      <c r="AR61" s="9">
        <f t="shared" si="56"/>
        <v>9.9766666666666666</v>
      </c>
      <c r="AS61" s="1">
        <f t="shared" si="57"/>
        <v>0.19</v>
      </c>
      <c r="AT61" s="1">
        <f t="shared" si="58"/>
        <v>99962.5</v>
      </c>
      <c r="AU61" s="1">
        <f t="shared" si="59"/>
        <v>16685081.459848227</v>
      </c>
    </row>
    <row r="62" spans="1:48" x14ac:dyDescent="0.15">
      <c r="C62" s="7">
        <v>4</v>
      </c>
      <c r="D62" s="7">
        <f t="shared" si="60"/>
        <v>8.8389000000000006</v>
      </c>
      <c r="E62" s="10">
        <f t="shared" si="61"/>
        <v>4.1690967741935498</v>
      </c>
      <c r="F62" s="7" t="s">
        <v>83</v>
      </c>
      <c r="G62" s="1">
        <v>5</v>
      </c>
      <c r="H62" s="9">
        <f t="shared" si="42"/>
        <v>8.8389000000000006</v>
      </c>
      <c r="I62" s="9">
        <f t="shared" si="43"/>
        <v>281.9889</v>
      </c>
      <c r="J62" s="9">
        <f t="shared" si="44"/>
        <v>5.3266790328334715E-2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0.3527654367235592</v>
      </c>
      <c r="O62" s="9">
        <f t="shared" si="62"/>
        <v>0.11833326859948556</v>
      </c>
      <c r="P62" s="9">
        <f t="shared" si="47"/>
        <v>6.3032334073553119E-3</v>
      </c>
      <c r="Q62" s="12">
        <f t="shared" si="48"/>
        <v>1.1976143473975093E-3</v>
      </c>
      <c r="R62" s="9">
        <f t="shared" si="49"/>
        <v>1.8955666666666669E-2</v>
      </c>
      <c r="S62" s="13">
        <f t="shared" si="50"/>
        <v>6.3179753498382674E-2</v>
      </c>
      <c r="T62" s="2">
        <f t="shared" si="51"/>
        <v>0.01</v>
      </c>
      <c r="U62" s="14">
        <f t="shared" si="52"/>
        <v>6.3179753498382679E-4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1.2631797534983827E-2</v>
      </c>
      <c r="AR62" s="9">
        <f t="shared" si="56"/>
        <v>9.9766666666666666</v>
      </c>
      <c r="AS62" s="1">
        <f t="shared" si="57"/>
        <v>0.19</v>
      </c>
      <c r="AT62" s="1">
        <f t="shared" si="58"/>
        <v>99962.5</v>
      </c>
      <c r="AU62" s="1">
        <f t="shared" si="59"/>
        <v>16036741.578651547</v>
      </c>
    </row>
    <row r="63" spans="1:48" x14ac:dyDescent="0.15">
      <c r="C63" s="7">
        <v>5</v>
      </c>
      <c r="D63" s="7">
        <f t="shared" si="60"/>
        <v>15.7818064516129</v>
      </c>
      <c r="E63" s="10">
        <f t="shared" si="61"/>
        <v>8.8389000000000006</v>
      </c>
      <c r="F63" s="7" t="s">
        <v>85</v>
      </c>
      <c r="G63" s="1">
        <v>6</v>
      </c>
      <c r="H63" s="9">
        <f t="shared" si="42"/>
        <v>15.7818064516129</v>
      </c>
      <c r="I63" s="9">
        <f t="shared" si="43"/>
        <v>288.93180645161289</v>
      </c>
      <c r="J63" s="9">
        <f t="shared" si="44"/>
        <v>0.1221230982337993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0.21179670185879693</v>
      </c>
      <c r="P63" s="9">
        <f t="shared" si="47"/>
        <v>2.586526942669656E-2</v>
      </c>
      <c r="Q63" s="12">
        <f t="shared" si="48"/>
        <v>4.9144011910723468E-3</v>
      </c>
      <c r="R63" s="9">
        <f t="shared" si="49"/>
        <v>1.8955666666666669E-2</v>
      </c>
      <c r="S63" s="13">
        <f t="shared" si="50"/>
        <v>0.25925762873401159</v>
      </c>
      <c r="T63" s="2">
        <f t="shared" si="51"/>
        <v>0.01</v>
      </c>
      <c r="U63" s="14">
        <f t="shared" si="52"/>
        <v>2.5925762873401158E-3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1.4592576287340116E-2</v>
      </c>
      <c r="AR63" s="9">
        <f t="shared" si="56"/>
        <v>9.9766666666666666</v>
      </c>
      <c r="AS63" s="1">
        <f t="shared" si="57"/>
        <v>0.19</v>
      </c>
      <c r="AT63" s="1">
        <f t="shared" si="58"/>
        <v>99962.5</v>
      </c>
      <c r="AU63" s="1">
        <f t="shared" si="59"/>
        <v>18526054.921219215</v>
      </c>
    </row>
    <row r="64" spans="1:48" x14ac:dyDescent="0.15">
      <c r="C64" s="7">
        <v>6</v>
      </c>
      <c r="D64" s="7">
        <f t="shared" si="60"/>
        <v>19.0279666666667</v>
      </c>
      <c r="E64" s="10">
        <f t="shared" si="61"/>
        <v>15.7818064516129</v>
      </c>
      <c r="F64" s="7" t="s">
        <v>83</v>
      </c>
      <c r="G64" s="1">
        <v>7</v>
      </c>
      <c r="H64" s="9">
        <f t="shared" si="42"/>
        <v>19.0279666666667</v>
      </c>
      <c r="I64" s="9">
        <f t="shared" si="43"/>
        <v>292.17796666666669</v>
      </c>
      <c r="J64" s="9">
        <f t="shared" si="44"/>
        <v>0.17758255942297771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0.28569809909876709</v>
      </c>
      <c r="P64" s="9">
        <f t="shared" si="47"/>
        <v>5.0734999660238582E-2</v>
      </c>
      <c r="Q64" s="12">
        <f t="shared" si="48"/>
        <v>9.6396499354453307E-3</v>
      </c>
      <c r="R64" s="9">
        <f t="shared" si="49"/>
        <v>1.8955666666666669E-2</v>
      </c>
      <c r="S64" s="13">
        <f t="shared" si="50"/>
        <v>0.50853658196029305</v>
      </c>
      <c r="T64" s="2">
        <f t="shared" si="51"/>
        <v>0.01</v>
      </c>
      <c r="U64" s="14">
        <f t="shared" si="52"/>
        <v>5.0853658196029303E-3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2.5185365819602928E-2</v>
      </c>
      <c r="AR64" s="9">
        <f t="shared" si="56"/>
        <v>9.9766666666666666</v>
      </c>
      <c r="AS64" s="1">
        <f t="shared" si="57"/>
        <v>0.19</v>
      </c>
      <c r="AT64" s="1">
        <f t="shared" si="58"/>
        <v>99962.5</v>
      </c>
      <c r="AU64" s="1">
        <f t="shared" si="59"/>
        <v>31974166.946089588</v>
      </c>
    </row>
    <row r="65" spans="1:48" x14ac:dyDescent="0.15">
      <c r="C65" s="7">
        <v>7</v>
      </c>
      <c r="D65" s="7">
        <f t="shared" si="60"/>
        <v>23.504999999999999</v>
      </c>
      <c r="E65" s="10">
        <f t="shared" si="61"/>
        <v>19.0279666666667</v>
      </c>
      <c r="F65" s="7" t="s">
        <v>83</v>
      </c>
      <c r="G65" s="1">
        <v>8</v>
      </c>
      <c r="H65" s="9">
        <f t="shared" si="42"/>
        <v>23.504999999999999</v>
      </c>
      <c r="I65" s="9">
        <f t="shared" si="43"/>
        <v>296.65499999999997</v>
      </c>
      <c r="J65" s="9">
        <f t="shared" si="44"/>
        <v>0.29364305969177196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0.33472976610519517</v>
      </c>
      <c r="P65" s="9">
        <f t="shared" si="47"/>
        <v>9.8291072689040693E-2</v>
      </c>
      <c r="Q65" s="12">
        <f t="shared" si="48"/>
        <v>1.8675303810917733E-2</v>
      </c>
      <c r="R65" s="9">
        <f t="shared" si="49"/>
        <v>1.8955666666666669E-2</v>
      </c>
      <c r="S65" s="13">
        <f t="shared" si="50"/>
        <v>0.9852095491718077</v>
      </c>
      <c r="T65" s="2">
        <f t="shared" si="51"/>
        <v>0.01</v>
      </c>
      <c r="U65" s="14">
        <f t="shared" si="52"/>
        <v>9.8520954917180777E-3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2.9952095491718077E-2</v>
      </c>
      <c r="AR65" s="9">
        <f t="shared" si="56"/>
        <v>9.9766666666666666</v>
      </c>
      <c r="AS65" s="1">
        <f t="shared" si="57"/>
        <v>0.19</v>
      </c>
      <c r="AT65" s="1">
        <f t="shared" si="58"/>
        <v>99962.5</v>
      </c>
      <c r="AU65" s="1">
        <f t="shared" si="59"/>
        <v>38025784.834619887</v>
      </c>
    </row>
    <row r="66" spans="1:48" x14ac:dyDescent="0.15">
      <c r="C66" s="7">
        <v>8</v>
      </c>
      <c r="D66" s="7">
        <f t="shared" si="60"/>
        <v>23.256096774193502</v>
      </c>
      <c r="E66" s="10">
        <f t="shared" si="61"/>
        <v>23.504999999999999</v>
      </c>
      <c r="F66" s="7" t="s">
        <v>83</v>
      </c>
      <c r="G66" s="1">
        <v>9</v>
      </c>
      <c r="H66" s="9">
        <f t="shared" si="42"/>
        <v>23.256096774193502</v>
      </c>
      <c r="I66" s="9">
        <f t="shared" si="43"/>
        <v>296.40609677419349</v>
      </c>
      <c r="J66" s="9">
        <f t="shared" si="44"/>
        <v>0.2856602458059444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0.33620536008282115</v>
      </c>
      <c r="P66" s="9">
        <f t="shared" si="47"/>
        <v>9.6040505802534731E-2</v>
      </c>
      <c r="Q66" s="12">
        <f t="shared" si="48"/>
        <v>1.82476961024816E-2</v>
      </c>
      <c r="R66" s="9">
        <f t="shared" si="49"/>
        <v>1.8955666666666669E-2</v>
      </c>
      <c r="S66" s="13">
        <f t="shared" si="50"/>
        <v>0.96265124426195847</v>
      </c>
      <c r="T66" s="2">
        <f t="shared" si="51"/>
        <v>0.01</v>
      </c>
      <c r="U66" s="14">
        <f t="shared" si="52"/>
        <v>9.6265124426195853E-3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2.9726512442619583E-2</v>
      </c>
      <c r="AR66" s="9">
        <f t="shared" si="56"/>
        <v>9.9766666666666666</v>
      </c>
      <c r="AS66" s="1">
        <f t="shared" si="57"/>
        <v>0.19</v>
      </c>
      <c r="AT66" s="1">
        <f t="shared" si="58"/>
        <v>99962.5</v>
      </c>
      <c r="AU66" s="1">
        <f t="shared" si="59"/>
        <v>37739395.106404424</v>
      </c>
    </row>
    <row r="67" spans="1:48" x14ac:dyDescent="0.15">
      <c r="C67" s="7">
        <v>9</v>
      </c>
      <c r="D67" s="7">
        <f t="shared" si="60"/>
        <v>16.932166666666699</v>
      </c>
      <c r="E67" s="10">
        <f t="shared" si="61"/>
        <v>23.256096774193502</v>
      </c>
      <c r="F67" s="7" t="s">
        <v>83</v>
      </c>
      <c r="G67" s="1">
        <v>10</v>
      </c>
      <c r="H67" s="9">
        <f t="shared" si="42"/>
        <v>16.932166666666699</v>
      </c>
      <c r="I67" s="9">
        <f t="shared" si="43"/>
        <v>290.08216666666669</v>
      </c>
      <c r="J67" s="9">
        <f t="shared" si="44"/>
        <v>0.13958427535263582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0.33993152094695311</v>
      </c>
      <c r="P67" s="9">
        <f t="shared" si="47"/>
        <v>4.7449095020899792E-2</v>
      </c>
      <c r="Q67" s="12">
        <f t="shared" si="48"/>
        <v>9.0153280539709609E-3</v>
      </c>
      <c r="R67" s="9">
        <f t="shared" si="49"/>
        <v>1.8955666666666669E-2</v>
      </c>
      <c r="S67" s="13">
        <f t="shared" si="50"/>
        <v>0.47560068514099352</v>
      </c>
      <c r="T67" s="2">
        <f t="shared" si="51"/>
        <v>0.01</v>
      </c>
      <c r="U67" s="14">
        <f t="shared" si="52"/>
        <v>4.7560068514099349E-3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2.4856006851409936E-2</v>
      </c>
      <c r="AR67" s="9">
        <f t="shared" si="56"/>
        <v>9.9766666666666666</v>
      </c>
      <c r="AS67" s="1">
        <f t="shared" si="57"/>
        <v>0.19</v>
      </c>
      <c r="AT67" s="1">
        <f t="shared" si="58"/>
        <v>99962.5</v>
      </c>
      <c r="AU67" s="1">
        <f t="shared" si="59"/>
        <v>31556028.146374486</v>
      </c>
    </row>
    <row r="68" spans="1:48" x14ac:dyDescent="0.15">
      <c r="C68" s="7">
        <v>10</v>
      </c>
      <c r="D68" s="7">
        <f t="shared" si="60"/>
        <v>9.7064193548387099</v>
      </c>
      <c r="E68" s="10">
        <f t="shared" si="61"/>
        <v>16.932166666666699</v>
      </c>
      <c r="F68" s="7" t="s">
        <v>83</v>
      </c>
      <c r="G68" s="1">
        <v>11</v>
      </c>
      <c r="H68" s="9">
        <f t="shared" si="42"/>
        <v>9.7064193548387099</v>
      </c>
      <c r="I68" s="9">
        <f t="shared" si="43"/>
        <v>282.85641935483869</v>
      </c>
      <c r="J68" s="9">
        <f t="shared" si="44"/>
        <v>5.9217274106558727E-2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0.2778583046297507</v>
      </c>
      <c r="O68" s="9">
        <f t="shared" si="62"/>
        <v>0.11439078796296931</v>
      </c>
      <c r="P68" s="9">
        <f t="shared" si="47"/>
        <v>6.7739106460683925E-3</v>
      </c>
      <c r="Q68" s="12">
        <f t="shared" si="48"/>
        <v>1.2870430227529947E-3</v>
      </c>
      <c r="R68" s="9">
        <f t="shared" si="49"/>
        <v>1.8955666666666669E-2</v>
      </c>
      <c r="S68" s="13">
        <f t="shared" si="50"/>
        <v>6.7897534040110841E-2</v>
      </c>
      <c r="T68" s="2">
        <f t="shared" si="51"/>
        <v>0.01</v>
      </c>
      <c r="U68" s="14">
        <f t="shared" si="52"/>
        <v>6.7897534040110841E-4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1.2678975340401109E-2</v>
      </c>
      <c r="AR68" s="9">
        <f t="shared" si="56"/>
        <v>9.9766666666666666</v>
      </c>
      <c r="AS68" s="1">
        <f t="shared" si="57"/>
        <v>0.19</v>
      </c>
      <c r="AT68" s="1">
        <f t="shared" si="58"/>
        <v>99962.5</v>
      </c>
      <c r="AU68" s="1">
        <f t="shared" si="59"/>
        <v>16096636.322185041</v>
      </c>
    </row>
    <row r="69" spans="1:48" x14ac:dyDescent="0.15">
      <c r="C69" s="7">
        <v>11</v>
      </c>
      <c r="D69" s="7">
        <f t="shared" si="60"/>
        <v>7.6583666666666703</v>
      </c>
      <c r="E69" s="10">
        <f t="shared" si="61"/>
        <v>9.7064193548387099</v>
      </c>
      <c r="F69" s="7" t="s">
        <v>85</v>
      </c>
      <c r="G69" s="1">
        <v>12</v>
      </c>
      <c r="H69" s="9">
        <f t="shared" si="42"/>
        <v>7.6583666666666703</v>
      </c>
      <c r="I69" s="9">
        <f t="shared" si="43"/>
        <v>280.80836666666664</v>
      </c>
      <c r="J69" s="9">
        <f t="shared" si="44"/>
        <v>4.6069512362379002E-2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0.20738354398356759</v>
      </c>
      <c r="P69" s="9">
        <f t="shared" si="47"/>
        <v>9.5540587433049374E-3</v>
      </c>
      <c r="Q69" s="12">
        <f t="shared" si="48"/>
        <v>1.8152711612279381E-3</v>
      </c>
      <c r="R69" s="9">
        <f t="shared" si="49"/>
        <v>1.8955666666666669E-2</v>
      </c>
      <c r="S69" s="13">
        <f t="shared" si="50"/>
        <v>9.5764036852371559E-2</v>
      </c>
      <c r="T69" s="2">
        <f t="shared" si="51"/>
        <v>0.01</v>
      </c>
      <c r="U69" s="14">
        <f t="shared" si="52"/>
        <v>9.5764036852371561E-4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1.2957640368523716E-2</v>
      </c>
      <c r="AR69" s="9">
        <f t="shared" si="56"/>
        <v>9.9766666666666666</v>
      </c>
      <c r="AS69" s="1">
        <f t="shared" si="57"/>
        <v>0.19</v>
      </c>
      <c r="AT69" s="1">
        <f t="shared" si="58"/>
        <v>99962.5</v>
      </c>
      <c r="AU69" s="1">
        <f t="shared" si="59"/>
        <v>16450416.457643462</v>
      </c>
      <c r="AV69" s="1">
        <f>SUM(AU58:AU69)</f>
        <v>270873081.94309276</v>
      </c>
    </row>
    <row r="70" spans="1:48" x14ac:dyDescent="0.15">
      <c r="C70" s="7">
        <v>12</v>
      </c>
      <c r="D70" s="7">
        <f t="shared" si="60"/>
        <v>3.0546774193548401</v>
      </c>
      <c r="E70" s="10">
        <f t="shared" si="61"/>
        <v>7.6583666666666703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4.7628709677419296</v>
      </c>
      <c r="E73" s="7"/>
      <c r="F73" s="7"/>
      <c r="G73" s="1">
        <v>1</v>
      </c>
      <c r="H73" s="9">
        <f t="shared" ref="H73:H84" si="63">E74</f>
        <v>4.7628709677419296</v>
      </c>
      <c r="I73" s="9">
        <f t="shared" ref="I73:I84" si="64">H73+273.15</f>
        <v>277.91287096774192</v>
      </c>
      <c r="J73" s="9">
        <f t="shared" ref="J73:J84" si="65">EXP(($C$15*(I73-$C$13))/($C$16*I73*$C$13))</f>
        <v>3.2101132349334011E-2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3.5150739922520744E-3</v>
      </c>
      <c r="Q73" s="12">
        <f t="shared" ref="Q73:Q84" si="69">P73*$B$75</f>
        <v>6.3271331860537334E-4</v>
      </c>
      <c r="R73" s="9">
        <f t="shared" ref="R73:R84" si="70">L73*$B$75</f>
        <v>1.9710000000000002E-2</v>
      </c>
      <c r="S73" s="13">
        <f t="shared" ref="S73:S84" si="71">Q73/R73</f>
        <v>3.2101132349334004E-2</v>
      </c>
      <c r="T73" s="2">
        <f t="shared" ref="T73:T84" si="72">$B$74/100</f>
        <v>0.01</v>
      </c>
      <c r="U73" s="14">
        <f t="shared" ref="U73:U84" si="73">S73*T73</f>
        <v>3.2101132349334003E-4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1.2921011323493339E-2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17916.666666666668</v>
      </c>
      <c r="AU73" s="1">
        <f t="shared" ref="AU73:AU84" si="80">AT73*10000*AS73*0.67*AR73*AQ73</f>
        <v>3057138.7362875873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2.3282903225806502</v>
      </c>
      <c r="E74" s="10">
        <f t="shared" ref="E74:E85" si="82">D73</f>
        <v>4.7628709677419296</v>
      </c>
      <c r="F74" s="7" t="s">
        <v>83</v>
      </c>
      <c r="G74" s="1">
        <v>2</v>
      </c>
      <c r="H74" s="9">
        <f t="shared" si="63"/>
        <v>2.3282903225806502</v>
      </c>
      <c r="I74" s="9">
        <f t="shared" si="64"/>
        <v>275.47829032258062</v>
      </c>
      <c r="J74" s="9">
        <f t="shared" si="65"/>
        <v>2.3553176488263234E-2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0.21548492600774796</v>
      </c>
      <c r="P74" s="9">
        <f t="shared" si="68"/>
        <v>5.0753544928208317E-3</v>
      </c>
      <c r="Q74" s="12">
        <f t="shared" si="69"/>
        <v>9.1356380870774969E-4</v>
      </c>
      <c r="R74" s="9">
        <f t="shared" si="70"/>
        <v>1.9710000000000002E-2</v>
      </c>
      <c r="S74" s="13">
        <f t="shared" si="71"/>
        <v>4.635026934082951E-2</v>
      </c>
      <c r="T74" s="2">
        <f t="shared" si="72"/>
        <v>0.01</v>
      </c>
      <c r="U74" s="14">
        <f t="shared" si="73"/>
        <v>4.6350269340829511E-4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1.3063502693408295E-2</v>
      </c>
      <c r="AR74" s="9">
        <f t="shared" si="77"/>
        <v>10.950000000000001</v>
      </c>
      <c r="AS74" s="1">
        <f t="shared" si="78"/>
        <v>0.18</v>
      </c>
      <c r="AT74" s="1">
        <f t="shared" si="79"/>
        <v>17916.666666666668</v>
      </c>
      <c r="AU74" s="1">
        <f t="shared" si="80"/>
        <v>3090852.4972036271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4.0122499999999999</v>
      </c>
      <c r="E75" s="10">
        <f t="shared" si="82"/>
        <v>2.3282903225806502</v>
      </c>
      <c r="F75" s="7" t="s">
        <v>83</v>
      </c>
      <c r="G75" s="1">
        <v>3</v>
      </c>
      <c r="H75" s="9">
        <f t="shared" si="63"/>
        <v>4.0122499999999999</v>
      </c>
      <c r="I75" s="9">
        <f t="shared" si="64"/>
        <v>277.16224999999997</v>
      </c>
      <c r="J75" s="9">
        <f t="shared" si="65"/>
        <v>2.9195282708957923E-2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0.31990957151492716</v>
      </c>
      <c r="P75" s="9">
        <f t="shared" si="68"/>
        <v>9.3398503816798911E-3</v>
      </c>
      <c r="Q75" s="12">
        <f t="shared" si="69"/>
        <v>1.6811730687023804E-3</v>
      </c>
      <c r="R75" s="9">
        <f t="shared" si="70"/>
        <v>1.9710000000000002E-2</v>
      </c>
      <c r="S75" s="13">
        <f t="shared" si="71"/>
        <v>8.5295437275615435E-2</v>
      </c>
      <c r="T75" s="2">
        <f t="shared" si="72"/>
        <v>0.01</v>
      </c>
      <c r="U75" s="14">
        <f t="shared" si="73"/>
        <v>8.5295437275615435E-4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1.3452954372756154E-2</v>
      </c>
      <c r="AR75" s="9">
        <f t="shared" si="77"/>
        <v>10.950000000000001</v>
      </c>
      <c r="AS75" s="1">
        <f t="shared" si="78"/>
        <v>0.18</v>
      </c>
      <c r="AT75" s="1">
        <f t="shared" si="79"/>
        <v>17916.666666666668</v>
      </c>
      <c r="AU75" s="1">
        <f t="shared" si="80"/>
        <v>3182997.5921221487</v>
      </c>
    </row>
    <row r="76" spans="1:48" x14ac:dyDescent="0.15">
      <c r="C76" s="7">
        <v>3</v>
      </c>
      <c r="D76" s="7">
        <f t="shared" si="81"/>
        <v>4.1690967741935498</v>
      </c>
      <c r="E76" s="10">
        <f t="shared" si="82"/>
        <v>4.0122499999999999</v>
      </c>
      <c r="F76" s="7" t="s">
        <v>83</v>
      </c>
      <c r="G76" s="1">
        <v>4</v>
      </c>
      <c r="H76" s="9">
        <f t="shared" si="63"/>
        <v>4.1690967741935498</v>
      </c>
      <c r="I76" s="9">
        <f t="shared" si="64"/>
        <v>277.31909677419355</v>
      </c>
      <c r="J76" s="9">
        <f t="shared" si="65"/>
        <v>2.9781166984956309E-2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0.42006972113324731</v>
      </c>
      <c r="P76" s="9">
        <f t="shared" si="68"/>
        <v>1.2510166510393269E-2</v>
      </c>
      <c r="Q76" s="12">
        <f t="shared" si="69"/>
        <v>2.2518299718707882E-3</v>
      </c>
      <c r="R76" s="9">
        <f t="shared" si="70"/>
        <v>1.9710000000000002E-2</v>
      </c>
      <c r="S76" s="13">
        <f t="shared" si="71"/>
        <v>0.11424809598532663</v>
      </c>
      <c r="T76" s="2">
        <f t="shared" si="72"/>
        <v>0.01</v>
      </c>
      <c r="U76" s="14">
        <f t="shared" si="73"/>
        <v>1.1424809598532663E-3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1.3742480959853266E-2</v>
      </c>
      <c r="AR76" s="9">
        <f t="shared" si="77"/>
        <v>10.950000000000001</v>
      </c>
      <c r="AS76" s="1">
        <f t="shared" si="78"/>
        <v>0.18</v>
      </c>
      <c r="AT76" s="1">
        <f t="shared" si="79"/>
        <v>17916.666666666668</v>
      </c>
      <c r="AU76" s="1">
        <f t="shared" si="80"/>
        <v>3251500.1978733232</v>
      </c>
    </row>
    <row r="77" spans="1:48" x14ac:dyDescent="0.15">
      <c r="C77" s="7">
        <v>4</v>
      </c>
      <c r="D77" s="7">
        <f t="shared" si="81"/>
        <v>8.8389000000000006</v>
      </c>
      <c r="E77" s="10">
        <f t="shared" si="82"/>
        <v>4.1690967741935498</v>
      </c>
      <c r="F77" s="7" t="s">
        <v>83</v>
      </c>
      <c r="G77" s="1">
        <v>5</v>
      </c>
      <c r="H77" s="9">
        <f t="shared" si="63"/>
        <v>8.8389000000000006</v>
      </c>
      <c r="I77" s="9">
        <f t="shared" si="64"/>
        <v>281.9889</v>
      </c>
      <c r="J77" s="9">
        <f t="shared" si="65"/>
        <v>5.3266790328334715E-2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0.38718157689171134</v>
      </c>
      <c r="O77" s="9">
        <f t="shared" si="83"/>
        <v>0.12987797773114268</v>
      </c>
      <c r="P77" s="9">
        <f t="shared" si="68"/>
        <v>6.9181830080729022E-3</v>
      </c>
      <c r="Q77" s="12">
        <f t="shared" si="69"/>
        <v>1.2452729414531225E-3</v>
      </c>
      <c r="R77" s="9">
        <f t="shared" si="70"/>
        <v>1.9710000000000002E-2</v>
      </c>
      <c r="S77" s="13">
        <f t="shared" si="71"/>
        <v>6.317975349838266E-2</v>
      </c>
      <c r="T77" s="2">
        <f t="shared" si="72"/>
        <v>0.01</v>
      </c>
      <c r="U77" s="14">
        <f t="shared" si="73"/>
        <v>6.3179753498382658E-4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1.3231797534983826E-2</v>
      </c>
      <c r="AR77" s="9">
        <f t="shared" si="77"/>
        <v>10.950000000000001</v>
      </c>
      <c r="AS77" s="1">
        <f t="shared" si="78"/>
        <v>0.18</v>
      </c>
      <c r="AT77" s="1">
        <f t="shared" si="79"/>
        <v>17916.666666666668</v>
      </c>
      <c r="AU77" s="1">
        <f t="shared" si="80"/>
        <v>3130671.4143469362</v>
      </c>
    </row>
    <row r="78" spans="1:48" x14ac:dyDescent="0.15">
      <c r="C78" s="7">
        <v>5</v>
      </c>
      <c r="D78" s="7">
        <f t="shared" si="81"/>
        <v>15.7818064516129</v>
      </c>
      <c r="E78" s="10">
        <f t="shared" si="82"/>
        <v>8.8389000000000006</v>
      </c>
      <c r="F78" s="7" t="s">
        <v>85</v>
      </c>
      <c r="G78" s="1">
        <v>6</v>
      </c>
      <c r="H78" s="9">
        <f t="shared" si="63"/>
        <v>15.7818064516129</v>
      </c>
      <c r="I78" s="9">
        <f t="shared" si="64"/>
        <v>288.93180645161289</v>
      </c>
      <c r="J78" s="9">
        <f t="shared" si="65"/>
        <v>0.1221230982337993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0.2324597947230698</v>
      </c>
      <c r="P78" s="9">
        <f t="shared" si="68"/>
        <v>2.8388710346374274E-2</v>
      </c>
      <c r="Q78" s="12">
        <f t="shared" si="69"/>
        <v>5.1099678623473688E-3</v>
      </c>
      <c r="R78" s="9">
        <f t="shared" si="70"/>
        <v>1.9710000000000002E-2</v>
      </c>
      <c r="S78" s="13">
        <f t="shared" si="71"/>
        <v>0.25925762873401159</v>
      </c>
      <c r="T78" s="2">
        <f t="shared" si="72"/>
        <v>0.01</v>
      </c>
      <c r="U78" s="14">
        <f t="shared" si="73"/>
        <v>2.5925762873401158E-3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1.5192576287340116E-2</v>
      </c>
      <c r="AR78" s="9">
        <f t="shared" si="77"/>
        <v>10.950000000000001</v>
      </c>
      <c r="AS78" s="1">
        <f t="shared" si="78"/>
        <v>0.18</v>
      </c>
      <c r="AT78" s="1">
        <f t="shared" si="79"/>
        <v>17916.666666666668</v>
      </c>
      <c r="AU78" s="1">
        <f t="shared" si="80"/>
        <v>3594595.8338092831</v>
      </c>
    </row>
    <row r="79" spans="1:48" x14ac:dyDescent="0.15">
      <c r="C79" s="7">
        <v>6</v>
      </c>
      <c r="D79" s="7">
        <f t="shared" si="81"/>
        <v>19.0279666666667</v>
      </c>
      <c r="E79" s="10">
        <f t="shared" si="82"/>
        <v>15.7818064516129</v>
      </c>
      <c r="F79" s="7" t="s">
        <v>83</v>
      </c>
      <c r="G79" s="1">
        <v>7</v>
      </c>
      <c r="H79" s="9">
        <f t="shared" si="63"/>
        <v>19.0279666666667</v>
      </c>
      <c r="I79" s="9">
        <f t="shared" si="64"/>
        <v>292.17796666666669</v>
      </c>
      <c r="J79" s="9">
        <f t="shared" si="65"/>
        <v>0.17758255942297771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0.31357108437669556</v>
      </c>
      <c r="P79" s="9">
        <f t="shared" si="68"/>
        <v>5.5684755724652098E-2</v>
      </c>
      <c r="Q79" s="12">
        <f t="shared" si="69"/>
        <v>1.0023256030437378E-2</v>
      </c>
      <c r="R79" s="9">
        <f t="shared" si="70"/>
        <v>1.9710000000000002E-2</v>
      </c>
      <c r="S79" s="13">
        <f t="shared" si="71"/>
        <v>0.50853658196029305</v>
      </c>
      <c r="T79" s="2">
        <f t="shared" si="72"/>
        <v>0.01</v>
      </c>
      <c r="U79" s="14">
        <f t="shared" si="73"/>
        <v>5.0853658196029303E-3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2.668536581960293E-2</v>
      </c>
      <c r="AR79" s="9">
        <f t="shared" si="77"/>
        <v>10.950000000000001</v>
      </c>
      <c r="AS79" s="1">
        <f t="shared" si="78"/>
        <v>0.18</v>
      </c>
      <c r="AT79" s="1">
        <f t="shared" si="79"/>
        <v>17916.666666666668</v>
      </c>
      <c r="AU79" s="1">
        <f t="shared" si="80"/>
        <v>6313814.2593204211</v>
      </c>
    </row>
    <row r="80" spans="1:48" x14ac:dyDescent="0.15">
      <c r="C80" s="7">
        <v>7</v>
      </c>
      <c r="D80" s="7">
        <f t="shared" si="81"/>
        <v>23.504999999999999</v>
      </c>
      <c r="E80" s="10">
        <f t="shared" si="82"/>
        <v>19.0279666666667</v>
      </c>
      <c r="F80" s="7" t="s">
        <v>83</v>
      </c>
      <c r="G80" s="1">
        <v>8</v>
      </c>
      <c r="H80" s="9">
        <f t="shared" si="63"/>
        <v>23.504999999999999</v>
      </c>
      <c r="I80" s="9">
        <f t="shared" si="64"/>
        <v>296.65499999999997</v>
      </c>
      <c r="J80" s="9">
        <f t="shared" si="65"/>
        <v>0.29364305969177196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0.36738632865204351</v>
      </c>
      <c r="P80" s="9">
        <f t="shared" si="68"/>
        <v>0.10788044563431297</v>
      </c>
      <c r="Q80" s="12">
        <f t="shared" si="69"/>
        <v>1.9418480214176335E-2</v>
      </c>
      <c r="R80" s="9">
        <f t="shared" si="70"/>
        <v>1.9710000000000002E-2</v>
      </c>
      <c r="S80" s="13">
        <f t="shared" si="71"/>
        <v>0.98520954917180781</v>
      </c>
      <c r="T80" s="2">
        <f t="shared" si="72"/>
        <v>0.01</v>
      </c>
      <c r="U80" s="14">
        <f t="shared" si="73"/>
        <v>9.8520954917180777E-3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3.1452095491718082E-2</v>
      </c>
      <c r="AR80" s="9">
        <f t="shared" si="77"/>
        <v>10.950000000000001</v>
      </c>
      <c r="AS80" s="1">
        <f t="shared" si="78"/>
        <v>0.18</v>
      </c>
      <c r="AT80" s="1">
        <f t="shared" si="79"/>
        <v>17916.666666666668</v>
      </c>
      <c r="AU80" s="1">
        <f t="shared" si="80"/>
        <v>7441632.6290434198</v>
      </c>
    </row>
    <row r="81" spans="1:48" x14ac:dyDescent="0.15">
      <c r="C81" s="7">
        <v>8</v>
      </c>
      <c r="D81" s="7">
        <f t="shared" si="81"/>
        <v>23.256096774193502</v>
      </c>
      <c r="E81" s="10">
        <f t="shared" si="82"/>
        <v>23.504999999999999</v>
      </c>
      <c r="F81" s="7" t="s">
        <v>83</v>
      </c>
      <c r="G81" s="1">
        <v>9</v>
      </c>
      <c r="H81" s="9">
        <f t="shared" si="63"/>
        <v>23.256096774193502</v>
      </c>
      <c r="I81" s="9">
        <f t="shared" si="64"/>
        <v>296.40609677419349</v>
      </c>
      <c r="J81" s="9">
        <f t="shared" si="65"/>
        <v>0.2856602458059444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0.36900588301773052</v>
      </c>
      <c r="P81" s="9">
        <f t="shared" si="68"/>
        <v>0.10541031124668447</v>
      </c>
      <c r="Q81" s="12">
        <f t="shared" si="69"/>
        <v>1.8973856024403202E-2</v>
      </c>
      <c r="R81" s="9">
        <f t="shared" si="70"/>
        <v>1.9710000000000002E-2</v>
      </c>
      <c r="S81" s="13">
        <f t="shared" si="71"/>
        <v>0.96265124426195847</v>
      </c>
      <c r="T81" s="2">
        <f t="shared" si="72"/>
        <v>0.01</v>
      </c>
      <c r="U81" s="14">
        <f t="shared" si="73"/>
        <v>9.6265124426195853E-3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3.1226512442619585E-2</v>
      </c>
      <c r="AR81" s="9">
        <f t="shared" si="77"/>
        <v>10.950000000000001</v>
      </c>
      <c r="AS81" s="1">
        <f t="shared" si="78"/>
        <v>0.18</v>
      </c>
      <c r="AT81" s="1">
        <f t="shared" si="79"/>
        <v>17916.666666666668</v>
      </c>
      <c r="AU81" s="1">
        <f t="shared" si="80"/>
        <v>7388259.2002627365</v>
      </c>
    </row>
    <row r="82" spans="1:48" x14ac:dyDescent="0.15">
      <c r="C82" s="7">
        <v>9</v>
      </c>
      <c r="D82" s="7">
        <f t="shared" si="81"/>
        <v>16.932166666666699</v>
      </c>
      <c r="E82" s="10">
        <f t="shared" si="82"/>
        <v>23.256096774193502</v>
      </c>
      <c r="F82" s="7" t="s">
        <v>83</v>
      </c>
      <c r="G82" s="1">
        <v>10</v>
      </c>
      <c r="H82" s="9">
        <f t="shared" si="63"/>
        <v>16.932166666666699</v>
      </c>
      <c r="I82" s="9">
        <f t="shared" si="64"/>
        <v>290.08216666666669</v>
      </c>
      <c r="J82" s="9">
        <f t="shared" si="65"/>
        <v>0.13958427535263582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0.37309557177104608</v>
      </c>
      <c r="P82" s="9">
        <f t="shared" si="68"/>
        <v>5.2078275022938797E-2</v>
      </c>
      <c r="Q82" s="12">
        <f t="shared" si="69"/>
        <v>9.3740895041289837E-3</v>
      </c>
      <c r="R82" s="9">
        <f t="shared" si="70"/>
        <v>1.9710000000000002E-2</v>
      </c>
      <c r="S82" s="13">
        <f t="shared" si="71"/>
        <v>0.47560068514099357</v>
      </c>
      <c r="T82" s="2">
        <f t="shared" si="72"/>
        <v>0.01</v>
      </c>
      <c r="U82" s="14">
        <f t="shared" si="73"/>
        <v>4.7560068514099357E-3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2.6356006851409937E-2</v>
      </c>
      <c r="AR82" s="9">
        <f t="shared" si="77"/>
        <v>10.950000000000001</v>
      </c>
      <c r="AS82" s="1">
        <f t="shared" si="78"/>
        <v>0.18</v>
      </c>
      <c r="AT82" s="1">
        <f t="shared" si="79"/>
        <v>17916.666666666668</v>
      </c>
      <c r="AU82" s="1">
        <f t="shared" si="80"/>
        <v>6235887.2275581518</v>
      </c>
    </row>
    <row r="83" spans="1:48" x14ac:dyDescent="0.15">
      <c r="C83" s="7">
        <v>10</v>
      </c>
      <c r="D83" s="7">
        <f t="shared" si="81"/>
        <v>9.7064193548387099</v>
      </c>
      <c r="E83" s="10">
        <f t="shared" si="82"/>
        <v>16.932166666666699</v>
      </c>
      <c r="F83" s="7" t="s">
        <v>83</v>
      </c>
      <c r="G83" s="1">
        <v>11</v>
      </c>
      <c r="H83" s="9">
        <f t="shared" si="63"/>
        <v>9.7064193548387099</v>
      </c>
      <c r="I83" s="9">
        <f t="shared" si="64"/>
        <v>282.85641935483869</v>
      </c>
      <c r="J83" s="9">
        <f t="shared" si="65"/>
        <v>5.9217274106558727E-2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0.30496643191070194</v>
      </c>
      <c r="O83" s="9">
        <f t="shared" si="83"/>
        <v>0.1255508648374053</v>
      </c>
      <c r="P83" s="9">
        <f t="shared" si="68"/>
        <v>7.434779977392135E-3</v>
      </c>
      <c r="Q83" s="12">
        <f t="shared" si="69"/>
        <v>1.3382603959305843E-3</v>
      </c>
      <c r="R83" s="9">
        <f t="shared" si="70"/>
        <v>1.9710000000000002E-2</v>
      </c>
      <c r="S83" s="13">
        <f t="shared" si="71"/>
        <v>6.7897534040110813E-2</v>
      </c>
      <c r="T83" s="2">
        <f t="shared" si="72"/>
        <v>0.01</v>
      </c>
      <c r="U83" s="14">
        <f t="shared" si="73"/>
        <v>6.7897534040110819E-4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1.3278975340401108E-2</v>
      </c>
      <c r="AR83" s="9">
        <f t="shared" si="77"/>
        <v>10.950000000000001</v>
      </c>
      <c r="AS83" s="1">
        <f t="shared" si="78"/>
        <v>0.18</v>
      </c>
      <c r="AT83" s="1">
        <f t="shared" si="79"/>
        <v>17916.666666666668</v>
      </c>
      <c r="AU83" s="1">
        <f t="shared" si="80"/>
        <v>3141833.7833615015</v>
      </c>
    </row>
    <row r="84" spans="1:48" x14ac:dyDescent="0.15">
      <c r="C84" s="7">
        <v>11</v>
      </c>
      <c r="D84" s="7">
        <f t="shared" si="81"/>
        <v>7.6583666666666703</v>
      </c>
      <c r="E84" s="10">
        <f t="shared" si="82"/>
        <v>9.7064193548387099</v>
      </c>
      <c r="F84" s="7" t="s">
        <v>85</v>
      </c>
      <c r="G84" s="1">
        <v>12</v>
      </c>
      <c r="H84" s="9">
        <f t="shared" si="63"/>
        <v>7.6583666666666703</v>
      </c>
      <c r="I84" s="9">
        <f t="shared" si="64"/>
        <v>280.80836666666664</v>
      </c>
      <c r="J84" s="9">
        <f t="shared" si="65"/>
        <v>4.6069512362379002E-2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0.22761608486001317</v>
      </c>
      <c r="P84" s="9">
        <f t="shared" si="68"/>
        <v>1.0486162035334685E-2</v>
      </c>
      <c r="Q84" s="12">
        <f t="shared" si="69"/>
        <v>1.8875091663602432E-3</v>
      </c>
      <c r="R84" s="9">
        <f t="shared" si="70"/>
        <v>1.9710000000000002E-2</v>
      </c>
      <c r="S84" s="13">
        <f t="shared" si="71"/>
        <v>9.5764036852371531E-2</v>
      </c>
      <c r="T84" s="2">
        <f t="shared" si="72"/>
        <v>0.01</v>
      </c>
      <c r="U84" s="14">
        <f t="shared" si="73"/>
        <v>9.5764036852371529E-4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1.3557640368523716E-2</v>
      </c>
      <c r="AR84" s="9">
        <f t="shared" si="77"/>
        <v>10.950000000000001</v>
      </c>
      <c r="AS84" s="1">
        <f t="shared" si="78"/>
        <v>0.18</v>
      </c>
      <c r="AT84" s="1">
        <f t="shared" si="79"/>
        <v>17916.666666666668</v>
      </c>
      <c r="AU84" s="1">
        <f t="shared" si="80"/>
        <v>3207766.5211784951</v>
      </c>
      <c r="AV84" s="1">
        <f>SUM(AU73:AU84)</f>
        <v>53036949.892367631</v>
      </c>
    </row>
    <row r="85" spans="1:48" x14ac:dyDescent="0.15">
      <c r="C85" s="7">
        <v>12</v>
      </c>
      <c r="D85" s="7">
        <f t="shared" si="81"/>
        <v>3.0546774193548401</v>
      </c>
      <c r="E85" s="10">
        <f t="shared" si="82"/>
        <v>7.6583666666666703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4.7628709677419296</v>
      </c>
      <c r="E89" s="7"/>
      <c r="F89" s="7"/>
      <c r="G89" s="1">
        <v>1</v>
      </c>
      <c r="H89" s="9">
        <f t="shared" ref="H89:H100" si="84">E90</f>
        <v>4.7628709677419296</v>
      </c>
      <c r="I89" s="9">
        <f t="shared" ref="I89:I100" si="85">H89+273.15</f>
        <v>277.91287096774192</v>
      </c>
      <c r="J89" s="9">
        <f t="shared" ref="J89:J100" si="86">EXP(($C$15*(I89-$C$13))/($C$16*I89*$C$13))</f>
        <v>3.2101132349334011E-2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0.170305334924613</v>
      </c>
      <c r="Q89" s="12">
        <f t="shared" ref="Q89:Q100" si="90">P89*$B$91</f>
        <v>7.6637400716075846E-2</v>
      </c>
      <c r="R89" s="9">
        <f t="shared" ref="R89:R100" si="91">L89*$B$91</f>
        <v>2.3873737500000001</v>
      </c>
      <c r="S89" s="13">
        <f t="shared" ref="S89:S100" si="92">Q89/R89</f>
        <v>3.2101132349334011E-2</v>
      </c>
      <c r="T89" s="2">
        <f t="shared" ref="T89:T100" si="93">$B$90/100</f>
        <v>0.51</v>
      </c>
      <c r="U89" s="14">
        <f t="shared" ref="U89:U100" si="94">S89*T89</f>
        <v>1.6371577498160345E-2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3.5273030615695346E-2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57888.333333333336</v>
      </c>
      <c r="AN89" s="1">
        <f t="shared" ref="AN89:AN100" si="99">AM89*10000*AK89*AJ89</f>
        <v>212408330.63550633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2.3282903225806502</v>
      </c>
      <c r="E90" s="10">
        <f t="shared" ref="E90:E101" si="101">D89</f>
        <v>4.7628709677419296</v>
      </c>
      <c r="F90" s="7" t="s">
        <v>83</v>
      </c>
      <c r="G90" s="1">
        <v>2</v>
      </c>
      <c r="H90" s="9">
        <f t="shared" si="84"/>
        <v>2.3282903225806502</v>
      </c>
      <c r="I90" s="9">
        <f t="shared" si="85"/>
        <v>275.47829032258062</v>
      </c>
      <c r="J90" s="9">
        <f t="shared" si="86"/>
        <v>2.3553176488263234E-2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10.440244665075387</v>
      </c>
      <c r="P90" s="9">
        <f t="shared" si="89"/>
        <v>0.24590092517716927</v>
      </c>
      <c r="Q90" s="12">
        <f t="shared" si="90"/>
        <v>0.11065541632972617</v>
      </c>
      <c r="R90" s="9">
        <f t="shared" si="91"/>
        <v>2.3873737500000001</v>
      </c>
      <c r="S90" s="13">
        <f t="shared" si="92"/>
        <v>4.6350269340829503E-2</v>
      </c>
      <c r="T90" s="2">
        <f t="shared" si="93"/>
        <v>0.51</v>
      </c>
      <c r="U90" s="14">
        <f t="shared" si="94"/>
        <v>2.3638637363823049E-2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3.746404916519265E-2</v>
      </c>
      <c r="AK90" s="9">
        <f t="shared" si="96"/>
        <v>10.4025</v>
      </c>
      <c r="AL90" s="1">
        <f t="shared" si="97"/>
        <v>0.45</v>
      </c>
      <c r="AM90" s="17">
        <f t="shared" si="98"/>
        <v>57888.333333333336</v>
      </c>
      <c r="AN90" s="1">
        <f t="shared" si="99"/>
        <v>225602280.35762256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4.0122499999999999</v>
      </c>
      <c r="E91" s="10">
        <f t="shared" si="101"/>
        <v>2.3282903225806502</v>
      </c>
      <c r="F91" s="7" t="s">
        <v>83</v>
      </c>
      <c r="G91" s="1">
        <v>3</v>
      </c>
      <c r="H91" s="9">
        <f t="shared" si="84"/>
        <v>4.0122499999999999</v>
      </c>
      <c r="I91" s="9">
        <f t="shared" si="85"/>
        <v>277.16224999999997</v>
      </c>
      <c r="J91" s="9">
        <f t="shared" si="86"/>
        <v>2.9195282708957923E-2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15.499618739898217</v>
      </c>
      <c r="P91" s="9">
        <f t="shared" si="89"/>
        <v>0.45251575099239061</v>
      </c>
      <c r="Q91" s="12">
        <f t="shared" si="90"/>
        <v>0.20363208794657578</v>
      </c>
      <c r="R91" s="9">
        <f t="shared" si="91"/>
        <v>2.3873737500000001</v>
      </c>
      <c r="S91" s="13">
        <f t="shared" si="92"/>
        <v>8.5295437275615421E-2</v>
      </c>
      <c r="T91" s="2">
        <f t="shared" si="93"/>
        <v>0.51</v>
      </c>
      <c r="U91" s="14">
        <f t="shared" si="94"/>
        <v>4.3500673010563866E-2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4.3452452912685006E-2</v>
      </c>
      <c r="AK91" s="9">
        <f t="shared" si="96"/>
        <v>10.4025</v>
      </c>
      <c r="AL91" s="1">
        <f t="shared" si="97"/>
        <v>0.45</v>
      </c>
      <c r="AM91" s="17">
        <f t="shared" si="98"/>
        <v>57888.333333333336</v>
      </c>
      <c r="AN91" s="1">
        <f t="shared" si="99"/>
        <v>261663452.90144899</v>
      </c>
    </row>
    <row r="92" spans="1:48" x14ac:dyDescent="0.15">
      <c r="C92" s="7">
        <v>3</v>
      </c>
      <c r="D92" s="7">
        <f t="shared" si="100"/>
        <v>4.1690967741935498</v>
      </c>
      <c r="E92" s="10">
        <f t="shared" si="101"/>
        <v>4.0122499999999999</v>
      </c>
      <c r="F92" s="7" t="s">
        <v>83</v>
      </c>
      <c r="G92" s="1">
        <v>4</v>
      </c>
      <c r="H92" s="9">
        <f t="shared" si="84"/>
        <v>4.1690967741935498</v>
      </c>
      <c r="I92" s="9">
        <f t="shared" si="85"/>
        <v>277.31909677419355</v>
      </c>
      <c r="J92" s="9">
        <f t="shared" si="86"/>
        <v>2.9781166984956309E-2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20.352377988905829</v>
      </c>
      <c r="P92" s="9">
        <f t="shared" si="89"/>
        <v>0.60611756742855372</v>
      </c>
      <c r="Q92" s="12">
        <f t="shared" si="90"/>
        <v>0.27275290534284918</v>
      </c>
      <c r="R92" s="9">
        <f t="shared" si="91"/>
        <v>2.3873737500000001</v>
      </c>
      <c r="S92" s="13">
        <f t="shared" si="92"/>
        <v>0.11424809598532663</v>
      </c>
      <c r="T92" s="2">
        <f t="shared" si="93"/>
        <v>0.51</v>
      </c>
      <c r="U92" s="14">
        <f t="shared" si="94"/>
        <v>5.8266528952516584E-2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4.7904358479183756E-2</v>
      </c>
      <c r="AK92" s="9">
        <f t="shared" si="96"/>
        <v>10.4025</v>
      </c>
      <c r="AL92" s="1">
        <f t="shared" si="97"/>
        <v>0.45</v>
      </c>
      <c r="AM92" s="17">
        <f t="shared" si="98"/>
        <v>57888.333333333336</v>
      </c>
      <c r="AN92" s="1">
        <f t="shared" si="99"/>
        <v>288472088.65009224</v>
      </c>
    </row>
    <row r="93" spans="1:48" x14ac:dyDescent="0.15">
      <c r="C93" s="7">
        <v>4</v>
      </c>
      <c r="D93" s="7">
        <f t="shared" si="100"/>
        <v>8.8389000000000006</v>
      </c>
      <c r="E93" s="10">
        <f t="shared" si="101"/>
        <v>4.1690967741935498</v>
      </c>
      <c r="F93" s="7" t="s">
        <v>83</v>
      </c>
      <c r="G93" s="1">
        <v>5</v>
      </c>
      <c r="H93" s="9">
        <f t="shared" si="84"/>
        <v>8.8389000000000006</v>
      </c>
      <c r="I93" s="9">
        <f t="shared" si="85"/>
        <v>281.9889</v>
      </c>
      <c r="J93" s="9">
        <f t="shared" si="86"/>
        <v>5.3266790328334715E-2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18.758947400403411</v>
      </c>
      <c r="O93" s="9">
        <f t="shared" si="102"/>
        <v>6.2925880210738647</v>
      </c>
      <c r="P93" s="9">
        <f t="shared" si="89"/>
        <v>0.33518596674113221</v>
      </c>
      <c r="Q93" s="12">
        <f t="shared" si="90"/>
        <v>0.1508336850335095</v>
      </c>
      <c r="R93" s="9">
        <f t="shared" si="91"/>
        <v>2.3873737500000001</v>
      </c>
      <c r="S93" s="13">
        <f t="shared" si="92"/>
        <v>6.3179753498382688E-2</v>
      </c>
      <c r="T93" s="2">
        <f t="shared" si="93"/>
        <v>0.51</v>
      </c>
      <c r="U93" s="14">
        <f t="shared" si="94"/>
        <v>3.2221674284175168E-2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3.2625834796678813E-2</v>
      </c>
      <c r="AK93" s="9">
        <f t="shared" si="96"/>
        <v>10.4025</v>
      </c>
      <c r="AL93" s="1">
        <f t="shared" si="97"/>
        <v>0.45</v>
      </c>
      <c r="AM93" s="17">
        <f t="shared" si="98"/>
        <v>57888.333333333336</v>
      </c>
      <c r="AN93" s="1">
        <f t="shared" si="99"/>
        <v>196467357.17879421</v>
      </c>
    </row>
    <row r="94" spans="1:48" x14ac:dyDescent="0.15">
      <c r="C94" s="7">
        <v>5</v>
      </c>
      <c r="D94" s="7">
        <f t="shared" si="100"/>
        <v>15.7818064516129</v>
      </c>
      <c r="E94" s="10">
        <f t="shared" si="101"/>
        <v>8.8389000000000006</v>
      </c>
      <c r="F94" s="7" t="s">
        <v>85</v>
      </c>
      <c r="G94" s="1">
        <v>6</v>
      </c>
      <c r="H94" s="9">
        <f t="shared" si="84"/>
        <v>15.7818064516129</v>
      </c>
      <c r="I94" s="9">
        <f t="shared" si="85"/>
        <v>288.93180645161289</v>
      </c>
      <c r="J94" s="9">
        <f t="shared" si="86"/>
        <v>0.1221230982337993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11.262677054332732</v>
      </c>
      <c r="P94" s="9">
        <f t="shared" si="89"/>
        <v>1.3754330162818336</v>
      </c>
      <c r="Q94" s="12">
        <f t="shared" si="90"/>
        <v>0.61894485732682514</v>
      </c>
      <c r="R94" s="9">
        <f t="shared" si="91"/>
        <v>2.3873737500000001</v>
      </c>
      <c r="S94" s="13">
        <f t="shared" si="92"/>
        <v>0.25925762873401165</v>
      </c>
      <c r="T94" s="2">
        <f t="shared" si="93"/>
        <v>0.51</v>
      </c>
      <c r="U94" s="14">
        <f t="shared" si="94"/>
        <v>0.13222139065434593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6.5993749282285311E-2</v>
      </c>
      <c r="AK94" s="9">
        <f t="shared" si="96"/>
        <v>10.4025</v>
      </c>
      <c r="AL94" s="1">
        <f t="shared" si="97"/>
        <v>0.45</v>
      </c>
      <c r="AM94" s="17">
        <f t="shared" si="98"/>
        <v>57888.333333333336</v>
      </c>
      <c r="AN94" s="1">
        <f t="shared" si="99"/>
        <v>397403394.9663226</v>
      </c>
    </row>
    <row r="95" spans="1:48" x14ac:dyDescent="0.15">
      <c r="C95" s="7">
        <v>6</v>
      </c>
      <c r="D95" s="7">
        <f t="shared" si="100"/>
        <v>19.0279666666667</v>
      </c>
      <c r="E95" s="10">
        <f t="shared" si="101"/>
        <v>15.7818064516129</v>
      </c>
      <c r="F95" s="7" t="s">
        <v>83</v>
      </c>
      <c r="G95" s="1">
        <v>7</v>
      </c>
      <c r="H95" s="9">
        <f t="shared" si="84"/>
        <v>19.0279666666667</v>
      </c>
      <c r="I95" s="9">
        <f t="shared" si="85"/>
        <v>292.17796666666669</v>
      </c>
      <c r="J95" s="9">
        <f t="shared" si="86"/>
        <v>0.17758255942297771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15.192519038050898</v>
      </c>
      <c r="P95" s="9">
        <f t="shared" si="89"/>
        <v>2.6979264148593938</v>
      </c>
      <c r="Q95" s="12">
        <f t="shared" si="90"/>
        <v>1.2140668866867272</v>
      </c>
      <c r="R95" s="9">
        <f t="shared" si="91"/>
        <v>2.3873737500000001</v>
      </c>
      <c r="S95" s="13">
        <f t="shared" si="92"/>
        <v>0.50853658196029305</v>
      </c>
      <c r="T95" s="2">
        <f t="shared" si="93"/>
        <v>0.51</v>
      </c>
      <c r="U95" s="14">
        <f t="shared" si="94"/>
        <v>0.25935365679974948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0.12465012752512447</v>
      </c>
      <c r="AK95" s="9">
        <f t="shared" si="96"/>
        <v>10.4025</v>
      </c>
      <c r="AL95" s="1">
        <f t="shared" si="97"/>
        <v>0.45</v>
      </c>
      <c r="AM95" s="17">
        <f t="shared" si="98"/>
        <v>57888.333333333336</v>
      </c>
      <c r="AN95" s="1">
        <f t="shared" si="99"/>
        <v>750622360.45386446</v>
      </c>
    </row>
    <row r="96" spans="1:48" x14ac:dyDescent="0.15">
      <c r="C96" s="7">
        <v>7</v>
      </c>
      <c r="D96" s="7">
        <f t="shared" si="100"/>
        <v>23.504999999999999</v>
      </c>
      <c r="E96" s="10">
        <f t="shared" si="101"/>
        <v>19.0279666666667</v>
      </c>
      <c r="F96" s="7" t="s">
        <v>83</v>
      </c>
      <c r="G96" s="1">
        <v>8</v>
      </c>
      <c r="H96" s="9">
        <f t="shared" si="84"/>
        <v>23.504999999999999</v>
      </c>
      <c r="I96" s="9">
        <f t="shared" si="85"/>
        <v>296.65499999999997</v>
      </c>
      <c r="J96" s="9">
        <f t="shared" si="86"/>
        <v>0.29364305969177196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17.799867623191503</v>
      </c>
      <c r="P96" s="9">
        <f t="shared" si="89"/>
        <v>5.2268075909824612</v>
      </c>
      <c r="Q96" s="12">
        <f t="shared" si="90"/>
        <v>2.3520634159421077</v>
      </c>
      <c r="R96" s="9">
        <f t="shared" si="91"/>
        <v>2.3873737500000001</v>
      </c>
      <c r="S96" s="13">
        <f t="shared" si="92"/>
        <v>0.98520954917180759</v>
      </c>
      <c r="T96" s="2">
        <f t="shared" si="93"/>
        <v>0.51</v>
      </c>
      <c r="U96" s="14">
        <f t="shared" si="94"/>
        <v>0.50245687007762185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0.19794574632840298</v>
      </c>
      <c r="AK96" s="9">
        <f t="shared" si="96"/>
        <v>10.4025</v>
      </c>
      <c r="AL96" s="1">
        <f t="shared" si="97"/>
        <v>0.45</v>
      </c>
      <c r="AM96" s="17">
        <f t="shared" si="98"/>
        <v>57888.333333333336</v>
      </c>
      <c r="AN96" s="1">
        <f t="shared" si="99"/>
        <v>1191996400.652534</v>
      </c>
    </row>
    <row r="97" spans="1:50" x14ac:dyDescent="0.15">
      <c r="C97" s="7">
        <v>8</v>
      </c>
      <c r="D97" s="7">
        <f t="shared" si="100"/>
        <v>23.256096774193502</v>
      </c>
      <c r="E97" s="10">
        <f t="shared" si="101"/>
        <v>23.504999999999999</v>
      </c>
      <c r="F97" s="7" t="s">
        <v>83</v>
      </c>
      <c r="G97" s="1">
        <v>9</v>
      </c>
      <c r="H97" s="9">
        <f t="shared" si="84"/>
        <v>23.256096774193502</v>
      </c>
      <c r="I97" s="9">
        <f t="shared" si="85"/>
        <v>296.40609677419349</v>
      </c>
      <c r="J97" s="9">
        <f t="shared" si="86"/>
        <v>0.2856602458059444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17.878335032209044</v>
      </c>
      <c r="P97" s="9">
        <f t="shared" si="89"/>
        <v>5.1071295799018621</v>
      </c>
      <c r="Q97" s="12">
        <f t="shared" si="90"/>
        <v>2.2982083109558382</v>
      </c>
      <c r="R97" s="9">
        <f t="shared" si="91"/>
        <v>2.3873737500000001</v>
      </c>
      <c r="S97" s="13">
        <f t="shared" si="92"/>
        <v>0.96265124426195858</v>
      </c>
      <c r="T97" s="2">
        <f t="shared" si="93"/>
        <v>0.51</v>
      </c>
      <c r="U97" s="14">
        <f t="shared" si="94"/>
        <v>0.49095213457359888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0.19447706857394007</v>
      </c>
      <c r="AK97" s="9">
        <f t="shared" si="96"/>
        <v>10.4025</v>
      </c>
      <c r="AL97" s="1">
        <f t="shared" si="97"/>
        <v>0.45</v>
      </c>
      <c r="AM97" s="17">
        <f t="shared" si="98"/>
        <v>57888.333333333336</v>
      </c>
      <c r="AN97" s="1">
        <f t="shared" si="99"/>
        <v>1171108599.4492502</v>
      </c>
    </row>
    <row r="98" spans="1:50" x14ac:dyDescent="0.15">
      <c r="C98" s="7">
        <v>9</v>
      </c>
      <c r="D98" s="7">
        <f t="shared" si="100"/>
        <v>16.932166666666699</v>
      </c>
      <c r="E98" s="10">
        <f t="shared" si="101"/>
        <v>23.256096774193502</v>
      </c>
      <c r="F98" s="7" t="s">
        <v>83</v>
      </c>
      <c r="G98" s="1">
        <v>10</v>
      </c>
      <c r="H98" s="9">
        <f t="shared" si="84"/>
        <v>16.932166666666699</v>
      </c>
      <c r="I98" s="9">
        <f t="shared" si="85"/>
        <v>290.08216666666669</v>
      </c>
      <c r="J98" s="9">
        <f t="shared" si="86"/>
        <v>0.13958427535263582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18.076480452307184</v>
      </c>
      <c r="P98" s="9">
        <f t="shared" si="89"/>
        <v>2.5231924248613846</v>
      </c>
      <c r="Q98" s="12">
        <f t="shared" si="90"/>
        <v>1.1354365911876232</v>
      </c>
      <c r="R98" s="9">
        <f t="shared" si="91"/>
        <v>2.3873737500000001</v>
      </c>
      <c r="S98" s="13">
        <f t="shared" si="92"/>
        <v>0.47560068514099357</v>
      </c>
      <c r="T98" s="2">
        <f t="shared" si="93"/>
        <v>0.51</v>
      </c>
      <c r="U98" s="14">
        <f t="shared" si="94"/>
        <v>0.24255634942190674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0.11637973935070488</v>
      </c>
      <c r="AK98" s="9">
        <f t="shared" si="96"/>
        <v>10.4025</v>
      </c>
      <c r="AL98" s="1">
        <f t="shared" si="97"/>
        <v>0.45</v>
      </c>
      <c r="AM98" s="17">
        <f t="shared" si="98"/>
        <v>57888.333333333336</v>
      </c>
      <c r="AN98" s="1">
        <f t="shared" si="99"/>
        <v>700819456.78574514</v>
      </c>
    </row>
    <row r="99" spans="1:50" x14ac:dyDescent="0.15">
      <c r="C99" s="7">
        <v>10</v>
      </c>
      <c r="D99" s="7">
        <f t="shared" si="100"/>
        <v>9.7064193548387099</v>
      </c>
      <c r="E99" s="10">
        <f t="shared" si="101"/>
        <v>16.932166666666699</v>
      </c>
      <c r="F99" s="7" t="s">
        <v>83</v>
      </c>
      <c r="G99" s="1">
        <v>11</v>
      </c>
      <c r="H99" s="9">
        <f t="shared" si="84"/>
        <v>9.7064193548387099</v>
      </c>
      <c r="I99" s="9">
        <f t="shared" si="85"/>
        <v>282.85641935483869</v>
      </c>
      <c r="J99" s="9">
        <f t="shared" si="86"/>
        <v>5.9217274106558727E-2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14.775623626073509</v>
      </c>
      <c r="O99" s="9">
        <f t="shared" si="102"/>
        <v>6.0829394013722879</v>
      </c>
      <c r="P99" s="9">
        <f t="shared" si="89"/>
        <v>0.36021508990464901</v>
      </c>
      <c r="Q99" s="12">
        <f t="shared" si="90"/>
        <v>0.16209679045709205</v>
      </c>
      <c r="R99" s="9">
        <f t="shared" si="91"/>
        <v>2.3873737500000001</v>
      </c>
      <c r="S99" s="13">
        <f t="shared" si="92"/>
        <v>6.7897534040110827E-2</v>
      </c>
      <c r="T99" s="2">
        <f t="shared" si="93"/>
        <v>0.51</v>
      </c>
      <c r="U99" s="14">
        <f t="shared" si="94"/>
        <v>3.4627742360456522E-2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4.0777264321677643E-2</v>
      </c>
      <c r="AK99" s="9">
        <f t="shared" si="96"/>
        <v>10.4025</v>
      </c>
      <c r="AL99" s="1">
        <f t="shared" si="97"/>
        <v>0.45</v>
      </c>
      <c r="AM99" s="17">
        <f t="shared" si="98"/>
        <v>57888.333333333336</v>
      </c>
      <c r="AN99" s="1">
        <f t="shared" si="99"/>
        <v>245553911.62210733</v>
      </c>
    </row>
    <row r="100" spans="1:50" x14ac:dyDescent="0.15">
      <c r="C100" s="7">
        <v>11</v>
      </c>
      <c r="D100" s="7">
        <f t="shared" si="100"/>
        <v>7.6583666666666703</v>
      </c>
      <c r="E100" s="10">
        <f t="shared" si="101"/>
        <v>9.7064193548387099</v>
      </c>
      <c r="F100" s="7" t="s">
        <v>85</v>
      </c>
      <c r="G100" s="1">
        <v>12</v>
      </c>
      <c r="H100" s="9">
        <f t="shared" si="84"/>
        <v>7.6583666666666703</v>
      </c>
      <c r="I100" s="9">
        <f t="shared" si="85"/>
        <v>280.80836666666664</v>
      </c>
      <c r="J100" s="9">
        <f t="shared" si="86"/>
        <v>4.6069512362379002E-2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11.027999311467639</v>
      </c>
      <c r="P100" s="9">
        <f t="shared" si="89"/>
        <v>0.50805455061196547</v>
      </c>
      <c r="Q100" s="12">
        <f t="shared" si="90"/>
        <v>0.22862454777538446</v>
      </c>
      <c r="R100" s="9">
        <f t="shared" si="91"/>
        <v>2.3873737500000001</v>
      </c>
      <c r="S100" s="13">
        <f t="shared" si="92"/>
        <v>9.5764036852371545E-2</v>
      </c>
      <c r="T100" s="2">
        <f t="shared" si="93"/>
        <v>0.51</v>
      </c>
      <c r="U100" s="14">
        <f t="shared" si="94"/>
        <v>4.8839658794709487E-2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4.5062157126604913E-2</v>
      </c>
      <c r="AK100" s="9">
        <f t="shared" si="96"/>
        <v>10.4025</v>
      </c>
      <c r="AL100" s="1">
        <f t="shared" si="97"/>
        <v>0.45</v>
      </c>
      <c r="AM100" s="17">
        <f t="shared" si="98"/>
        <v>57888.333333333336</v>
      </c>
      <c r="AN100" s="1">
        <f t="shared" si="99"/>
        <v>271356824.26556212</v>
      </c>
      <c r="AO100" s="1">
        <f>SUM(AN89:AN100)</f>
        <v>5913474457.9188509</v>
      </c>
    </row>
    <row r="101" spans="1:50" x14ac:dyDescent="0.15">
      <c r="C101" s="7">
        <v>12</v>
      </c>
      <c r="D101" s="7">
        <f t="shared" si="100"/>
        <v>3.0546774193548401</v>
      </c>
      <c r="E101" s="10">
        <f t="shared" si="101"/>
        <v>7.6583666666666703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4.7628709677419296</v>
      </c>
      <c r="E105" s="7"/>
      <c r="F105" s="7"/>
      <c r="G105" s="1">
        <v>1</v>
      </c>
      <c r="H105" s="9">
        <f t="shared" ref="H105:H116" si="103">E106</f>
        <v>4.7628709677419296</v>
      </c>
      <c r="I105" s="9">
        <f t="shared" ref="I105:I116" si="104">H105+273.15</f>
        <v>277.91287096774192</v>
      </c>
      <c r="J105" s="9">
        <f t="shared" ref="J105:J116" si="105">EXP(($C$15*(I105-$C$13))/($C$16*I105*$C$13))</f>
        <v>3.2101132349334011E-2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2.0798009325545923E-2</v>
      </c>
      <c r="Q105" s="12">
        <f t="shared" ref="Q105:Q116" si="109">P105*$B$107</f>
        <v>6.2394027976637768E-3</v>
      </c>
      <c r="R105" s="9">
        <f t="shared" ref="R105:R116" si="110">L105*$B$107</f>
        <v>0.19436706250000002</v>
      </c>
      <c r="S105" s="13">
        <f t="shared" ref="S105:S116" si="111">Q105/R105</f>
        <v>3.2101132349334018E-2</v>
      </c>
      <c r="T105" s="2">
        <f t="shared" ref="T105:T116" si="112">$B$106/100</f>
        <v>0.01</v>
      </c>
      <c r="U105" s="14">
        <f t="shared" ref="U105:U116" si="113">S105*T105</f>
        <v>3.2101132349334019E-4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5.8110113234933402E-3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2.3282903225806502</v>
      </c>
      <c r="E106" s="10">
        <f t="shared" ref="E106:E117" si="122">D105</f>
        <v>4.7628709677419296</v>
      </c>
      <c r="F106" s="7" t="s">
        <v>83</v>
      </c>
      <c r="G106" s="1">
        <v>2</v>
      </c>
      <c r="H106" s="9">
        <f t="shared" si="103"/>
        <v>2.3282903225806502</v>
      </c>
      <c r="I106" s="9">
        <f t="shared" si="104"/>
        <v>275.47829032258062</v>
      </c>
      <c r="J106" s="9">
        <f t="shared" si="105"/>
        <v>2.3553176488263234E-2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1.2749824073411209</v>
      </c>
      <c r="P106" s="9">
        <f t="shared" si="108"/>
        <v>3.0029885659536147E-2</v>
      </c>
      <c r="Q106" s="12">
        <f t="shared" si="109"/>
        <v>9.0089656978608445E-3</v>
      </c>
      <c r="R106" s="9">
        <f t="shared" si="110"/>
        <v>0.19436706250000002</v>
      </c>
      <c r="S106" s="13">
        <f t="shared" si="111"/>
        <v>4.635026934082951E-2</v>
      </c>
      <c r="T106" s="2">
        <f t="shared" si="112"/>
        <v>0.01</v>
      </c>
      <c r="U106" s="14">
        <f t="shared" si="113"/>
        <v>4.6350269340829511E-4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5.9535026934082955E-3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4.0122499999999999</v>
      </c>
      <c r="E107" s="10">
        <f t="shared" si="122"/>
        <v>2.3282903225806502</v>
      </c>
      <c r="F107" s="7" t="s">
        <v>83</v>
      </c>
      <c r="G107" s="1">
        <v>3</v>
      </c>
      <c r="H107" s="9">
        <f t="shared" si="103"/>
        <v>4.0122499999999999</v>
      </c>
      <c r="I107" s="9">
        <f t="shared" si="104"/>
        <v>277.16224999999997</v>
      </c>
      <c r="J107" s="9">
        <f t="shared" si="105"/>
        <v>2.9195282708957923E-2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1.8928427300149182</v>
      </c>
      <c r="P107" s="9">
        <f t="shared" si="108"/>
        <v>5.5262078626381252E-2</v>
      </c>
      <c r="Q107" s="12">
        <f t="shared" si="109"/>
        <v>1.6578623587914374E-2</v>
      </c>
      <c r="R107" s="9">
        <f t="shared" si="110"/>
        <v>0.19436706250000002</v>
      </c>
      <c r="S107" s="13">
        <f t="shared" si="111"/>
        <v>8.5295437275615421E-2</v>
      </c>
      <c r="T107" s="2">
        <f t="shared" si="112"/>
        <v>0.01</v>
      </c>
      <c r="U107" s="14">
        <f t="shared" si="113"/>
        <v>8.5295437275615424E-4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6.3429543727561545E-3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4.1690967741935498</v>
      </c>
      <c r="E108" s="10">
        <f t="shared" si="122"/>
        <v>4.0122499999999999</v>
      </c>
      <c r="F108" s="7" t="s">
        <v>83</v>
      </c>
      <c r="G108" s="1">
        <v>4</v>
      </c>
      <c r="H108" s="9">
        <f t="shared" si="103"/>
        <v>4.1690967741935498</v>
      </c>
      <c r="I108" s="9">
        <f t="shared" si="104"/>
        <v>277.31909677419355</v>
      </c>
      <c r="J108" s="9">
        <f t="shared" si="105"/>
        <v>2.9781166984956309E-2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2.4854708597218704</v>
      </c>
      <c r="P108" s="9">
        <f t="shared" si="108"/>
        <v>7.4020222709619943E-2</v>
      </c>
      <c r="Q108" s="12">
        <f t="shared" si="109"/>
        <v>2.2206066812885981E-2</v>
      </c>
      <c r="R108" s="9">
        <f t="shared" si="110"/>
        <v>0.19436706250000002</v>
      </c>
      <c r="S108" s="13">
        <f t="shared" si="111"/>
        <v>0.11424809598532662</v>
      </c>
      <c r="T108" s="2">
        <f t="shared" si="112"/>
        <v>0.01</v>
      </c>
      <c r="U108" s="14">
        <f t="shared" si="113"/>
        <v>1.1424809598532663E-3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6.6324809598532668E-3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8.8389000000000006</v>
      </c>
      <c r="E109" s="10">
        <f t="shared" si="122"/>
        <v>4.1690967741935498</v>
      </c>
      <c r="F109" s="7" t="s">
        <v>83</v>
      </c>
      <c r="G109" s="1">
        <v>5</v>
      </c>
      <c r="H109" s="9">
        <f t="shared" si="103"/>
        <v>8.8389000000000006</v>
      </c>
      <c r="I109" s="9">
        <f t="shared" si="104"/>
        <v>281.9889</v>
      </c>
      <c r="J109" s="9">
        <f t="shared" si="105"/>
        <v>5.3266790328334715E-2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2.2908781051616378</v>
      </c>
      <c r="O109" s="9">
        <f t="shared" si="123"/>
        <v>0.76846274018394611</v>
      </c>
      <c r="P109" s="9">
        <f t="shared" si="108"/>
        <v>4.0933543656515817E-2</v>
      </c>
      <c r="Q109" s="12">
        <f t="shared" si="109"/>
        <v>1.2280063096954745E-2</v>
      </c>
      <c r="R109" s="9">
        <f t="shared" si="110"/>
        <v>0.19436706250000002</v>
      </c>
      <c r="S109" s="13">
        <f t="shared" si="111"/>
        <v>6.3179753498382701E-2</v>
      </c>
      <c r="T109" s="2">
        <f t="shared" si="112"/>
        <v>0.01</v>
      </c>
      <c r="U109" s="14">
        <f t="shared" si="113"/>
        <v>6.3179753498382701E-4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6.1217975349838272E-3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15.7818064516129</v>
      </c>
      <c r="E110" s="10">
        <f t="shared" si="122"/>
        <v>8.8389000000000006</v>
      </c>
      <c r="F110" s="7" t="s">
        <v>85</v>
      </c>
      <c r="G110" s="1">
        <v>6</v>
      </c>
      <c r="H110" s="9">
        <f t="shared" si="103"/>
        <v>15.7818064516129</v>
      </c>
      <c r="I110" s="9">
        <f t="shared" si="104"/>
        <v>288.93180645161289</v>
      </c>
      <c r="J110" s="9">
        <f t="shared" si="105"/>
        <v>0.1221230982337993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1.3754194048607638</v>
      </c>
      <c r="P110" s="9">
        <f t="shared" si="108"/>
        <v>0.16797047909248483</v>
      </c>
      <c r="Q110" s="12">
        <f t="shared" si="109"/>
        <v>5.0391143727745447E-2</v>
      </c>
      <c r="R110" s="9">
        <f t="shared" si="110"/>
        <v>0.19436706250000002</v>
      </c>
      <c r="S110" s="13">
        <f t="shared" si="111"/>
        <v>0.25925762873401165</v>
      </c>
      <c r="T110" s="2">
        <f t="shared" si="112"/>
        <v>0.01</v>
      </c>
      <c r="U110" s="14">
        <f t="shared" si="113"/>
        <v>2.5925762873401166E-3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8.082576287340118E-3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19.0279666666667</v>
      </c>
      <c r="E111" s="10">
        <f t="shared" si="122"/>
        <v>15.7818064516129</v>
      </c>
      <c r="F111" s="7" t="s">
        <v>83</v>
      </c>
      <c r="G111" s="1">
        <v>7</v>
      </c>
      <c r="H111" s="9">
        <f t="shared" si="103"/>
        <v>19.0279666666667</v>
      </c>
      <c r="I111" s="9">
        <f t="shared" si="104"/>
        <v>292.17796666666669</v>
      </c>
      <c r="J111" s="9">
        <f t="shared" si="105"/>
        <v>0.17758255942297771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1.8553391341016123</v>
      </c>
      <c r="P111" s="9">
        <f t="shared" si="108"/>
        <v>0.32947587203137557</v>
      </c>
      <c r="Q111" s="12">
        <f t="shared" si="109"/>
        <v>9.8842761609412674E-2</v>
      </c>
      <c r="R111" s="9">
        <f t="shared" si="110"/>
        <v>0.19436706250000002</v>
      </c>
      <c r="S111" s="13">
        <f t="shared" si="111"/>
        <v>0.50853658196029317</v>
      </c>
      <c r="T111" s="2">
        <f t="shared" si="112"/>
        <v>0.01</v>
      </c>
      <c r="U111" s="14">
        <f t="shared" si="113"/>
        <v>5.0853658196029321E-3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1.5035365819602933E-2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23.504999999999999</v>
      </c>
      <c r="E112" s="10">
        <f t="shared" si="122"/>
        <v>19.0279666666667</v>
      </c>
      <c r="F112" s="7" t="s">
        <v>83</v>
      </c>
      <c r="G112" s="1">
        <v>8</v>
      </c>
      <c r="H112" s="9">
        <f t="shared" si="103"/>
        <v>23.504999999999999</v>
      </c>
      <c r="I112" s="9">
        <f t="shared" si="104"/>
        <v>296.65499999999997</v>
      </c>
      <c r="J112" s="9">
        <f t="shared" si="105"/>
        <v>0.29364305969177196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2.1737534704035704</v>
      </c>
      <c r="P112" s="9">
        <f t="shared" si="108"/>
        <v>0.63830762006491204</v>
      </c>
      <c r="Q112" s="12">
        <f t="shared" si="109"/>
        <v>0.1914922860194736</v>
      </c>
      <c r="R112" s="9">
        <f t="shared" si="110"/>
        <v>0.19436706250000002</v>
      </c>
      <c r="S112" s="13">
        <f t="shared" si="111"/>
        <v>0.9852095491718077</v>
      </c>
      <c r="T112" s="2">
        <f t="shared" si="112"/>
        <v>0.01</v>
      </c>
      <c r="U112" s="14">
        <f t="shared" si="113"/>
        <v>9.8520954917180777E-3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1.9802095491718078E-2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23.256096774193502</v>
      </c>
      <c r="E113" s="10">
        <f t="shared" si="122"/>
        <v>23.504999999999999</v>
      </c>
      <c r="F113" s="7" t="s">
        <v>83</v>
      </c>
      <c r="G113" s="1">
        <v>9</v>
      </c>
      <c r="H113" s="9">
        <f t="shared" si="103"/>
        <v>23.256096774193502</v>
      </c>
      <c r="I113" s="9">
        <f t="shared" si="104"/>
        <v>296.40609677419349</v>
      </c>
      <c r="J113" s="9">
        <f t="shared" si="105"/>
        <v>0.2856602458059444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2.1833360586719919</v>
      </c>
      <c r="P113" s="9">
        <f t="shared" si="108"/>
        <v>0.62369231519722301</v>
      </c>
      <c r="Q113" s="12">
        <f t="shared" si="109"/>
        <v>0.1871076945591669</v>
      </c>
      <c r="R113" s="9">
        <f t="shared" si="110"/>
        <v>0.19436706250000002</v>
      </c>
      <c r="S113" s="13">
        <f t="shared" si="111"/>
        <v>0.96265124426195858</v>
      </c>
      <c r="T113" s="2">
        <f t="shared" si="112"/>
        <v>0.01</v>
      </c>
      <c r="U113" s="14">
        <f t="shared" si="113"/>
        <v>9.6265124426195853E-3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1.9576512442619584E-2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16.932166666666699</v>
      </c>
      <c r="E114" s="10">
        <f t="shared" si="122"/>
        <v>23.256096774193502</v>
      </c>
      <c r="F114" s="7" t="s">
        <v>83</v>
      </c>
      <c r="G114" s="1">
        <v>10</v>
      </c>
      <c r="H114" s="9">
        <f t="shared" si="103"/>
        <v>16.932166666666699</v>
      </c>
      <c r="I114" s="9">
        <f t="shared" si="104"/>
        <v>290.08216666666669</v>
      </c>
      <c r="J114" s="9">
        <f t="shared" si="105"/>
        <v>0.13958427535263582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2.2075339518081023</v>
      </c>
      <c r="P114" s="9">
        <f t="shared" si="108"/>
        <v>0.30813702697947443</v>
      </c>
      <c r="Q114" s="12">
        <f t="shared" si="109"/>
        <v>9.2441108093842331E-2</v>
      </c>
      <c r="R114" s="9">
        <f t="shared" si="110"/>
        <v>0.19436706250000002</v>
      </c>
      <c r="S114" s="13">
        <f t="shared" si="111"/>
        <v>0.47560068514099357</v>
      </c>
      <c r="T114" s="2">
        <f t="shared" si="112"/>
        <v>0.01</v>
      </c>
      <c r="U114" s="14">
        <f t="shared" si="113"/>
        <v>4.7560068514099357E-3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1.4706006851409936E-2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9.7064193548387099</v>
      </c>
      <c r="E115" s="10">
        <f t="shared" si="122"/>
        <v>16.932166666666699</v>
      </c>
      <c r="F115" s="7" t="s">
        <v>83</v>
      </c>
      <c r="G115" s="1">
        <v>11</v>
      </c>
      <c r="H115" s="9">
        <f t="shared" si="103"/>
        <v>9.7064193548387099</v>
      </c>
      <c r="I115" s="9">
        <f t="shared" si="104"/>
        <v>282.85641935483869</v>
      </c>
      <c r="J115" s="9">
        <f t="shared" si="105"/>
        <v>5.9217274106558727E-2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1.8044270785871965</v>
      </c>
      <c r="O115" s="9">
        <f t="shared" si="123"/>
        <v>0.74286005457476478</v>
      </c>
      <c r="P115" s="9">
        <f t="shared" si="108"/>
        <v>4.3990147474567025E-2</v>
      </c>
      <c r="Q115" s="12">
        <f t="shared" si="109"/>
        <v>1.3197044242370106E-2</v>
      </c>
      <c r="R115" s="9">
        <f t="shared" si="110"/>
        <v>0.19436706250000002</v>
      </c>
      <c r="S115" s="13">
        <f t="shared" si="111"/>
        <v>6.7897534040110855E-2</v>
      </c>
      <c r="T115" s="2">
        <f t="shared" si="112"/>
        <v>0.01</v>
      </c>
      <c r="U115" s="14">
        <f t="shared" si="113"/>
        <v>6.7897534040110852E-4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6.1689753404011085E-3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7.6583666666666703</v>
      </c>
      <c r="E116" s="10">
        <f t="shared" si="122"/>
        <v>9.7064193548387099</v>
      </c>
      <c r="F116" s="7" t="s">
        <v>85</v>
      </c>
      <c r="G116" s="1">
        <v>12</v>
      </c>
      <c r="H116" s="9">
        <f t="shared" si="103"/>
        <v>7.6583666666666703</v>
      </c>
      <c r="I116" s="9">
        <f t="shared" si="104"/>
        <v>280.80836666666664</v>
      </c>
      <c r="J116" s="9">
        <f t="shared" si="105"/>
        <v>4.6069512362379002E-2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1.3467601154335311</v>
      </c>
      <c r="P116" s="9">
        <f t="shared" si="108"/>
        <v>6.2044581787124034E-2</v>
      </c>
      <c r="Q116" s="12">
        <f t="shared" si="109"/>
        <v>1.861337453613721E-2</v>
      </c>
      <c r="R116" s="9">
        <f t="shared" si="110"/>
        <v>0.19436706250000002</v>
      </c>
      <c r="S116" s="13">
        <f t="shared" si="111"/>
        <v>9.5764036852371573E-2</v>
      </c>
      <c r="T116" s="2">
        <f t="shared" si="112"/>
        <v>0.01</v>
      </c>
      <c r="U116" s="14">
        <f t="shared" si="113"/>
        <v>9.5764036852371572E-4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6.447640368523716E-3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3.0546774193548401</v>
      </c>
      <c r="E117" s="10">
        <f t="shared" si="122"/>
        <v>7.6583666666666703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4.7628709677419296</v>
      </c>
      <c r="E121" s="7"/>
      <c r="F121" s="7"/>
      <c r="G121" s="1">
        <v>1</v>
      </c>
      <c r="H121" s="9">
        <f t="shared" ref="H121:H132" si="124">E122</f>
        <v>4.7628709677419296</v>
      </c>
      <c r="I121" s="9">
        <f t="shared" ref="I121:I132" si="125">H121+273.15</f>
        <v>277.91287096774192</v>
      </c>
      <c r="J121" s="9">
        <f t="shared" ref="J121:J132" si="126">EXP(($C$15*(I121-$C$13))/($C$16*I121*$C$13))</f>
        <v>3.2101132349334011E-2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9.1391923798553928E-3</v>
      </c>
      <c r="Q121" s="12">
        <f t="shared" ref="Q121:Q132" si="130">P121*$B$123</f>
        <v>3.0159334853522798E-3</v>
      </c>
      <c r="R121" s="9">
        <f t="shared" ref="R121:R132" si="131">L121*$B$123</f>
        <v>9.3951000000000007E-2</v>
      </c>
      <c r="S121" s="13">
        <f t="shared" ref="S121:S132" si="132">Q121/R121</f>
        <v>3.2101132349334011E-2</v>
      </c>
      <c r="T121" s="2">
        <f t="shared" ref="T121:T132" si="133">$B$122/100</f>
        <v>0.01</v>
      </c>
      <c r="U121" s="14">
        <f t="shared" ref="U121:U132" si="134">S121*T121</f>
        <v>3.2101132349334009E-4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5.8110113234933402E-3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2.3282903225806502</v>
      </c>
      <c r="E122" s="10">
        <f t="shared" ref="E122:E133" si="145">D121</f>
        <v>4.7628709677419296</v>
      </c>
      <c r="F122" s="7" t="s">
        <v>83</v>
      </c>
      <c r="G122" s="1">
        <v>2</v>
      </c>
      <c r="H122" s="9">
        <f t="shared" si="124"/>
        <v>2.3282903225806502</v>
      </c>
      <c r="I122" s="9">
        <f t="shared" si="125"/>
        <v>275.47829032258062</v>
      </c>
      <c r="J122" s="9">
        <f t="shared" si="126"/>
        <v>2.3553176488263234E-2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0.56026080762014463</v>
      </c>
      <c r="P122" s="9">
        <f t="shared" si="129"/>
        <v>1.3195921681334162E-2</v>
      </c>
      <c r="Q122" s="12">
        <f t="shared" si="130"/>
        <v>4.3546541548402738E-3</v>
      </c>
      <c r="R122" s="9">
        <f t="shared" si="131"/>
        <v>9.3951000000000007E-2</v>
      </c>
      <c r="S122" s="13">
        <f t="shared" si="132"/>
        <v>4.635026934082951E-2</v>
      </c>
      <c r="T122" s="2">
        <f t="shared" si="133"/>
        <v>0.01</v>
      </c>
      <c r="U122" s="14">
        <f t="shared" si="134"/>
        <v>4.6350269340829511E-4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5.9535026934082955E-3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4.0122499999999999</v>
      </c>
      <c r="E123" s="10">
        <f t="shared" si="145"/>
        <v>2.3282903225806502</v>
      </c>
      <c r="F123" s="7" t="s">
        <v>83</v>
      </c>
      <c r="G123" s="1">
        <v>3</v>
      </c>
      <c r="H123" s="9">
        <f t="shared" si="124"/>
        <v>4.0122499999999999</v>
      </c>
      <c r="I123" s="9">
        <f t="shared" si="125"/>
        <v>277.16224999999997</v>
      </c>
      <c r="J123" s="9">
        <f t="shared" si="126"/>
        <v>2.9195282708957923E-2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0.83176488593881048</v>
      </c>
      <c r="P123" s="9">
        <f t="shared" si="129"/>
        <v>2.4283610992367713E-2</v>
      </c>
      <c r="Q123" s="12">
        <f t="shared" si="130"/>
        <v>8.0135916274813451E-3</v>
      </c>
      <c r="R123" s="9">
        <f t="shared" si="131"/>
        <v>9.3951000000000007E-2</v>
      </c>
      <c r="S123" s="13">
        <f t="shared" si="132"/>
        <v>8.5295437275615421E-2</v>
      </c>
      <c r="T123" s="2">
        <f t="shared" si="133"/>
        <v>0.01</v>
      </c>
      <c r="U123" s="14">
        <f t="shared" si="134"/>
        <v>8.5295437275615424E-4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6.3429543727561545E-3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4.1690967741935498</v>
      </c>
      <c r="E124" s="10">
        <f t="shared" si="145"/>
        <v>4.0122499999999999</v>
      </c>
      <c r="F124" s="7" t="s">
        <v>83</v>
      </c>
      <c r="G124" s="1">
        <v>4</v>
      </c>
      <c r="H124" s="9">
        <f t="shared" si="124"/>
        <v>4.1690967741935498</v>
      </c>
      <c r="I124" s="9">
        <f t="shared" si="125"/>
        <v>277.31909677419355</v>
      </c>
      <c r="J124" s="9">
        <f t="shared" si="126"/>
        <v>2.9781166984956309E-2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1.0921812749464428</v>
      </c>
      <c r="P124" s="9">
        <f t="shared" si="129"/>
        <v>3.2526432927022494E-2</v>
      </c>
      <c r="Q124" s="12">
        <f t="shared" si="130"/>
        <v>1.0733722865917424E-2</v>
      </c>
      <c r="R124" s="9">
        <f t="shared" si="131"/>
        <v>9.3951000000000007E-2</v>
      </c>
      <c r="S124" s="13">
        <f t="shared" si="132"/>
        <v>0.11424809598532663</v>
      </c>
      <c r="T124" s="2">
        <f t="shared" si="133"/>
        <v>0.01</v>
      </c>
      <c r="U124" s="14">
        <f t="shared" si="134"/>
        <v>1.1424809598532663E-3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6.6324809598532668E-3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8.8389000000000006</v>
      </c>
      <c r="E125" s="10">
        <f t="shared" si="145"/>
        <v>4.1690967741935498</v>
      </c>
      <c r="F125" s="7" t="s">
        <v>83</v>
      </c>
      <c r="G125" s="1">
        <v>5</v>
      </c>
      <c r="H125" s="9">
        <f t="shared" si="124"/>
        <v>8.8389000000000006</v>
      </c>
      <c r="I125" s="9">
        <f t="shared" si="125"/>
        <v>281.9889</v>
      </c>
      <c r="J125" s="9">
        <f t="shared" si="126"/>
        <v>5.3266790328334715E-2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1.0066720999184493</v>
      </c>
      <c r="O125" s="9">
        <f t="shared" si="146"/>
        <v>0.33768274210097093</v>
      </c>
      <c r="P125" s="9">
        <f t="shared" si="129"/>
        <v>1.7987275820989544E-2</v>
      </c>
      <c r="Q125" s="12">
        <f t="shared" si="130"/>
        <v>5.9358010209265497E-3</v>
      </c>
      <c r="R125" s="9">
        <f t="shared" si="131"/>
        <v>9.3951000000000007E-2</v>
      </c>
      <c r="S125" s="13">
        <f t="shared" si="132"/>
        <v>6.317975349838266E-2</v>
      </c>
      <c r="T125" s="2">
        <f t="shared" si="133"/>
        <v>0.01</v>
      </c>
      <c r="U125" s="14">
        <f t="shared" si="134"/>
        <v>6.3179753498382658E-4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6.1217975349838263E-3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15.7818064516129</v>
      </c>
      <c r="E126" s="10">
        <f t="shared" si="145"/>
        <v>8.8389000000000006</v>
      </c>
      <c r="F126" s="7" t="s">
        <v>85</v>
      </c>
      <c r="G126" s="1">
        <v>6</v>
      </c>
      <c r="H126" s="9">
        <f t="shared" si="124"/>
        <v>15.7818064516129</v>
      </c>
      <c r="I126" s="9">
        <f t="shared" si="125"/>
        <v>288.93180645161289</v>
      </c>
      <c r="J126" s="9">
        <f t="shared" si="126"/>
        <v>0.1221230982337993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0.60439546627998131</v>
      </c>
      <c r="P126" s="9">
        <f t="shared" si="129"/>
        <v>7.3810646900573096E-2</v>
      </c>
      <c r="Q126" s="12">
        <f t="shared" si="130"/>
        <v>2.4357513477189122E-2</v>
      </c>
      <c r="R126" s="9">
        <f t="shared" si="131"/>
        <v>9.3951000000000007E-2</v>
      </c>
      <c r="S126" s="13">
        <f t="shared" si="132"/>
        <v>0.25925762873401159</v>
      </c>
      <c r="T126" s="2">
        <f t="shared" si="133"/>
        <v>0.01</v>
      </c>
      <c r="U126" s="14">
        <f t="shared" si="134"/>
        <v>2.5925762873401158E-3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8.0825762873401145E-3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19.0279666666667</v>
      </c>
      <c r="E127" s="10">
        <f t="shared" si="145"/>
        <v>15.7818064516129</v>
      </c>
      <c r="F127" s="7" t="s">
        <v>83</v>
      </c>
      <c r="G127" s="1">
        <v>7</v>
      </c>
      <c r="H127" s="9">
        <f t="shared" si="124"/>
        <v>19.0279666666667</v>
      </c>
      <c r="I127" s="9">
        <f t="shared" si="125"/>
        <v>292.17796666666669</v>
      </c>
      <c r="J127" s="9">
        <f t="shared" si="126"/>
        <v>0.17758255942297771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0.81528481937940822</v>
      </c>
      <c r="P127" s="9">
        <f t="shared" si="129"/>
        <v>0.1447803648840954</v>
      </c>
      <c r="Q127" s="12">
        <f t="shared" si="130"/>
        <v>4.7777520411751484E-2</v>
      </c>
      <c r="R127" s="9">
        <f t="shared" si="131"/>
        <v>9.3951000000000007E-2</v>
      </c>
      <c r="S127" s="13">
        <f t="shared" si="132"/>
        <v>0.50853658196029294</v>
      </c>
      <c r="T127" s="2">
        <f t="shared" si="133"/>
        <v>0.01</v>
      </c>
      <c r="U127" s="14">
        <f t="shared" si="134"/>
        <v>5.0853658196029295E-3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1.5035365819602929E-2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23.504999999999999</v>
      </c>
      <c r="E128" s="10">
        <f t="shared" si="145"/>
        <v>19.0279666666667</v>
      </c>
      <c r="F128" s="7" t="s">
        <v>83</v>
      </c>
      <c r="G128" s="1">
        <v>8</v>
      </c>
      <c r="H128" s="9">
        <f t="shared" si="124"/>
        <v>23.504999999999999</v>
      </c>
      <c r="I128" s="9">
        <f t="shared" si="125"/>
        <v>296.65499999999997</v>
      </c>
      <c r="J128" s="9">
        <f t="shared" si="126"/>
        <v>0.29364305969177196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0.95520445449531277</v>
      </c>
      <c r="P128" s="9">
        <f t="shared" si="129"/>
        <v>0.28048915864921359</v>
      </c>
      <c r="Q128" s="12">
        <f t="shared" si="130"/>
        <v>9.2561422354240488E-2</v>
      </c>
      <c r="R128" s="9">
        <f t="shared" si="131"/>
        <v>9.3951000000000007E-2</v>
      </c>
      <c r="S128" s="13">
        <f t="shared" si="132"/>
        <v>0.98520954917180747</v>
      </c>
      <c r="T128" s="2">
        <f t="shared" si="133"/>
        <v>0.01</v>
      </c>
      <c r="U128" s="14">
        <f t="shared" si="134"/>
        <v>9.8520954917180742E-3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1.9802095491718075E-2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23.256096774193502</v>
      </c>
      <c r="E129" s="10">
        <f t="shared" si="145"/>
        <v>23.504999999999999</v>
      </c>
      <c r="F129" s="7" t="s">
        <v>83</v>
      </c>
      <c r="G129" s="1">
        <v>9</v>
      </c>
      <c r="H129" s="9">
        <f t="shared" si="124"/>
        <v>23.256096774193502</v>
      </c>
      <c r="I129" s="9">
        <f t="shared" si="125"/>
        <v>296.40609677419349</v>
      </c>
      <c r="J129" s="9">
        <f t="shared" si="126"/>
        <v>0.2856602458059444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0.9594152958460993</v>
      </c>
      <c r="P129" s="9">
        <f t="shared" si="129"/>
        <v>0.27406680924137961</v>
      </c>
      <c r="Q129" s="12">
        <f t="shared" si="130"/>
        <v>9.0442047049655278E-2</v>
      </c>
      <c r="R129" s="9">
        <f t="shared" si="131"/>
        <v>9.3951000000000007E-2</v>
      </c>
      <c r="S129" s="13">
        <f t="shared" si="132"/>
        <v>0.96265124426195858</v>
      </c>
      <c r="T129" s="2">
        <f t="shared" si="133"/>
        <v>0.01</v>
      </c>
      <c r="U129" s="14">
        <f t="shared" si="134"/>
        <v>9.6265124426195853E-3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1.9576512442619584E-2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16.932166666666699</v>
      </c>
      <c r="E130" s="10">
        <f t="shared" si="145"/>
        <v>23.256096774193502</v>
      </c>
      <c r="F130" s="7" t="s">
        <v>83</v>
      </c>
      <c r="G130" s="1">
        <v>10</v>
      </c>
      <c r="H130" s="9">
        <f t="shared" si="124"/>
        <v>16.932166666666699</v>
      </c>
      <c r="I130" s="9">
        <f t="shared" si="125"/>
        <v>290.08216666666669</v>
      </c>
      <c r="J130" s="9">
        <f t="shared" si="126"/>
        <v>0.13958427535263582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0.97004848660471965</v>
      </c>
      <c r="P130" s="9">
        <f t="shared" si="129"/>
        <v>0.13540351505964085</v>
      </c>
      <c r="Q130" s="12">
        <f t="shared" si="130"/>
        <v>4.4683159969681481E-2</v>
      </c>
      <c r="R130" s="9">
        <f t="shared" si="131"/>
        <v>9.3951000000000007E-2</v>
      </c>
      <c r="S130" s="13">
        <f t="shared" si="132"/>
        <v>0.47560068514099346</v>
      </c>
      <c r="T130" s="2">
        <f t="shared" si="133"/>
        <v>0.01</v>
      </c>
      <c r="U130" s="14">
        <f t="shared" si="134"/>
        <v>4.7560068514099349E-3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1.4706006851409936E-2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9.7064193548387099</v>
      </c>
      <c r="E131" s="10">
        <f t="shared" si="145"/>
        <v>16.932166666666699</v>
      </c>
      <c r="F131" s="7" t="s">
        <v>83</v>
      </c>
      <c r="G131" s="1">
        <v>11</v>
      </c>
      <c r="H131" s="9">
        <f t="shared" si="124"/>
        <v>9.7064193548387099</v>
      </c>
      <c r="I131" s="9">
        <f t="shared" si="125"/>
        <v>282.85641935483869</v>
      </c>
      <c r="J131" s="9">
        <f t="shared" si="126"/>
        <v>5.9217274106558727E-2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0.79291272296782478</v>
      </c>
      <c r="O131" s="9">
        <f t="shared" si="146"/>
        <v>0.32643224857725395</v>
      </c>
      <c r="P131" s="9">
        <f t="shared" si="129"/>
        <v>1.9330427941219561E-2</v>
      </c>
      <c r="Q131" s="12">
        <f t="shared" si="130"/>
        <v>6.3790412206024558E-3</v>
      </c>
      <c r="R131" s="9">
        <f t="shared" si="131"/>
        <v>9.3951000000000007E-2</v>
      </c>
      <c r="S131" s="13">
        <f t="shared" si="132"/>
        <v>6.7897534040110855E-2</v>
      </c>
      <c r="T131" s="2">
        <f t="shared" si="133"/>
        <v>0.01</v>
      </c>
      <c r="U131" s="14">
        <f t="shared" si="134"/>
        <v>6.7897534040110852E-4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6.1689753404011085E-3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7.6583666666666703</v>
      </c>
      <c r="E132" s="10">
        <f t="shared" si="145"/>
        <v>9.7064193548387099</v>
      </c>
      <c r="F132" s="7" t="s">
        <v>85</v>
      </c>
      <c r="G132" s="1">
        <v>12</v>
      </c>
      <c r="H132" s="9">
        <f t="shared" si="124"/>
        <v>7.6583666666666703</v>
      </c>
      <c r="I132" s="9">
        <f t="shared" si="125"/>
        <v>280.80836666666664</v>
      </c>
      <c r="J132" s="9">
        <f t="shared" si="126"/>
        <v>4.6069512362379002E-2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0.59180182063603437</v>
      </c>
      <c r="P132" s="9">
        <f t="shared" si="129"/>
        <v>2.7264021291870187E-2</v>
      </c>
      <c r="Q132" s="12">
        <f t="shared" si="130"/>
        <v>8.9971270263171626E-3</v>
      </c>
      <c r="R132" s="9">
        <f t="shared" si="131"/>
        <v>9.3951000000000007E-2</v>
      </c>
      <c r="S132" s="13">
        <f t="shared" si="132"/>
        <v>9.5764036852371573E-2</v>
      </c>
      <c r="T132" s="2">
        <f t="shared" si="133"/>
        <v>0.01</v>
      </c>
      <c r="U132" s="14">
        <f t="shared" si="134"/>
        <v>9.5764036852371572E-4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6.447640368523716E-3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3.0546774193548401</v>
      </c>
      <c r="E133" s="10">
        <f t="shared" si="145"/>
        <v>7.6583666666666703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4.7628709677419296</v>
      </c>
      <c r="E136" s="7"/>
      <c r="F136" s="7"/>
      <c r="G136" s="1">
        <v>1</v>
      </c>
      <c r="H136" s="9">
        <f t="shared" ref="H136:H147" si="147">E137</f>
        <v>4.7628709677419296</v>
      </c>
      <c r="I136" s="9">
        <f t="shared" ref="I136:I147" si="148">H136+273.15</f>
        <v>277.91287096774192</v>
      </c>
      <c r="J136" s="9">
        <f t="shared" ref="J136:J147" si="149">EXP(($C$15*(I136-$C$13))/($C$16*I136*$C$13))</f>
        <v>3.2101132349334011E-2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2.436629763240292E-2</v>
      </c>
      <c r="Q136" s="12">
        <f t="shared" ref="Q136:Q147" si="153">P136*$B$138</f>
        <v>6.3352373844247599E-3</v>
      </c>
      <c r="R136" s="9">
        <f t="shared" ref="R136:R147" si="154">L136*$B$138</f>
        <v>0.19735245833333334</v>
      </c>
      <c r="S136" s="13">
        <f t="shared" ref="S136:S147" si="155">Q136/R136</f>
        <v>3.2101132349334011E-2</v>
      </c>
      <c r="T136" s="2">
        <f t="shared" ref="T136:T147" si="156">$B$137/100</f>
        <v>0.01</v>
      </c>
      <c r="U136" s="14">
        <f t="shared" ref="U136:U147" si="157">S136*T136</f>
        <v>3.2101132349334009E-4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5.8110113234933402E-3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2.3282903225806502</v>
      </c>
      <c r="E137" s="10">
        <f t="shared" ref="E137:E148" si="166">D136</f>
        <v>4.7628709677419296</v>
      </c>
      <c r="F137" s="7" t="s">
        <v>83</v>
      </c>
      <c r="G137" s="1">
        <v>2</v>
      </c>
      <c r="H137" s="9">
        <f t="shared" si="147"/>
        <v>2.3282903225806502</v>
      </c>
      <c r="I137" s="9">
        <f t="shared" si="148"/>
        <v>275.47829032258062</v>
      </c>
      <c r="J137" s="9">
        <f t="shared" si="149"/>
        <v>2.3553176488263234E-2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1.4937295357009306</v>
      </c>
      <c r="P137" s="9">
        <f t="shared" si="152"/>
        <v>3.5182075380095518E-2</v>
      </c>
      <c r="Q137" s="12">
        <f t="shared" si="153"/>
        <v>9.1473395988248343E-3</v>
      </c>
      <c r="R137" s="9">
        <f t="shared" si="154"/>
        <v>0.19735245833333334</v>
      </c>
      <c r="S137" s="13">
        <f t="shared" si="155"/>
        <v>4.635026934082951E-2</v>
      </c>
      <c r="T137" s="2">
        <f t="shared" si="156"/>
        <v>0.01</v>
      </c>
      <c r="U137" s="14">
        <f t="shared" si="157"/>
        <v>4.6350269340829511E-4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5.9535026934082955E-3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4.0122499999999999</v>
      </c>
      <c r="E138" s="10">
        <f t="shared" si="166"/>
        <v>2.3282903225806502</v>
      </c>
      <c r="F138" s="7" t="s">
        <v>83</v>
      </c>
      <c r="G138" s="1">
        <v>3</v>
      </c>
      <c r="H138" s="9">
        <f t="shared" si="147"/>
        <v>4.0122499999999999</v>
      </c>
      <c r="I138" s="9">
        <f t="shared" si="148"/>
        <v>277.16224999999997</v>
      </c>
      <c r="J138" s="9">
        <f t="shared" si="149"/>
        <v>2.9195282708957923E-2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2.2175953769875019</v>
      </c>
      <c r="P138" s="9">
        <f t="shared" si="152"/>
        <v>6.4743323965228236E-2</v>
      </c>
      <c r="Q138" s="12">
        <f t="shared" si="153"/>
        <v>1.6833264230959342E-2</v>
      </c>
      <c r="R138" s="9">
        <f t="shared" si="154"/>
        <v>0.19735245833333334</v>
      </c>
      <c r="S138" s="13">
        <f t="shared" si="155"/>
        <v>8.5295437275615435E-2</v>
      </c>
      <c r="T138" s="2">
        <f t="shared" si="156"/>
        <v>0.01</v>
      </c>
      <c r="U138" s="14">
        <f t="shared" si="157"/>
        <v>8.5295437275615435E-4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6.3429543727561545E-3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4.1690967741935498</v>
      </c>
      <c r="E139" s="10">
        <f t="shared" si="166"/>
        <v>4.0122499999999999</v>
      </c>
      <c r="F139" s="7" t="s">
        <v>83</v>
      </c>
      <c r="G139" s="1">
        <v>4</v>
      </c>
      <c r="H139" s="9">
        <f t="shared" si="147"/>
        <v>4.1690967741935498</v>
      </c>
      <c r="I139" s="9">
        <f t="shared" si="148"/>
        <v>277.31909677419355</v>
      </c>
      <c r="J139" s="9">
        <f t="shared" si="149"/>
        <v>2.9781166984956309E-2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2.9118999696889403</v>
      </c>
      <c r="P139" s="9">
        <f t="shared" si="152"/>
        <v>8.6719779240795547E-2</v>
      </c>
      <c r="Q139" s="12">
        <f t="shared" si="153"/>
        <v>2.2547142602606842E-2</v>
      </c>
      <c r="R139" s="9">
        <f t="shared" si="154"/>
        <v>0.19735245833333334</v>
      </c>
      <c r="S139" s="13">
        <f t="shared" si="155"/>
        <v>0.11424809598532663</v>
      </c>
      <c r="T139" s="2">
        <f t="shared" si="156"/>
        <v>0.01</v>
      </c>
      <c r="U139" s="14">
        <f t="shared" si="157"/>
        <v>1.1424809598532663E-3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6.6324809598532668E-3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8.8389000000000006</v>
      </c>
      <c r="E140" s="10">
        <f t="shared" si="166"/>
        <v>4.1690967741935498</v>
      </c>
      <c r="F140" s="7" t="s">
        <v>83</v>
      </c>
      <c r="G140" s="1">
        <v>5</v>
      </c>
      <c r="H140" s="9">
        <f t="shared" si="147"/>
        <v>8.8389000000000006</v>
      </c>
      <c r="I140" s="9">
        <f t="shared" si="148"/>
        <v>281.9889</v>
      </c>
      <c r="J140" s="9">
        <f t="shared" si="149"/>
        <v>5.3266790328334715E-2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3.5842281071148117</v>
      </c>
      <c r="P140" s="9">
        <f t="shared" si="152"/>
        <v>0.19092032707060869</v>
      </c>
      <c r="Q140" s="12">
        <f t="shared" si="153"/>
        <v>4.9639285038358259E-2</v>
      </c>
      <c r="R140" s="9">
        <f t="shared" si="154"/>
        <v>0.19735245833333334</v>
      </c>
      <c r="S140" s="13">
        <f t="shared" si="155"/>
        <v>0.25152605372929399</v>
      </c>
      <c r="T140" s="2">
        <f t="shared" si="156"/>
        <v>0.01</v>
      </c>
      <c r="U140" s="14">
        <f t="shared" si="157"/>
        <v>2.5152605372929398E-3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8.0052605372929395E-3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15.7818064516129</v>
      </c>
      <c r="E141" s="10">
        <f t="shared" si="166"/>
        <v>8.8389000000000006</v>
      </c>
      <c r="F141" s="7" t="s">
        <v>85</v>
      </c>
      <c r="G141" s="1">
        <v>6</v>
      </c>
      <c r="H141" s="9">
        <f t="shared" si="147"/>
        <v>15.7818064516129</v>
      </c>
      <c r="I141" s="9">
        <f t="shared" si="148"/>
        <v>288.93180645161289</v>
      </c>
      <c r="J141" s="9">
        <f t="shared" si="149"/>
        <v>0.1221230982337993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4.1523556967108695</v>
      </c>
      <c r="P141" s="9">
        <f t="shared" si="152"/>
        <v>0.50709854265109766</v>
      </c>
      <c r="Q141" s="12">
        <f t="shared" si="153"/>
        <v>0.13184562108928541</v>
      </c>
      <c r="R141" s="9">
        <f t="shared" si="154"/>
        <v>0.19735245833333334</v>
      </c>
      <c r="S141" s="13">
        <f t="shared" si="155"/>
        <v>0.66807184568532096</v>
      </c>
      <c r="T141" s="2">
        <f t="shared" si="156"/>
        <v>0.01</v>
      </c>
      <c r="U141" s="14">
        <f t="shared" si="157"/>
        <v>6.6807184568532102E-3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1.2170718456853212E-2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19.0279666666667</v>
      </c>
      <c r="E142" s="10">
        <f t="shared" si="166"/>
        <v>15.7818064516129</v>
      </c>
      <c r="F142" s="7" t="s">
        <v>83</v>
      </c>
      <c r="G142" s="1">
        <v>7</v>
      </c>
      <c r="H142" s="9">
        <f t="shared" si="147"/>
        <v>19.0279666666667</v>
      </c>
      <c r="I142" s="9">
        <f t="shared" si="148"/>
        <v>292.17796666666669</v>
      </c>
      <c r="J142" s="9">
        <f t="shared" si="149"/>
        <v>0.17758255942297771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4.4043050707264388</v>
      </c>
      <c r="P142" s="9">
        <f t="shared" si="152"/>
        <v>0.78212776693919983</v>
      </c>
      <c r="Q142" s="12">
        <f t="shared" si="153"/>
        <v>0.20335321940419196</v>
      </c>
      <c r="R142" s="9">
        <f t="shared" si="154"/>
        <v>0.19735245833333334</v>
      </c>
      <c r="S142" s="13">
        <f t="shared" si="155"/>
        <v>1.0304063152875611</v>
      </c>
      <c r="T142" s="2">
        <f t="shared" si="156"/>
        <v>0.01</v>
      </c>
      <c r="U142" s="14">
        <f t="shared" si="157"/>
        <v>1.0304063152875612E-2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2.0254063152875611E-2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23.504999999999999</v>
      </c>
      <c r="E143" s="10">
        <f t="shared" si="166"/>
        <v>19.0279666666667</v>
      </c>
      <c r="F143" s="7" t="s">
        <v>83</v>
      </c>
      <c r="G143" s="1">
        <v>8</v>
      </c>
      <c r="H143" s="9">
        <f t="shared" si="147"/>
        <v>23.504999999999999</v>
      </c>
      <c r="I143" s="9">
        <f t="shared" si="148"/>
        <v>296.65499999999997</v>
      </c>
      <c r="J143" s="9">
        <f t="shared" si="149"/>
        <v>0.29364305969177196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4.3812252204539055</v>
      </c>
      <c r="P143" s="9">
        <f t="shared" si="152"/>
        <v>1.2865163789328429</v>
      </c>
      <c r="Q143" s="12">
        <f t="shared" si="153"/>
        <v>0.33449425852253917</v>
      </c>
      <c r="R143" s="9">
        <f t="shared" si="154"/>
        <v>0.19735245833333334</v>
      </c>
      <c r="S143" s="13">
        <f t="shared" si="155"/>
        <v>1.69490799023932</v>
      </c>
      <c r="T143" s="2">
        <f t="shared" si="156"/>
        <v>0.01</v>
      </c>
      <c r="U143" s="14">
        <f t="shared" si="157"/>
        <v>1.6949079902393201E-2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2.6899079902393201E-2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23.256096774193502</v>
      </c>
      <c r="E144" s="10">
        <f t="shared" si="166"/>
        <v>23.504999999999999</v>
      </c>
      <c r="F144" s="7" t="s">
        <v>83</v>
      </c>
      <c r="G144" s="1">
        <v>9</v>
      </c>
      <c r="H144" s="9">
        <f t="shared" si="147"/>
        <v>23.256096774193502</v>
      </c>
      <c r="I144" s="9">
        <f t="shared" si="148"/>
        <v>296.40609677419349</v>
      </c>
      <c r="J144" s="9">
        <f t="shared" si="149"/>
        <v>0.2856602458059444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3.8537567581877292</v>
      </c>
      <c r="P144" s="9">
        <f t="shared" si="152"/>
        <v>1.1008651028202261</v>
      </c>
      <c r="Q144" s="12">
        <f t="shared" si="153"/>
        <v>0.28622492673325878</v>
      </c>
      <c r="R144" s="9">
        <f t="shared" si="154"/>
        <v>0.19735245833333334</v>
      </c>
      <c r="S144" s="13">
        <f t="shared" si="155"/>
        <v>1.4503235943978847</v>
      </c>
      <c r="T144" s="2">
        <f t="shared" si="156"/>
        <v>0.01</v>
      </c>
      <c r="U144" s="14">
        <f t="shared" si="157"/>
        <v>1.4503235943978848E-2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2.445323594397885E-2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16.932166666666699</v>
      </c>
      <c r="E145" s="10">
        <f t="shared" si="166"/>
        <v>23.256096774193502</v>
      </c>
      <c r="F145" s="7" t="s">
        <v>83</v>
      </c>
      <c r="G145" s="1">
        <v>10</v>
      </c>
      <c r="H145" s="9">
        <f t="shared" si="147"/>
        <v>16.932166666666699</v>
      </c>
      <c r="I145" s="9">
        <f t="shared" si="148"/>
        <v>290.08216666666669</v>
      </c>
      <c r="J145" s="9">
        <f t="shared" si="149"/>
        <v>0.13958427535263582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3.5119395720341702</v>
      </c>
      <c r="P145" s="9">
        <f t="shared" si="152"/>
        <v>0.49021154024463559</v>
      </c>
      <c r="Q145" s="12">
        <f t="shared" si="153"/>
        <v>0.12745500046360525</v>
      </c>
      <c r="R145" s="9">
        <f t="shared" si="154"/>
        <v>0.19735245833333334</v>
      </c>
      <c r="S145" s="13">
        <f t="shared" si="155"/>
        <v>0.64582423517790943</v>
      </c>
      <c r="T145" s="2">
        <f t="shared" si="156"/>
        <v>0.01</v>
      </c>
      <c r="U145" s="14">
        <f t="shared" si="157"/>
        <v>6.4582423517790949E-3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1.6408242351779095E-2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9.7064193548387099</v>
      </c>
      <c r="E146" s="10">
        <f t="shared" si="166"/>
        <v>16.932166666666699</v>
      </c>
      <c r="F146" s="7" t="s">
        <v>83</v>
      </c>
      <c r="G146" s="1">
        <v>11</v>
      </c>
      <c r="H146" s="9">
        <f t="shared" si="147"/>
        <v>9.7064193548387099</v>
      </c>
      <c r="I146" s="9">
        <f t="shared" si="148"/>
        <v>282.85641935483869</v>
      </c>
      <c r="J146" s="9">
        <f t="shared" si="149"/>
        <v>5.9217274106558727E-2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3.7807759484562014</v>
      </c>
      <c r="P146" s="9">
        <f t="shared" si="152"/>
        <v>0.22388724567521542</v>
      </c>
      <c r="Q146" s="12">
        <f t="shared" si="153"/>
        <v>5.8210683875556009E-2</v>
      </c>
      <c r="R146" s="9">
        <f t="shared" si="154"/>
        <v>0.19735245833333334</v>
      </c>
      <c r="S146" s="13">
        <f t="shared" si="155"/>
        <v>0.29495798718269156</v>
      </c>
      <c r="T146" s="2">
        <f t="shared" si="156"/>
        <v>0.01</v>
      </c>
      <c r="U146" s="14">
        <f t="shared" si="157"/>
        <v>2.9495798718269157E-3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8.4395798718269154E-3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7.6583666666666703</v>
      </c>
      <c r="E147" s="10">
        <f t="shared" si="166"/>
        <v>9.7064193548387099</v>
      </c>
      <c r="F147" s="7" t="s">
        <v>85</v>
      </c>
      <c r="G147" s="1">
        <v>12</v>
      </c>
      <c r="H147" s="9">
        <f t="shared" si="147"/>
        <v>7.6583666666666703</v>
      </c>
      <c r="I147" s="9">
        <f t="shared" si="148"/>
        <v>280.80836666666664</v>
      </c>
      <c r="J147" s="9">
        <f t="shared" si="149"/>
        <v>4.6069512362379002E-2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4.3159366194476521</v>
      </c>
      <c r="P147" s="9">
        <f t="shared" si="152"/>
        <v>0.19883309544488784</v>
      </c>
      <c r="Q147" s="12">
        <f t="shared" si="153"/>
        <v>5.1696604815670837E-2</v>
      </c>
      <c r="R147" s="9">
        <f t="shared" si="154"/>
        <v>0.19735245833333334</v>
      </c>
      <c r="S147" s="13">
        <f t="shared" si="155"/>
        <v>0.26195065038588955</v>
      </c>
      <c r="T147" s="2">
        <f t="shared" si="156"/>
        <v>0.01</v>
      </c>
      <c r="U147" s="14">
        <f t="shared" si="157"/>
        <v>2.6195065038588958E-3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8.1095065038588945E-3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3.0546774193548401</v>
      </c>
      <c r="E148" s="10">
        <f t="shared" si="166"/>
        <v>7.6583666666666703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84610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360680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941794.21494284901</v>
      </c>
      <c r="J13" s="6" t="s">
        <v>37</v>
      </c>
      <c r="K13" s="6">
        <f>I13/(10000*1000)</f>
        <v>9.4179421494284904E-2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15.064709677419399</v>
      </c>
      <c r="E26" s="7"/>
      <c r="F26" s="7"/>
      <c r="G26" s="1">
        <v>1</v>
      </c>
      <c r="H26" s="9">
        <f t="shared" ref="H26:H37" si="0">E27</f>
        <v>15.064709677419399</v>
      </c>
      <c r="I26" s="9">
        <f t="shared" ref="I26:I37" si="1">H26+273.15</f>
        <v>288.21470967741936</v>
      </c>
      <c r="J26" s="9">
        <f t="shared" ref="J26:J37" si="2">EXP(($C$15*(I26-$C$13))/($C$16*I26*$C$13))</f>
        <v>0.11230109337397141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4.5517984916534351</v>
      </c>
      <c r="Q26" s="12">
        <f t="shared" ref="Q26:Q37" si="6">P26*$B$28</f>
        <v>0.45517984916534354</v>
      </c>
      <c r="R26" s="9">
        <f t="shared" ref="R26:R37" si="7">L26*$B$28</f>
        <v>4.0532094166666672</v>
      </c>
      <c r="S26" s="13">
        <f t="shared" ref="S26:S37" si="8">Q26/R26</f>
        <v>0.1123010933739714</v>
      </c>
      <c r="T26" s="2">
        <f t="shared" ref="T26:T37" si="9">$B$27/100</f>
        <v>0.34</v>
      </c>
      <c r="U26" s="14">
        <f t="shared" ref="U26:U37" si="10">S26*T26</f>
        <v>3.8182371747150279E-2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5.1082371747150281E-2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13.636774193548399</v>
      </c>
      <c r="E27" s="10">
        <f t="shared" ref="E27:E38" si="18">D26</f>
        <v>15.064709677419399</v>
      </c>
      <c r="F27" s="7" t="s">
        <v>83</v>
      </c>
      <c r="G27" s="1">
        <v>2</v>
      </c>
      <c r="H27" s="9">
        <f t="shared" si="0"/>
        <v>13.636774193548399</v>
      </c>
      <c r="I27" s="9">
        <f t="shared" si="1"/>
        <v>286.78677419354835</v>
      </c>
      <c r="J27" s="9">
        <f t="shared" si="2"/>
        <v>9.4914325895682147E-2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76.512389841679905</v>
      </c>
      <c r="P27" s="9">
        <f t="shared" si="5"/>
        <v>7.2621219044906864</v>
      </c>
      <c r="Q27" s="12">
        <f t="shared" si="6"/>
        <v>0.72621219044906871</v>
      </c>
      <c r="R27" s="9">
        <f t="shared" si="7"/>
        <v>4.0532094166666672</v>
      </c>
      <c r="S27" s="13">
        <f t="shared" si="8"/>
        <v>0.17916966921642574</v>
      </c>
      <c r="T27" s="2">
        <f t="shared" si="9"/>
        <v>0.34</v>
      </c>
      <c r="U27" s="14">
        <f t="shared" si="10"/>
        <v>6.0917687533584758E-2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7.3817687533584753E-2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13.3623214285714</v>
      </c>
      <c r="E28" s="10">
        <f t="shared" si="18"/>
        <v>13.636774193548399</v>
      </c>
      <c r="F28" s="7" t="s">
        <v>83</v>
      </c>
      <c r="G28" s="1">
        <v>3</v>
      </c>
      <c r="H28" s="9">
        <f t="shared" si="0"/>
        <v>13.3623214285714</v>
      </c>
      <c r="I28" s="9">
        <f t="shared" si="1"/>
        <v>286.5123214285714</v>
      </c>
      <c r="J28" s="9">
        <f t="shared" si="2"/>
        <v>9.1877151452400094E-2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109.78236210385589</v>
      </c>
      <c r="P28" s="9">
        <f t="shared" si="5"/>
        <v>10.086490709818197</v>
      </c>
      <c r="Q28" s="12">
        <f t="shared" si="6"/>
        <v>1.0086490709818197</v>
      </c>
      <c r="R28" s="9">
        <f t="shared" si="7"/>
        <v>4.0532094166666672</v>
      </c>
      <c r="S28" s="13">
        <f t="shared" si="8"/>
        <v>0.2488519509587358</v>
      </c>
      <c r="T28" s="2">
        <f t="shared" si="9"/>
        <v>0.34</v>
      </c>
      <c r="U28" s="14">
        <f t="shared" si="10"/>
        <v>8.4609663325970183E-2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9.7509663325970178E-2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13.5957096774194</v>
      </c>
      <c r="E29" s="10">
        <f t="shared" si="18"/>
        <v>13.3623214285714</v>
      </c>
      <c r="F29" s="7" t="s">
        <v>83</v>
      </c>
      <c r="G29" s="1">
        <v>4</v>
      </c>
      <c r="H29" s="9">
        <f t="shared" si="0"/>
        <v>13.5957096774194</v>
      </c>
      <c r="I29" s="9">
        <f t="shared" si="1"/>
        <v>286.74570967741937</v>
      </c>
      <c r="J29" s="9">
        <f t="shared" si="2"/>
        <v>9.4453960338035464E-2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140.22796556070435</v>
      </c>
      <c r="P29" s="9">
        <f t="shared" si="5"/>
        <v>13.245086697354171</v>
      </c>
      <c r="Q29" s="12">
        <f t="shared" si="6"/>
        <v>1.3245086697354171</v>
      </c>
      <c r="R29" s="9">
        <f t="shared" si="7"/>
        <v>4.0532094166666672</v>
      </c>
      <c r="S29" s="13">
        <f t="shared" si="8"/>
        <v>0.32678022119683231</v>
      </c>
      <c r="T29" s="2">
        <f t="shared" si="9"/>
        <v>0.34</v>
      </c>
      <c r="U29" s="14">
        <f t="shared" si="10"/>
        <v>0.111105275206923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0.12400527520692299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17.1343</v>
      </c>
      <c r="E30" s="10">
        <f t="shared" si="18"/>
        <v>13.5957096774194</v>
      </c>
      <c r="F30" s="7" t="s">
        <v>83</v>
      </c>
      <c r="G30" s="1">
        <v>5</v>
      </c>
      <c r="H30" s="9">
        <f t="shared" si="0"/>
        <v>17.1343</v>
      </c>
      <c r="I30" s="9">
        <f t="shared" si="1"/>
        <v>290.28429999999997</v>
      </c>
      <c r="J30" s="9">
        <f t="shared" si="2"/>
        <v>0.14288516363400872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120.63373492018268</v>
      </c>
      <c r="O30" s="9">
        <f t="shared" si="19"/>
        <v>46.881238109834172</v>
      </c>
      <c r="P30" s="9">
        <f t="shared" si="5"/>
        <v>6.698633378688581</v>
      </c>
      <c r="Q30" s="12">
        <f t="shared" si="6"/>
        <v>0.6698633378688581</v>
      </c>
      <c r="R30" s="9">
        <f t="shared" si="7"/>
        <v>4.0532094166666672</v>
      </c>
      <c r="S30" s="13">
        <f t="shared" si="8"/>
        <v>0.1652673891248751</v>
      </c>
      <c r="T30" s="2">
        <f t="shared" si="9"/>
        <v>0.34</v>
      </c>
      <c r="U30" s="14">
        <f t="shared" si="10"/>
        <v>5.6190912302457534E-2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8.1840912302457533E-2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22.259</v>
      </c>
      <c r="E31" s="10">
        <f t="shared" si="18"/>
        <v>17.1343</v>
      </c>
      <c r="F31" s="7" t="s">
        <v>85</v>
      </c>
      <c r="G31" s="1">
        <v>6</v>
      </c>
      <c r="H31" s="9">
        <f t="shared" si="0"/>
        <v>22.259</v>
      </c>
      <c r="I31" s="9">
        <f t="shared" si="1"/>
        <v>295.40899999999999</v>
      </c>
      <c r="J31" s="9">
        <f t="shared" si="2"/>
        <v>0.25567982046130933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80.714698897812255</v>
      </c>
      <c r="P31" s="9">
        <f t="shared" si="5"/>
        <v>20.637119722781279</v>
      </c>
      <c r="Q31" s="12">
        <f t="shared" si="6"/>
        <v>2.0637119722781279</v>
      </c>
      <c r="R31" s="9">
        <f t="shared" si="7"/>
        <v>4.0532094166666672</v>
      </c>
      <c r="S31" s="13">
        <f t="shared" si="8"/>
        <v>0.50915503250145688</v>
      </c>
      <c r="T31" s="2">
        <f t="shared" si="9"/>
        <v>0.34</v>
      </c>
      <c r="U31" s="14">
        <f t="shared" si="10"/>
        <v>0.17311271105049536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0.19876271105049537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23.820133333333299</v>
      </c>
      <c r="E32" s="10">
        <f t="shared" si="18"/>
        <v>22.259</v>
      </c>
      <c r="F32" s="7" t="s">
        <v>83</v>
      </c>
      <c r="G32" s="1">
        <v>7</v>
      </c>
      <c r="H32" s="9">
        <f t="shared" si="0"/>
        <v>23.820133333333299</v>
      </c>
      <c r="I32" s="9">
        <f t="shared" si="1"/>
        <v>296.97013333333325</v>
      </c>
      <c r="J32" s="9">
        <f t="shared" si="2"/>
        <v>0.30405065641095197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100.60967334169764</v>
      </c>
      <c r="P32" s="9">
        <f t="shared" si="5"/>
        <v>30.590437220834623</v>
      </c>
      <c r="Q32" s="12">
        <f t="shared" si="6"/>
        <v>3.0590437220834623</v>
      </c>
      <c r="R32" s="9">
        <f t="shared" si="7"/>
        <v>4.0532094166666672</v>
      </c>
      <c r="S32" s="13">
        <f t="shared" si="8"/>
        <v>0.75472135969702736</v>
      </c>
      <c r="T32" s="2">
        <f t="shared" si="9"/>
        <v>0.34</v>
      </c>
      <c r="U32" s="14">
        <f t="shared" si="10"/>
        <v>0.25660526229698932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0.28870526229698934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28.2634516129032</v>
      </c>
      <c r="E33" s="10">
        <f t="shared" si="18"/>
        <v>23.820133333333299</v>
      </c>
      <c r="F33" s="7" t="s">
        <v>83</v>
      </c>
      <c r="G33" s="1">
        <v>8</v>
      </c>
      <c r="H33" s="9">
        <f t="shared" si="0"/>
        <v>28.2634516129032</v>
      </c>
      <c r="I33" s="9">
        <f t="shared" si="1"/>
        <v>301.4134516129032</v>
      </c>
      <c r="J33" s="9">
        <f t="shared" si="2"/>
        <v>0.49300967908482735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110.55133028752968</v>
      </c>
      <c r="P33" s="9">
        <f t="shared" si="5"/>
        <v>54.502875867455764</v>
      </c>
      <c r="Q33" s="12">
        <f t="shared" si="6"/>
        <v>5.4502875867455769</v>
      </c>
      <c r="R33" s="9">
        <f t="shared" si="7"/>
        <v>4.0532094166666672</v>
      </c>
      <c r="S33" s="13">
        <f t="shared" si="8"/>
        <v>1.3446844281803376</v>
      </c>
      <c r="T33" s="2">
        <f t="shared" si="9"/>
        <v>0.34</v>
      </c>
      <c r="U33" s="14">
        <f t="shared" si="10"/>
        <v>0.45719270558131481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0.48929270558131482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28.779838709677399</v>
      </c>
      <c r="E34" s="10">
        <f t="shared" si="18"/>
        <v>28.2634516129032</v>
      </c>
      <c r="F34" s="7" t="s">
        <v>83</v>
      </c>
      <c r="G34" s="1">
        <v>9</v>
      </c>
      <c r="H34" s="9">
        <f t="shared" si="0"/>
        <v>28.779838709677399</v>
      </c>
      <c r="I34" s="9">
        <f t="shared" si="1"/>
        <v>301.92983870967737</v>
      </c>
      <c r="J34" s="9">
        <f t="shared" si="2"/>
        <v>0.52101433720042045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96.580548586740576</v>
      </c>
      <c r="P34" s="9">
        <f t="shared" si="5"/>
        <v>50.319850508373648</v>
      </c>
      <c r="Q34" s="12">
        <f t="shared" si="6"/>
        <v>5.0319850508373651</v>
      </c>
      <c r="R34" s="9">
        <f t="shared" si="7"/>
        <v>4.0532094166666672</v>
      </c>
      <c r="S34" s="13">
        <f t="shared" si="8"/>
        <v>1.2414816343182278</v>
      </c>
      <c r="T34" s="2">
        <f t="shared" si="9"/>
        <v>0.34</v>
      </c>
      <c r="U34" s="14">
        <f t="shared" si="10"/>
        <v>0.42210375566819747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0.45420375566819748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25.1179666666667</v>
      </c>
      <c r="E35" s="10">
        <f t="shared" si="18"/>
        <v>28.779838709677399</v>
      </c>
      <c r="F35" s="7" t="s">
        <v>83</v>
      </c>
      <c r="G35" s="1">
        <v>10</v>
      </c>
      <c r="H35" s="9">
        <f t="shared" si="0"/>
        <v>25.1179666666667</v>
      </c>
      <c r="I35" s="9">
        <f t="shared" si="1"/>
        <v>298.26796666666667</v>
      </c>
      <c r="J35" s="9">
        <f t="shared" si="2"/>
        <v>0.35067456132622604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86.792792245033596</v>
      </c>
      <c r="P35" s="9">
        <f t="shared" si="5"/>
        <v>30.436024346805429</v>
      </c>
      <c r="Q35" s="12">
        <f t="shared" si="6"/>
        <v>3.043602434680543</v>
      </c>
      <c r="R35" s="9">
        <f t="shared" si="7"/>
        <v>4.0532094166666672</v>
      </c>
      <c r="S35" s="13">
        <f t="shared" si="8"/>
        <v>0.75091171508813415</v>
      </c>
      <c r="T35" s="2">
        <f t="shared" si="9"/>
        <v>0.34</v>
      </c>
      <c r="U35" s="14">
        <f t="shared" si="10"/>
        <v>0.25530998312996561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0.28740998312996563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22.012354838709701</v>
      </c>
      <c r="E36" s="10">
        <f t="shared" si="18"/>
        <v>25.1179666666667</v>
      </c>
      <c r="F36" s="7" t="s">
        <v>83</v>
      </c>
      <c r="G36" s="1">
        <v>11</v>
      </c>
      <c r="H36" s="9">
        <f t="shared" si="0"/>
        <v>22.012354838709701</v>
      </c>
      <c r="I36" s="9">
        <f t="shared" si="1"/>
        <v>295.16235483870969</v>
      </c>
      <c r="J36" s="9">
        <f t="shared" si="2"/>
        <v>0.24873384774865009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53.538929503316758</v>
      </c>
      <c r="O36" s="9">
        <f t="shared" si="19"/>
        <v>43.349932561578079</v>
      </c>
      <c r="P36" s="9">
        <f t="shared" si="5"/>
        <v>10.782595525685812</v>
      </c>
      <c r="Q36" s="12">
        <f t="shared" si="6"/>
        <v>1.0782595525685812</v>
      </c>
      <c r="R36" s="9">
        <f t="shared" si="7"/>
        <v>4.0532094166666672</v>
      </c>
      <c r="S36" s="13">
        <f t="shared" si="8"/>
        <v>0.2660261145488344</v>
      </c>
      <c r="T36" s="2">
        <f t="shared" si="9"/>
        <v>0.34</v>
      </c>
      <c r="U36" s="14">
        <f t="shared" si="10"/>
        <v>9.0448878946603709E-2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0.12254887894660371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19.231200000000001</v>
      </c>
      <c r="E37" s="10">
        <f t="shared" si="18"/>
        <v>22.012354838709701</v>
      </c>
      <c r="F37" s="7" t="s">
        <v>85</v>
      </c>
      <c r="G37" s="1">
        <v>12</v>
      </c>
      <c r="H37" s="9">
        <f t="shared" si="0"/>
        <v>19.231200000000001</v>
      </c>
      <c r="I37" s="9">
        <f t="shared" si="1"/>
        <v>292.38119999999998</v>
      </c>
      <c r="J37" s="9">
        <f t="shared" si="2"/>
        <v>0.18174409699788407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73.099431202558932</v>
      </c>
      <c r="P37" s="9">
        <f t="shared" si="5"/>
        <v>13.285390114968024</v>
      </c>
      <c r="Q37" s="12">
        <f t="shared" si="6"/>
        <v>1.3285390114968025</v>
      </c>
      <c r="R37" s="9">
        <f t="shared" si="7"/>
        <v>4.0532094166666672</v>
      </c>
      <c r="S37" s="13">
        <f t="shared" si="8"/>
        <v>0.32777457933308174</v>
      </c>
      <c r="T37" s="2">
        <f t="shared" si="9"/>
        <v>0.34</v>
      </c>
      <c r="U37" s="14">
        <f t="shared" si="10"/>
        <v>0.1114433569732478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0.12434335697324779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13.962580645161299</v>
      </c>
      <c r="E38" s="10">
        <f t="shared" si="18"/>
        <v>19.231200000000001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15.064709677419399</v>
      </c>
      <c r="E42" s="7"/>
      <c r="F42" s="7"/>
      <c r="G42" s="1">
        <v>1</v>
      </c>
      <c r="H42" s="9">
        <f t="shared" ref="H42:H53" si="20">E43</f>
        <v>15.064709677419399</v>
      </c>
      <c r="I42" s="9">
        <f t="shared" ref="I42:I53" si="21">H42+273.15</f>
        <v>288.21470967741936</v>
      </c>
      <c r="J42" s="9">
        <f t="shared" ref="J42:J53" si="22">EXP(($C$15*(I42-$C$13))/($C$16*I42*$C$13))</f>
        <v>0.11230109337397141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6.6096212268918055</v>
      </c>
      <c r="Q42" s="12">
        <f t="shared" ref="Q42:Q53" si="26">P42*$B$44</f>
        <v>1.5863090944540332</v>
      </c>
      <c r="R42" s="9">
        <f t="shared" ref="R42:R53" si="27">L42*$B$44</f>
        <v>14.125500000000001</v>
      </c>
      <c r="S42" s="13">
        <f t="shared" ref="S42:S53" si="28">Q42/R42</f>
        <v>0.11230109337397141</v>
      </c>
      <c r="T42" s="2">
        <f t="shared" ref="T42:T53" si="29">$B$43/100</f>
        <v>0.43</v>
      </c>
      <c r="U42" s="14">
        <f t="shared" ref="U42:U53" si="30">S42*T42</f>
        <v>4.8289470150807708E-2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5.6709470150807705E-2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7050.833333333333</v>
      </c>
      <c r="AU42" s="1">
        <f t="shared" ref="AU42:AU53" si="38">AT42*10000*AS42*0.67*AR42*AQ42</f>
        <v>88004770.597230285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13.636774193548399</v>
      </c>
      <c r="E43" s="10">
        <f t="shared" ref="E43:E54" si="40">D42</f>
        <v>15.064709677419399</v>
      </c>
      <c r="F43" s="7" t="s">
        <v>83</v>
      </c>
      <c r="G43" s="1">
        <v>2</v>
      </c>
      <c r="H43" s="9">
        <f t="shared" si="20"/>
        <v>13.636774193548399</v>
      </c>
      <c r="I43" s="9">
        <f t="shared" si="21"/>
        <v>286.78677419354835</v>
      </c>
      <c r="J43" s="9">
        <f t="shared" si="22"/>
        <v>9.4914325895682147E-2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111.1028787731082</v>
      </c>
      <c r="P43" s="9">
        <f t="shared" si="25"/>
        <v>10.545254843819258</v>
      </c>
      <c r="Q43" s="12">
        <f t="shared" si="26"/>
        <v>2.5308611625166217</v>
      </c>
      <c r="R43" s="9">
        <f t="shared" si="27"/>
        <v>14.125500000000001</v>
      </c>
      <c r="S43" s="13">
        <f t="shared" si="28"/>
        <v>0.17916966921642574</v>
      </c>
      <c r="T43" s="2">
        <f t="shared" si="29"/>
        <v>0.43</v>
      </c>
      <c r="U43" s="14">
        <f t="shared" si="30"/>
        <v>7.7042957763063066E-2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8.5462957763063077E-2</v>
      </c>
      <c r="AR43" s="9">
        <f t="shared" si="35"/>
        <v>136.875</v>
      </c>
      <c r="AS43" s="1">
        <f t="shared" si="36"/>
        <v>0.24</v>
      </c>
      <c r="AT43" s="1">
        <f t="shared" si="37"/>
        <v>7050.833333333333</v>
      </c>
      <c r="AU43" s="1">
        <f t="shared" si="38"/>
        <v>132625961.28121336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13.3623214285714</v>
      </c>
      <c r="E44" s="10">
        <f t="shared" si="40"/>
        <v>13.636774193548399</v>
      </c>
      <c r="F44" s="7" t="s">
        <v>83</v>
      </c>
      <c r="G44" s="1">
        <v>3</v>
      </c>
      <c r="H44" s="9">
        <f t="shared" si="20"/>
        <v>13.3623214285714</v>
      </c>
      <c r="I44" s="9">
        <f t="shared" si="21"/>
        <v>286.5123214285714</v>
      </c>
      <c r="J44" s="9">
        <f t="shared" si="22"/>
        <v>9.1877151452400094E-2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159.41387392928894</v>
      </c>
      <c r="P44" s="9">
        <f t="shared" si="25"/>
        <v>14.646492638615095</v>
      </c>
      <c r="Q44" s="12">
        <f t="shared" si="26"/>
        <v>3.5151582332676226</v>
      </c>
      <c r="R44" s="9">
        <f t="shared" si="27"/>
        <v>14.125500000000001</v>
      </c>
      <c r="S44" s="13">
        <f t="shared" si="28"/>
        <v>0.2488519509587358</v>
      </c>
      <c r="T44" s="2">
        <f t="shared" si="29"/>
        <v>0.43</v>
      </c>
      <c r="U44" s="14">
        <f t="shared" si="30"/>
        <v>0.10700633891225639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0.1154263389122564</v>
      </c>
      <c r="AR44" s="9">
        <f t="shared" si="35"/>
        <v>136.875</v>
      </c>
      <c r="AS44" s="1">
        <f t="shared" si="36"/>
        <v>0.24</v>
      </c>
      <c r="AT44" s="1">
        <f t="shared" si="37"/>
        <v>7050.833333333333</v>
      </c>
      <c r="AU44" s="1">
        <f t="shared" si="38"/>
        <v>179124729.0767819</v>
      </c>
    </row>
    <row r="45" spans="1:48" x14ac:dyDescent="0.15">
      <c r="C45" s="7">
        <v>3</v>
      </c>
      <c r="D45" s="7">
        <f t="shared" si="39"/>
        <v>13.5957096774194</v>
      </c>
      <c r="E45" s="10">
        <f t="shared" si="40"/>
        <v>13.3623214285714</v>
      </c>
      <c r="F45" s="7" t="s">
        <v>83</v>
      </c>
      <c r="G45" s="1">
        <v>4</v>
      </c>
      <c r="H45" s="9">
        <f t="shared" si="20"/>
        <v>13.5957096774194</v>
      </c>
      <c r="I45" s="9">
        <f t="shared" si="21"/>
        <v>286.74570967741937</v>
      </c>
      <c r="J45" s="9">
        <f t="shared" si="22"/>
        <v>9.4453960338035464E-2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203.62363129067387</v>
      </c>
      <c r="P45" s="9">
        <f t="shared" si="25"/>
        <v>19.233058393816066</v>
      </c>
      <c r="Q45" s="12">
        <f t="shared" si="26"/>
        <v>4.6159340145158554</v>
      </c>
      <c r="R45" s="9">
        <f t="shared" si="27"/>
        <v>14.125500000000001</v>
      </c>
      <c r="S45" s="13">
        <f t="shared" si="28"/>
        <v>0.32678022119683237</v>
      </c>
      <c r="T45" s="2">
        <f t="shared" si="29"/>
        <v>0.43</v>
      </c>
      <c r="U45" s="14">
        <f t="shared" si="30"/>
        <v>0.14051549511463793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0.14893549511463791</v>
      </c>
      <c r="AR45" s="9">
        <f t="shared" si="35"/>
        <v>136.875</v>
      </c>
      <c r="AS45" s="1">
        <f t="shared" si="36"/>
        <v>0.24</v>
      </c>
      <c r="AT45" s="1">
        <f t="shared" si="37"/>
        <v>7050.833333333333</v>
      </c>
      <c r="AU45" s="1">
        <f t="shared" si="38"/>
        <v>231126019.10215414</v>
      </c>
    </row>
    <row r="46" spans="1:48" x14ac:dyDescent="0.15">
      <c r="C46" s="7">
        <v>4</v>
      </c>
      <c r="D46" s="7">
        <f t="shared" si="39"/>
        <v>17.1343</v>
      </c>
      <c r="E46" s="10">
        <f t="shared" si="40"/>
        <v>13.5957096774194</v>
      </c>
      <c r="F46" s="7" t="s">
        <v>83</v>
      </c>
      <c r="G46" s="1">
        <v>5</v>
      </c>
      <c r="H46" s="9">
        <f t="shared" si="20"/>
        <v>17.1343</v>
      </c>
      <c r="I46" s="9">
        <f t="shared" si="21"/>
        <v>290.28429999999997</v>
      </c>
      <c r="J46" s="9">
        <f t="shared" si="22"/>
        <v>0.14288516363400872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175.17104425201489</v>
      </c>
      <c r="O46" s="9">
        <f t="shared" si="41"/>
        <v>68.075778644842899</v>
      </c>
      <c r="P46" s="9">
        <f t="shared" si="25"/>
        <v>9.7270187711809335</v>
      </c>
      <c r="Q46" s="12">
        <f t="shared" si="26"/>
        <v>2.3344845050834238</v>
      </c>
      <c r="R46" s="9">
        <f t="shared" si="27"/>
        <v>14.125500000000001</v>
      </c>
      <c r="S46" s="13">
        <f t="shared" si="28"/>
        <v>0.16526738912487512</v>
      </c>
      <c r="T46" s="2">
        <f t="shared" si="29"/>
        <v>0.43</v>
      </c>
      <c r="U46" s="14">
        <f t="shared" si="30"/>
        <v>7.1064977323696307E-2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8.666497732369631E-2</v>
      </c>
      <c r="AR46" s="9">
        <f t="shared" si="35"/>
        <v>136.875</v>
      </c>
      <c r="AS46" s="1">
        <f t="shared" si="36"/>
        <v>0.24</v>
      </c>
      <c r="AT46" s="1">
        <f t="shared" si="37"/>
        <v>7050.833333333333</v>
      </c>
      <c r="AU46" s="1">
        <f t="shared" si="38"/>
        <v>134491319.13776889</v>
      </c>
    </row>
    <row r="47" spans="1:48" x14ac:dyDescent="0.15">
      <c r="C47" s="7">
        <v>5</v>
      </c>
      <c r="D47" s="7">
        <f t="shared" si="39"/>
        <v>22.259</v>
      </c>
      <c r="E47" s="10">
        <f t="shared" si="40"/>
        <v>17.1343</v>
      </c>
      <c r="F47" s="7" t="s">
        <v>85</v>
      </c>
      <c r="G47" s="1">
        <v>6</v>
      </c>
      <c r="H47" s="9">
        <f t="shared" si="20"/>
        <v>22.259</v>
      </c>
      <c r="I47" s="9">
        <f t="shared" si="21"/>
        <v>295.40899999999999</v>
      </c>
      <c r="J47" s="9">
        <f t="shared" si="22"/>
        <v>0.25567982046130933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117.20500987366196</v>
      </c>
      <c r="P47" s="9">
        <f t="shared" si="25"/>
        <v>29.966955881663878</v>
      </c>
      <c r="Q47" s="12">
        <f t="shared" si="26"/>
        <v>7.1920694115993307</v>
      </c>
      <c r="R47" s="9">
        <f t="shared" si="27"/>
        <v>14.125500000000001</v>
      </c>
      <c r="S47" s="13">
        <f t="shared" si="28"/>
        <v>0.50915503250145699</v>
      </c>
      <c r="T47" s="2">
        <f t="shared" si="29"/>
        <v>0.43</v>
      </c>
      <c r="U47" s="14">
        <f t="shared" si="30"/>
        <v>0.2189366639756265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0.2345366639756265</v>
      </c>
      <c r="AR47" s="9">
        <f t="shared" si="35"/>
        <v>136.875</v>
      </c>
      <c r="AS47" s="1">
        <f t="shared" si="36"/>
        <v>0.24</v>
      </c>
      <c r="AT47" s="1">
        <f t="shared" si="37"/>
        <v>7050.833333333333</v>
      </c>
      <c r="AU47" s="1">
        <f t="shared" si="38"/>
        <v>363966463.71277583</v>
      </c>
    </row>
    <row r="48" spans="1:48" x14ac:dyDescent="0.15">
      <c r="C48" s="7">
        <v>6</v>
      </c>
      <c r="D48" s="7">
        <f t="shared" si="39"/>
        <v>23.820133333333299</v>
      </c>
      <c r="E48" s="10">
        <f t="shared" si="40"/>
        <v>22.259</v>
      </c>
      <c r="F48" s="7" t="s">
        <v>83</v>
      </c>
      <c r="G48" s="1">
        <v>7</v>
      </c>
      <c r="H48" s="9">
        <f t="shared" si="20"/>
        <v>23.820133333333299</v>
      </c>
      <c r="I48" s="9">
        <f t="shared" si="21"/>
        <v>296.97013333333325</v>
      </c>
      <c r="J48" s="9">
        <f t="shared" si="22"/>
        <v>0.30405065641095197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146.09430399199812</v>
      </c>
      <c r="P48" s="9">
        <f t="shared" si="25"/>
        <v>44.420069026668187</v>
      </c>
      <c r="Q48" s="12">
        <f t="shared" si="26"/>
        <v>10.660816566400365</v>
      </c>
      <c r="R48" s="9">
        <f t="shared" si="27"/>
        <v>14.125500000000001</v>
      </c>
      <c r="S48" s="13">
        <f t="shared" si="28"/>
        <v>0.75472135969702769</v>
      </c>
      <c r="T48" s="2">
        <f t="shared" si="29"/>
        <v>0.43</v>
      </c>
      <c r="U48" s="14">
        <f t="shared" si="30"/>
        <v>0.32453018466972189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0.34443018466972186</v>
      </c>
      <c r="AR48" s="9">
        <f t="shared" si="35"/>
        <v>136.875</v>
      </c>
      <c r="AS48" s="1">
        <f t="shared" si="36"/>
        <v>0.24</v>
      </c>
      <c r="AT48" s="1">
        <f t="shared" si="37"/>
        <v>7050.833333333333</v>
      </c>
      <c r="AU48" s="1">
        <f t="shared" si="38"/>
        <v>534505071.34016687</v>
      </c>
    </row>
    <row r="49" spans="1:48" x14ac:dyDescent="0.15">
      <c r="C49" s="7">
        <v>7</v>
      </c>
      <c r="D49" s="7">
        <f t="shared" si="39"/>
        <v>28.2634516129032</v>
      </c>
      <c r="E49" s="10">
        <f t="shared" si="40"/>
        <v>23.820133333333299</v>
      </c>
      <c r="F49" s="7" t="s">
        <v>83</v>
      </c>
      <c r="G49" s="1">
        <v>8</v>
      </c>
      <c r="H49" s="9">
        <f t="shared" si="20"/>
        <v>28.2634516129032</v>
      </c>
      <c r="I49" s="9">
        <f t="shared" si="21"/>
        <v>301.4134516129032</v>
      </c>
      <c r="J49" s="9">
        <f t="shared" si="22"/>
        <v>0.49300967908482735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160.53048496532992</v>
      </c>
      <c r="P49" s="9">
        <f t="shared" si="25"/>
        <v>79.143082876089011</v>
      </c>
      <c r="Q49" s="12">
        <f t="shared" si="26"/>
        <v>18.994339890261362</v>
      </c>
      <c r="R49" s="9">
        <f t="shared" si="27"/>
        <v>14.125500000000001</v>
      </c>
      <c r="S49" s="13">
        <f t="shared" si="28"/>
        <v>1.3446844281803378</v>
      </c>
      <c r="T49" s="2">
        <f t="shared" si="29"/>
        <v>0.43</v>
      </c>
      <c r="U49" s="14">
        <f t="shared" si="30"/>
        <v>0.57821430411754526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0.59811430411754529</v>
      </c>
      <c r="AR49" s="9">
        <f t="shared" si="35"/>
        <v>136.875</v>
      </c>
      <c r="AS49" s="1">
        <f t="shared" si="36"/>
        <v>0.24</v>
      </c>
      <c r="AT49" s="1">
        <f t="shared" si="37"/>
        <v>7050.833333333333</v>
      </c>
      <c r="AU49" s="1">
        <f t="shared" si="38"/>
        <v>928185574.38129938</v>
      </c>
    </row>
    <row r="50" spans="1:48" x14ac:dyDescent="0.15">
      <c r="C50" s="7">
        <v>8</v>
      </c>
      <c r="D50" s="7">
        <f t="shared" si="39"/>
        <v>28.779838709677399</v>
      </c>
      <c r="E50" s="10">
        <f t="shared" si="40"/>
        <v>28.2634516129032</v>
      </c>
      <c r="F50" s="7" t="s">
        <v>83</v>
      </c>
      <c r="G50" s="1">
        <v>9</v>
      </c>
      <c r="H50" s="9">
        <f t="shared" si="20"/>
        <v>28.779838709677399</v>
      </c>
      <c r="I50" s="9">
        <f t="shared" si="21"/>
        <v>301.92983870967737</v>
      </c>
      <c r="J50" s="9">
        <f t="shared" si="22"/>
        <v>0.52101433720042045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140.24365208924092</v>
      </c>
      <c r="P50" s="9">
        <f t="shared" si="25"/>
        <v>73.068953439842218</v>
      </c>
      <c r="Q50" s="12">
        <f t="shared" si="26"/>
        <v>17.536548825562132</v>
      </c>
      <c r="R50" s="9">
        <f t="shared" si="27"/>
        <v>14.125500000000001</v>
      </c>
      <c r="S50" s="13">
        <f t="shared" si="28"/>
        <v>1.2414816343182282</v>
      </c>
      <c r="T50" s="2">
        <f t="shared" si="29"/>
        <v>0.43</v>
      </c>
      <c r="U50" s="14">
        <f t="shared" si="30"/>
        <v>0.53383710275683816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0.55373710275683818</v>
      </c>
      <c r="AR50" s="9">
        <f t="shared" si="35"/>
        <v>136.875</v>
      </c>
      <c r="AS50" s="1">
        <f t="shared" si="36"/>
        <v>0.24</v>
      </c>
      <c r="AT50" s="1">
        <f t="shared" si="37"/>
        <v>7050.833333333333</v>
      </c>
      <c r="AU50" s="1">
        <f t="shared" si="38"/>
        <v>859318674.10678685</v>
      </c>
    </row>
    <row r="51" spans="1:48" x14ac:dyDescent="0.15">
      <c r="C51" s="7">
        <v>9</v>
      </c>
      <c r="D51" s="7">
        <f t="shared" si="39"/>
        <v>25.1179666666667</v>
      </c>
      <c r="E51" s="10">
        <f t="shared" si="40"/>
        <v>28.779838709677399</v>
      </c>
      <c r="F51" s="7" t="s">
        <v>83</v>
      </c>
      <c r="G51" s="1">
        <v>10</v>
      </c>
      <c r="H51" s="9">
        <f t="shared" si="20"/>
        <v>25.1179666666667</v>
      </c>
      <c r="I51" s="9">
        <f t="shared" si="21"/>
        <v>298.26796666666667</v>
      </c>
      <c r="J51" s="9">
        <f t="shared" si="22"/>
        <v>0.35067456132622604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126.0309486493987</v>
      </c>
      <c r="P51" s="9">
        <f t="shared" si="25"/>
        <v>44.195847631156006</v>
      </c>
      <c r="Q51" s="12">
        <f t="shared" si="26"/>
        <v>10.607003431477441</v>
      </c>
      <c r="R51" s="9">
        <f t="shared" si="27"/>
        <v>14.125500000000001</v>
      </c>
      <c r="S51" s="13">
        <f t="shared" si="28"/>
        <v>0.75091171508813426</v>
      </c>
      <c r="T51" s="2">
        <f t="shared" si="29"/>
        <v>0.43</v>
      </c>
      <c r="U51" s="14">
        <f t="shared" si="30"/>
        <v>0.32289203748789774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0.34279203748789772</v>
      </c>
      <c r="AR51" s="9">
        <f t="shared" si="35"/>
        <v>136.875</v>
      </c>
      <c r="AS51" s="1">
        <f t="shared" si="36"/>
        <v>0.24</v>
      </c>
      <c r="AT51" s="1">
        <f t="shared" si="37"/>
        <v>7050.833333333333</v>
      </c>
      <c r="AU51" s="1">
        <f t="shared" si="38"/>
        <v>531962907.45541263</v>
      </c>
    </row>
    <row r="52" spans="1:48" x14ac:dyDescent="0.15">
      <c r="C52" s="7">
        <v>10</v>
      </c>
      <c r="D52" s="7">
        <f t="shared" si="39"/>
        <v>22.012354838709701</v>
      </c>
      <c r="E52" s="10">
        <f t="shared" si="40"/>
        <v>25.1179666666667</v>
      </c>
      <c r="F52" s="7" t="s">
        <v>83</v>
      </c>
      <c r="G52" s="1">
        <v>11</v>
      </c>
      <c r="H52" s="9">
        <f t="shared" si="20"/>
        <v>22.012354838709701</v>
      </c>
      <c r="I52" s="9">
        <f t="shared" si="21"/>
        <v>295.16235483870969</v>
      </c>
      <c r="J52" s="9">
        <f t="shared" si="22"/>
        <v>0.24873384774865009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77.743345967330555</v>
      </c>
      <c r="O52" s="9">
        <f t="shared" si="41"/>
        <v>62.948005050912144</v>
      </c>
      <c r="P52" s="9">
        <f t="shared" si="25"/>
        <v>15.657299504414839</v>
      </c>
      <c r="Q52" s="12">
        <f t="shared" si="26"/>
        <v>3.7577518810595611</v>
      </c>
      <c r="R52" s="9">
        <f t="shared" si="27"/>
        <v>14.125500000000001</v>
      </c>
      <c r="S52" s="13">
        <f t="shared" si="28"/>
        <v>0.26602611454883446</v>
      </c>
      <c r="T52" s="2">
        <f t="shared" si="29"/>
        <v>0.43</v>
      </c>
      <c r="U52" s="14">
        <f t="shared" si="30"/>
        <v>0.11439122925599882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0.13429122925599882</v>
      </c>
      <c r="AR52" s="9">
        <f t="shared" si="35"/>
        <v>136.875</v>
      </c>
      <c r="AS52" s="1">
        <f t="shared" si="36"/>
        <v>0.24</v>
      </c>
      <c r="AT52" s="1">
        <f t="shared" si="37"/>
        <v>7050.833333333333</v>
      </c>
      <c r="AU52" s="1">
        <f t="shared" si="38"/>
        <v>208400268.81693429</v>
      </c>
    </row>
    <row r="53" spans="1:48" x14ac:dyDescent="0.15">
      <c r="C53" s="7">
        <v>11</v>
      </c>
      <c r="D53" s="7">
        <f t="shared" si="39"/>
        <v>19.231200000000001</v>
      </c>
      <c r="E53" s="10">
        <f t="shared" si="40"/>
        <v>22.012354838709701</v>
      </c>
      <c r="F53" s="7" t="s">
        <v>85</v>
      </c>
      <c r="G53" s="1">
        <v>12</v>
      </c>
      <c r="H53" s="9">
        <f t="shared" si="20"/>
        <v>19.231200000000001</v>
      </c>
      <c r="I53" s="9">
        <f t="shared" si="21"/>
        <v>292.38119999999998</v>
      </c>
      <c r="J53" s="9">
        <f t="shared" si="22"/>
        <v>0.18174409699788407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106.14695554649731</v>
      </c>
      <c r="P53" s="9">
        <f t="shared" si="25"/>
        <v>19.291582584872696</v>
      </c>
      <c r="Q53" s="12">
        <f t="shared" si="26"/>
        <v>4.6299798203694467</v>
      </c>
      <c r="R53" s="9">
        <f t="shared" si="27"/>
        <v>14.125500000000001</v>
      </c>
      <c r="S53" s="13">
        <f t="shared" si="28"/>
        <v>0.32777457933308174</v>
      </c>
      <c r="T53" s="2">
        <f t="shared" si="29"/>
        <v>0.43</v>
      </c>
      <c r="U53" s="14">
        <f t="shared" si="30"/>
        <v>0.14094306911322516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0.15524306911322514</v>
      </c>
      <c r="AR53" s="9">
        <f t="shared" si="35"/>
        <v>136.875</v>
      </c>
      <c r="AS53" s="1">
        <f t="shared" si="36"/>
        <v>0.24</v>
      </c>
      <c r="AT53" s="1">
        <f t="shared" si="37"/>
        <v>7050.833333333333</v>
      </c>
      <c r="AU53" s="1">
        <f t="shared" si="38"/>
        <v>240914447.75956449</v>
      </c>
      <c r="AV53" s="1">
        <f>SUM(AU42:AU53)</f>
        <v>4432626206.7680893</v>
      </c>
    </row>
    <row r="54" spans="1:48" x14ac:dyDescent="0.15">
      <c r="C54" s="7">
        <v>12</v>
      </c>
      <c r="D54" s="7">
        <f t="shared" si="39"/>
        <v>13.962580645161299</v>
      </c>
      <c r="E54" s="10">
        <f t="shared" si="40"/>
        <v>19.231200000000001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15.064709677419399</v>
      </c>
      <c r="E58" s="7"/>
      <c r="F58" s="7"/>
      <c r="G58" s="1">
        <v>1</v>
      </c>
      <c r="H58" s="9">
        <f t="shared" ref="H58:H69" si="42">E59</f>
        <v>15.064709677419399</v>
      </c>
      <c r="I58" s="9">
        <f t="shared" ref="I58:I69" si="43">H58+273.15</f>
        <v>288.21470967741936</v>
      </c>
      <c r="J58" s="9">
        <f t="shared" ref="J58:J69" si="44">EXP(($C$15*(I58-$C$13))/($C$16*I58*$C$13))</f>
        <v>0.11230109337397141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1.1203905748943215E-2</v>
      </c>
      <c r="Q58" s="12">
        <f t="shared" ref="Q58:Q69" si="48">P58*$B$60</f>
        <v>2.1287420922992107E-3</v>
      </c>
      <c r="R58" s="9">
        <f t="shared" ref="R58:R69" si="49">L58*$B$60</f>
        <v>1.8955666666666669E-2</v>
      </c>
      <c r="S58" s="13">
        <f t="shared" ref="S58:S69" si="50">Q58/R58</f>
        <v>0.11230109337397139</v>
      </c>
      <c r="T58" s="2">
        <f t="shared" ref="T58:T69" si="51">$B$59/100</f>
        <v>0.01</v>
      </c>
      <c r="U58" s="14">
        <f t="shared" ref="U58:U69" si="52">S58*T58</f>
        <v>1.1230109337397138E-3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1.3123010933739715E-2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13.636774193548399</v>
      </c>
      <c r="E59" s="10">
        <f t="shared" ref="E59:E70" si="61">D58</f>
        <v>15.064709677419399</v>
      </c>
      <c r="F59" s="7" t="s">
        <v>83</v>
      </c>
      <c r="G59" s="1">
        <v>2</v>
      </c>
      <c r="H59" s="9">
        <f t="shared" si="42"/>
        <v>13.636774193548399</v>
      </c>
      <c r="I59" s="9">
        <f t="shared" si="43"/>
        <v>286.78677419354835</v>
      </c>
      <c r="J59" s="9">
        <f t="shared" si="44"/>
        <v>9.4914325895682147E-2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0.18832942758439011</v>
      </c>
      <c r="P59" s="9">
        <f t="shared" si="47"/>
        <v>1.7875160665492076E-2</v>
      </c>
      <c r="Q59" s="12">
        <f t="shared" si="48"/>
        <v>3.3962805264434945E-3</v>
      </c>
      <c r="R59" s="9">
        <f t="shared" si="49"/>
        <v>1.8955666666666669E-2</v>
      </c>
      <c r="S59" s="13">
        <f t="shared" si="50"/>
        <v>0.17916966921642574</v>
      </c>
      <c r="T59" s="2">
        <f t="shared" si="51"/>
        <v>0.01</v>
      </c>
      <c r="U59" s="14">
        <f t="shared" si="52"/>
        <v>1.7916966921642575E-3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1.3791696692164257E-2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13.3623214285714</v>
      </c>
      <c r="E60" s="10">
        <f t="shared" si="61"/>
        <v>13.636774193548399</v>
      </c>
      <c r="F60" s="7" t="s">
        <v>83</v>
      </c>
      <c r="G60" s="1">
        <v>3</v>
      </c>
      <c r="H60" s="9">
        <f t="shared" si="42"/>
        <v>13.3623214285714</v>
      </c>
      <c r="I60" s="9">
        <f t="shared" si="43"/>
        <v>286.5123214285714</v>
      </c>
      <c r="J60" s="9">
        <f t="shared" si="44"/>
        <v>9.1877151452400094E-2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0.2702209335855647</v>
      </c>
      <c r="P60" s="9">
        <f t="shared" si="47"/>
        <v>2.4827129640649877E-2</v>
      </c>
      <c r="Q60" s="12">
        <f t="shared" si="48"/>
        <v>4.7171546317234768E-3</v>
      </c>
      <c r="R60" s="9">
        <f t="shared" si="49"/>
        <v>1.8955666666666669E-2</v>
      </c>
      <c r="S60" s="13">
        <f t="shared" si="50"/>
        <v>0.2488519509587358</v>
      </c>
      <c r="T60" s="2">
        <f t="shared" si="51"/>
        <v>0.01</v>
      </c>
      <c r="U60" s="14">
        <f t="shared" si="52"/>
        <v>2.4885195095873582E-3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1.4488519509587358E-2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13.5957096774194</v>
      </c>
      <c r="E61" s="10">
        <f t="shared" si="61"/>
        <v>13.3623214285714</v>
      </c>
      <c r="F61" s="7" t="s">
        <v>83</v>
      </c>
      <c r="G61" s="1">
        <v>4</v>
      </c>
      <c r="H61" s="9">
        <f t="shared" si="42"/>
        <v>13.5957096774194</v>
      </c>
      <c r="I61" s="9">
        <f t="shared" si="43"/>
        <v>286.74570967741937</v>
      </c>
      <c r="J61" s="9">
        <f t="shared" si="44"/>
        <v>9.4453960338035464E-2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0.3451604706115815</v>
      </c>
      <c r="P61" s="9">
        <f t="shared" si="47"/>
        <v>3.2601773401403973E-2</v>
      </c>
      <c r="Q61" s="12">
        <f t="shared" si="48"/>
        <v>6.194336946266755E-3</v>
      </c>
      <c r="R61" s="9">
        <f t="shared" si="49"/>
        <v>1.8955666666666669E-2</v>
      </c>
      <c r="S61" s="13">
        <f t="shared" si="50"/>
        <v>0.32678022119683231</v>
      </c>
      <c r="T61" s="2">
        <f t="shared" si="51"/>
        <v>0.01</v>
      </c>
      <c r="U61" s="14">
        <f t="shared" si="52"/>
        <v>3.2678022119683233E-3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1.5267802211968324E-2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17.1343</v>
      </c>
      <c r="E62" s="10">
        <f t="shared" si="61"/>
        <v>13.5957096774194</v>
      </c>
      <c r="F62" s="7" t="s">
        <v>83</v>
      </c>
      <c r="G62" s="1">
        <v>5</v>
      </c>
      <c r="H62" s="9">
        <f t="shared" si="42"/>
        <v>17.1343</v>
      </c>
      <c r="I62" s="9">
        <f t="shared" si="43"/>
        <v>290.28429999999997</v>
      </c>
      <c r="J62" s="9">
        <f t="shared" si="44"/>
        <v>0.14288516363400872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0.29693076234966864</v>
      </c>
      <c r="O62" s="9">
        <f t="shared" si="62"/>
        <v>0.11539460152717557</v>
      </c>
      <c r="P62" s="9">
        <f t="shared" si="47"/>
        <v>1.6488176521691714E-2</v>
      </c>
      <c r="Q62" s="12">
        <f t="shared" si="48"/>
        <v>3.1327535391214257E-3</v>
      </c>
      <c r="R62" s="9">
        <f t="shared" si="49"/>
        <v>1.8955666666666669E-2</v>
      </c>
      <c r="S62" s="13">
        <f t="shared" si="50"/>
        <v>0.16526738912487515</v>
      </c>
      <c r="T62" s="2">
        <f t="shared" si="51"/>
        <v>0.01</v>
      </c>
      <c r="U62" s="14">
        <f t="shared" si="52"/>
        <v>1.6526738912487516E-3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2.1752673891248752E-2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22.259</v>
      </c>
      <c r="E63" s="10">
        <f t="shared" si="61"/>
        <v>17.1343</v>
      </c>
      <c r="F63" s="7" t="s">
        <v>85</v>
      </c>
      <c r="G63" s="1">
        <v>6</v>
      </c>
      <c r="H63" s="9">
        <f t="shared" si="42"/>
        <v>22.259</v>
      </c>
      <c r="I63" s="9">
        <f t="shared" si="43"/>
        <v>295.40899999999999</v>
      </c>
      <c r="J63" s="9">
        <f t="shared" si="44"/>
        <v>0.25567982046130933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0.19867309167215053</v>
      </c>
      <c r="P63" s="9">
        <f t="shared" si="47"/>
        <v>5.0796700409228693E-2</v>
      </c>
      <c r="Q63" s="12">
        <f t="shared" si="48"/>
        <v>9.6513730777534525E-3</v>
      </c>
      <c r="R63" s="9">
        <f t="shared" si="49"/>
        <v>1.8955666666666669E-2</v>
      </c>
      <c r="S63" s="13">
        <f t="shared" si="50"/>
        <v>0.50915503250145699</v>
      </c>
      <c r="T63" s="2">
        <f t="shared" si="51"/>
        <v>0.01</v>
      </c>
      <c r="U63" s="14">
        <f t="shared" si="52"/>
        <v>5.0915503250145702E-3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2.5191550325014571E-2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23.820133333333299</v>
      </c>
      <c r="E64" s="10">
        <f t="shared" si="61"/>
        <v>22.259</v>
      </c>
      <c r="F64" s="7" t="s">
        <v>83</v>
      </c>
      <c r="G64" s="1">
        <v>7</v>
      </c>
      <c r="H64" s="9">
        <f t="shared" si="42"/>
        <v>23.820133333333299</v>
      </c>
      <c r="I64" s="9">
        <f t="shared" si="43"/>
        <v>296.97013333333325</v>
      </c>
      <c r="J64" s="9">
        <f t="shared" si="44"/>
        <v>0.30405065641095197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0.24764305792958852</v>
      </c>
      <c r="P64" s="9">
        <f t="shared" si="47"/>
        <v>7.5296034319106794E-2</v>
      </c>
      <c r="Q64" s="12">
        <f t="shared" si="48"/>
        <v>1.4306246520630291E-2</v>
      </c>
      <c r="R64" s="9">
        <f t="shared" si="49"/>
        <v>1.8955666666666669E-2</v>
      </c>
      <c r="S64" s="13">
        <f t="shared" si="50"/>
        <v>0.75472135969702758</v>
      </c>
      <c r="T64" s="2">
        <f t="shared" si="51"/>
        <v>0.01</v>
      </c>
      <c r="U64" s="14">
        <f t="shared" si="52"/>
        <v>7.5472135969702758E-3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3.3647213596970274E-2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28.2634516129032</v>
      </c>
      <c r="E65" s="10">
        <f t="shared" si="61"/>
        <v>23.820133333333299</v>
      </c>
      <c r="F65" s="7" t="s">
        <v>83</v>
      </c>
      <c r="G65" s="1">
        <v>8</v>
      </c>
      <c r="H65" s="9">
        <f t="shared" si="42"/>
        <v>28.2634516129032</v>
      </c>
      <c r="I65" s="9">
        <f t="shared" si="43"/>
        <v>301.4134516129032</v>
      </c>
      <c r="J65" s="9">
        <f t="shared" si="44"/>
        <v>0.49300967908482735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0.27211369027714838</v>
      </c>
      <c r="P65" s="9">
        <f t="shared" si="47"/>
        <v>0.13415468311812503</v>
      </c>
      <c r="Q65" s="12">
        <f t="shared" si="48"/>
        <v>2.5489389792443758E-2</v>
      </c>
      <c r="R65" s="9">
        <f t="shared" si="49"/>
        <v>1.8955666666666669E-2</v>
      </c>
      <c r="S65" s="13">
        <f t="shared" si="50"/>
        <v>1.3446844281803376</v>
      </c>
      <c r="T65" s="2">
        <f t="shared" si="51"/>
        <v>0.01</v>
      </c>
      <c r="U65" s="14">
        <f t="shared" si="52"/>
        <v>1.3446844281803377E-2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3.9546844281803377E-2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28.779838709677399</v>
      </c>
      <c r="E66" s="10">
        <f t="shared" si="61"/>
        <v>28.2634516129032</v>
      </c>
      <c r="F66" s="7" t="s">
        <v>83</v>
      </c>
      <c r="G66" s="1">
        <v>9</v>
      </c>
      <c r="H66" s="9">
        <f t="shared" si="42"/>
        <v>28.779838709677399</v>
      </c>
      <c r="I66" s="9">
        <f t="shared" si="43"/>
        <v>301.92983870967737</v>
      </c>
      <c r="J66" s="9">
        <f t="shared" si="44"/>
        <v>0.52101433720042045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0.23772567382569001</v>
      </c>
      <c r="P66" s="9">
        <f t="shared" si="47"/>
        <v>0.12385848438381522</v>
      </c>
      <c r="Q66" s="12">
        <f t="shared" si="48"/>
        <v>2.3533112032924894E-2</v>
      </c>
      <c r="R66" s="9">
        <f t="shared" si="49"/>
        <v>1.8955666666666669E-2</v>
      </c>
      <c r="S66" s="13">
        <f t="shared" si="50"/>
        <v>1.241481634318228</v>
      </c>
      <c r="T66" s="2">
        <f t="shared" si="51"/>
        <v>0.01</v>
      </c>
      <c r="U66" s="14">
        <f t="shared" si="52"/>
        <v>1.241481634318228E-2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3.8514816343182282E-2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25.1179666666667</v>
      </c>
      <c r="E67" s="10">
        <f t="shared" si="61"/>
        <v>28.779838709677399</v>
      </c>
      <c r="F67" s="7" t="s">
        <v>83</v>
      </c>
      <c r="G67" s="1">
        <v>10</v>
      </c>
      <c r="H67" s="9">
        <f t="shared" si="42"/>
        <v>25.1179666666667</v>
      </c>
      <c r="I67" s="9">
        <f t="shared" si="43"/>
        <v>298.26796666666667</v>
      </c>
      <c r="J67" s="9">
        <f t="shared" si="44"/>
        <v>0.35067456132622604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0.21363385610854144</v>
      </c>
      <c r="P67" s="9">
        <f t="shared" si="47"/>
        <v>7.4915958775292862E-2</v>
      </c>
      <c r="Q67" s="12">
        <f t="shared" si="48"/>
        <v>1.4234032167305644E-2</v>
      </c>
      <c r="R67" s="9">
        <f t="shared" si="49"/>
        <v>1.8955666666666669E-2</v>
      </c>
      <c r="S67" s="13">
        <f t="shared" si="50"/>
        <v>0.75091171508813415</v>
      </c>
      <c r="T67" s="2">
        <f t="shared" si="51"/>
        <v>0.01</v>
      </c>
      <c r="U67" s="14">
        <f t="shared" si="52"/>
        <v>7.5091171508813413E-3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3.3609117150881343E-2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22.012354838709701</v>
      </c>
      <c r="E68" s="10">
        <f t="shared" si="61"/>
        <v>25.1179666666667</v>
      </c>
      <c r="F68" s="7" t="s">
        <v>83</v>
      </c>
      <c r="G68" s="1">
        <v>11</v>
      </c>
      <c r="H68" s="9">
        <f t="shared" si="42"/>
        <v>22.012354838709701</v>
      </c>
      <c r="I68" s="9">
        <f t="shared" si="43"/>
        <v>295.16235483870969</v>
      </c>
      <c r="J68" s="9">
        <f t="shared" si="44"/>
        <v>0.24873384774865009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0.13178200246658614</v>
      </c>
      <c r="O68" s="9">
        <f t="shared" si="62"/>
        <v>0.10670256153332913</v>
      </c>
      <c r="P68" s="9">
        <f t="shared" si="47"/>
        <v>2.6540538694822056E-2</v>
      </c>
      <c r="Q68" s="12">
        <f t="shared" si="48"/>
        <v>5.042702352016191E-3</v>
      </c>
      <c r="R68" s="9">
        <f t="shared" si="49"/>
        <v>1.8955666666666669E-2</v>
      </c>
      <c r="S68" s="13">
        <f t="shared" si="50"/>
        <v>0.26602611454883451</v>
      </c>
      <c r="T68" s="2">
        <f t="shared" si="51"/>
        <v>0.01</v>
      </c>
      <c r="U68" s="14">
        <f t="shared" si="52"/>
        <v>2.660261145488345E-3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2.8760261145488346E-2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19.231200000000001</v>
      </c>
      <c r="E69" s="10">
        <f t="shared" si="61"/>
        <v>22.012354838709701</v>
      </c>
      <c r="F69" s="7" t="s">
        <v>85</v>
      </c>
      <c r="G69" s="1">
        <v>12</v>
      </c>
      <c r="H69" s="9">
        <f t="shared" si="42"/>
        <v>19.231200000000001</v>
      </c>
      <c r="I69" s="9">
        <f t="shared" si="43"/>
        <v>292.38119999999998</v>
      </c>
      <c r="J69" s="9">
        <f t="shared" si="44"/>
        <v>0.18174409699788407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0.17992868950517374</v>
      </c>
      <c r="P69" s="9">
        <f t="shared" si="47"/>
        <v>3.2700977198130463E-2</v>
      </c>
      <c r="Q69" s="12">
        <f t="shared" si="48"/>
        <v>6.213185667644788E-3</v>
      </c>
      <c r="R69" s="9">
        <f t="shared" si="49"/>
        <v>1.8955666666666669E-2</v>
      </c>
      <c r="S69" s="13">
        <f t="shared" si="50"/>
        <v>0.32777457933308179</v>
      </c>
      <c r="T69" s="2">
        <f t="shared" si="51"/>
        <v>0.01</v>
      </c>
      <c r="U69" s="14">
        <f t="shared" si="52"/>
        <v>3.277745793330818E-3</v>
      </c>
      <c r="V69" s="13"/>
      <c r="W69" s="2"/>
      <c r="X69" s="14"/>
      <c r="Y69" s="2">
        <v>0.04</v>
      </c>
      <c r="Z69" s="2">
        <v>0.21</v>
      </c>
      <c r="AA69" s="2">
        <f t="shared" si="53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1.9477745793330815E-2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13.962580645161299</v>
      </c>
      <c r="E70" s="10">
        <f t="shared" si="61"/>
        <v>19.231200000000001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15.064709677419399</v>
      </c>
      <c r="E73" s="7"/>
      <c r="F73" s="7"/>
      <c r="G73" s="1">
        <v>1</v>
      </c>
      <c r="H73" s="9">
        <f t="shared" ref="H73:H84" si="63">E74</f>
        <v>15.064709677419399</v>
      </c>
      <c r="I73" s="9">
        <f t="shared" ref="I73:I84" si="64">H73+273.15</f>
        <v>288.21470967741936</v>
      </c>
      <c r="J73" s="9">
        <f t="shared" ref="J73:J84" si="65">EXP(($C$15*(I73-$C$13))/($C$16*I73*$C$13))</f>
        <v>0.11230109337397141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1.2296969724449871E-2</v>
      </c>
      <c r="Q73" s="12">
        <f t="shared" ref="Q73:Q84" si="69">P73*$B$75</f>
        <v>2.2134545504009766E-3</v>
      </c>
      <c r="R73" s="9">
        <f t="shared" ref="R73:R84" si="70">L73*$B$75</f>
        <v>1.9710000000000002E-2</v>
      </c>
      <c r="S73" s="13">
        <f t="shared" ref="S73:S84" si="71">Q73/R73</f>
        <v>0.11230109337397141</v>
      </c>
      <c r="T73" s="2">
        <f t="shared" ref="T73:T84" si="72">$B$74/100</f>
        <v>0.01</v>
      </c>
      <c r="U73" s="14">
        <f t="shared" ref="U73:U84" si="73">S73*T73</f>
        <v>1.1230109337397143E-3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1.3723010933739715E-2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13.636774193548399</v>
      </c>
      <c r="E74" s="10">
        <f t="shared" ref="E74:E85" si="82">D73</f>
        <v>15.064709677419399</v>
      </c>
      <c r="F74" s="7" t="s">
        <v>83</v>
      </c>
      <c r="G74" s="1">
        <v>2</v>
      </c>
      <c r="H74" s="9">
        <f t="shared" si="63"/>
        <v>13.636774193548399</v>
      </c>
      <c r="I74" s="9">
        <f t="shared" si="64"/>
        <v>286.78677419354835</v>
      </c>
      <c r="J74" s="9">
        <f t="shared" si="65"/>
        <v>9.4914325895682147E-2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0.20670303027555015</v>
      </c>
      <c r="P74" s="9">
        <f t="shared" si="68"/>
        <v>1.961907877919862E-2</v>
      </c>
      <c r="Q74" s="12">
        <f t="shared" si="69"/>
        <v>3.5314341802557517E-3</v>
      </c>
      <c r="R74" s="9">
        <f t="shared" si="70"/>
        <v>1.9710000000000002E-2</v>
      </c>
      <c r="S74" s="13">
        <f t="shared" si="71"/>
        <v>0.17916966921642574</v>
      </c>
      <c r="T74" s="2">
        <f t="shared" si="72"/>
        <v>0.01</v>
      </c>
      <c r="U74" s="14">
        <f t="shared" si="73"/>
        <v>1.7916966921642575E-3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1.4391696692164257E-2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13.3623214285714</v>
      </c>
      <c r="E75" s="10">
        <f t="shared" si="82"/>
        <v>13.636774193548399</v>
      </c>
      <c r="F75" s="7" t="s">
        <v>83</v>
      </c>
      <c r="G75" s="1">
        <v>3</v>
      </c>
      <c r="H75" s="9">
        <f t="shared" si="63"/>
        <v>13.3623214285714</v>
      </c>
      <c r="I75" s="9">
        <f t="shared" si="64"/>
        <v>286.5123214285714</v>
      </c>
      <c r="J75" s="9">
        <f t="shared" si="65"/>
        <v>9.1877151452400094E-2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0.29658395149635158</v>
      </c>
      <c r="P75" s="9">
        <f t="shared" si="68"/>
        <v>2.7249288629981577E-2</v>
      </c>
      <c r="Q75" s="12">
        <f t="shared" si="69"/>
        <v>4.9048719533966835E-3</v>
      </c>
      <c r="R75" s="9">
        <f t="shared" si="70"/>
        <v>1.9710000000000002E-2</v>
      </c>
      <c r="S75" s="13">
        <f t="shared" si="71"/>
        <v>0.24885195095873583</v>
      </c>
      <c r="T75" s="2">
        <f t="shared" si="72"/>
        <v>0.01</v>
      </c>
      <c r="U75" s="14">
        <f t="shared" si="73"/>
        <v>2.4885195095873582E-3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1.5088519509587358E-2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13.5957096774194</v>
      </c>
      <c r="E76" s="10">
        <f t="shared" si="82"/>
        <v>13.3623214285714</v>
      </c>
      <c r="F76" s="7" t="s">
        <v>83</v>
      </c>
      <c r="G76" s="1">
        <v>4</v>
      </c>
      <c r="H76" s="9">
        <f t="shared" si="63"/>
        <v>13.5957096774194</v>
      </c>
      <c r="I76" s="9">
        <f t="shared" si="64"/>
        <v>286.74570967741937</v>
      </c>
      <c r="J76" s="9">
        <f t="shared" si="65"/>
        <v>9.4453960338035464E-2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0.37883466286637002</v>
      </c>
      <c r="P76" s="9">
        <f t="shared" si="68"/>
        <v>3.578243422105315E-2</v>
      </c>
      <c r="Q76" s="12">
        <f t="shared" si="69"/>
        <v>6.4408381597895669E-3</v>
      </c>
      <c r="R76" s="9">
        <f t="shared" si="70"/>
        <v>1.9710000000000002E-2</v>
      </c>
      <c r="S76" s="13">
        <f t="shared" si="71"/>
        <v>0.32678022119683237</v>
      </c>
      <c r="T76" s="2">
        <f t="shared" si="72"/>
        <v>0.01</v>
      </c>
      <c r="U76" s="14">
        <f t="shared" si="73"/>
        <v>3.2678022119683237E-3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1.5867802211968325E-2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17.1343</v>
      </c>
      <c r="E77" s="10">
        <f t="shared" si="82"/>
        <v>13.5957096774194</v>
      </c>
      <c r="F77" s="7" t="s">
        <v>83</v>
      </c>
      <c r="G77" s="1">
        <v>5</v>
      </c>
      <c r="H77" s="9">
        <f t="shared" si="63"/>
        <v>17.1343</v>
      </c>
      <c r="I77" s="9">
        <f t="shared" si="64"/>
        <v>290.28429999999997</v>
      </c>
      <c r="J77" s="9">
        <f t="shared" si="65"/>
        <v>0.14288516363400872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0.325899617213051</v>
      </c>
      <c r="O77" s="9">
        <f t="shared" si="83"/>
        <v>0.12665261143226592</v>
      </c>
      <c r="P77" s="9">
        <f t="shared" si="68"/>
        <v>1.8096779109173837E-2</v>
      </c>
      <c r="Q77" s="12">
        <f t="shared" si="69"/>
        <v>3.2574202396512906E-3</v>
      </c>
      <c r="R77" s="9">
        <f t="shared" si="70"/>
        <v>1.9710000000000002E-2</v>
      </c>
      <c r="S77" s="13">
        <f t="shared" si="71"/>
        <v>0.16526738912487521</v>
      </c>
      <c r="T77" s="2">
        <f t="shared" si="72"/>
        <v>0.01</v>
      </c>
      <c r="U77" s="14">
        <f t="shared" si="73"/>
        <v>1.6526738912487522E-3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2.3252673891248753E-2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22.259</v>
      </c>
      <c r="E78" s="10">
        <f t="shared" si="82"/>
        <v>17.1343</v>
      </c>
      <c r="F78" s="7" t="s">
        <v>85</v>
      </c>
      <c r="G78" s="1">
        <v>6</v>
      </c>
      <c r="H78" s="9">
        <f t="shared" si="63"/>
        <v>22.259</v>
      </c>
      <c r="I78" s="9">
        <f t="shared" si="64"/>
        <v>295.40899999999999</v>
      </c>
      <c r="J78" s="9">
        <f t="shared" si="65"/>
        <v>0.25567982046130933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0.21805583232309209</v>
      </c>
      <c r="P78" s="9">
        <f t="shared" si="68"/>
        <v>5.5752476058909553E-2</v>
      </c>
      <c r="Q78" s="12">
        <f t="shared" si="69"/>
        <v>1.0035445690603719E-2</v>
      </c>
      <c r="R78" s="9">
        <f t="shared" si="70"/>
        <v>1.9710000000000002E-2</v>
      </c>
      <c r="S78" s="13">
        <f t="shared" si="71"/>
        <v>0.50915503250145699</v>
      </c>
      <c r="T78" s="2">
        <f t="shared" si="72"/>
        <v>0.01</v>
      </c>
      <c r="U78" s="14">
        <f t="shared" si="73"/>
        <v>5.0915503250145702E-3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2.6691550325014572E-2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23.820133333333299</v>
      </c>
      <c r="E79" s="10">
        <f t="shared" si="82"/>
        <v>22.259</v>
      </c>
      <c r="F79" s="7" t="s">
        <v>83</v>
      </c>
      <c r="G79" s="1">
        <v>7</v>
      </c>
      <c r="H79" s="9">
        <f t="shared" si="63"/>
        <v>23.820133333333299</v>
      </c>
      <c r="I79" s="9">
        <f t="shared" si="64"/>
        <v>296.97013333333325</v>
      </c>
      <c r="J79" s="9">
        <f t="shared" si="65"/>
        <v>0.30405065641095197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0.27180335626418256</v>
      </c>
      <c r="P79" s="9">
        <f t="shared" si="68"/>
        <v>8.2641988886824544E-2</v>
      </c>
      <c r="Q79" s="12">
        <f t="shared" si="69"/>
        <v>1.4875557999628418E-2</v>
      </c>
      <c r="R79" s="9">
        <f t="shared" si="70"/>
        <v>1.9710000000000002E-2</v>
      </c>
      <c r="S79" s="13">
        <f t="shared" si="71"/>
        <v>0.75472135969702769</v>
      </c>
      <c r="T79" s="2">
        <f t="shared" si="72"/>
        <v>0.01</v>
      </c>
      <c r="U79" s="14">
        <f t="shared" si="73"/>
        <v>7.5472135969702767E-3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3.5447213596970277E-2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28.2634516129032</v>
      </c>
      <c r="E80" s="10">
        <f t="shared" si="82"/>
        <v>23.820133333333299</v>
      </c>
      <c r="F80" s="7" t="s">
        <v>83</v>
      </c>
      <c r="G80" s="1">
        <v>8</v>
      </c>
      <c r="H80" s="9">
        <f t="shared" si="63"/>
        <v>28.2634516129032</v>
      </c>
      <c r="I80" s="9">
        <f t="shared" si="64"/>
        <v>301.4134516129032</v>
      </c>
      <c r="J80" s="9">
        <f t="shared" si="65"/>
        <v>0.49300967908482735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0.29866136737735799</v>
      </c>
      <c r="P80" s="9">
        <f t="shared" si="68"/>
        <v>0.14724294488574699</v>
      </c>
      <c r="Q80" s="12">
        <f t="shared" si="69"/>
        <v>2.6503730079434459E-2</v>
      </c>
      <c r="R80" s="9">
        <f t="shared" si="70"/>
        <v>1.9710000000000002E-2</v>
      </c>
      <c r="S80" s="13">
        <f t="shared" si="71"/>
        <v>1.3446844281803376</v>
      </c>
      <c r="T80" s="2">
        <f t="shared" si="72"/>
        <v>0.01</v>
      </c>
      <c r="U80" s="14">
        <f t="shared" si="73"/>
        <v>1.3446844281803377E-2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4.134684428180338E-2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28.779838709677399</v>
      </c>
      <c r="E81" s="10">
        <f t="shared" si="82"/>
        <v>28.2634516129032</v>
      </c>
      <c r="F81" s="7" t="s">
        <v>83</v>
      </c>
      <c r="G81" s="1">
        <v>9</v>
      </c>
      <c r="H81" s="9">
        <f t="shared" si="63"/>
        <v>28.779838709677399</v>
      </c>
      <c r="I81" s="9">
        <f t="shared" si="64"/>
        <v>301.92983870967737</v>
      </c>
      <c r="J81" s="9">
        <f t="shared" si="65"/>
        <v>0.52101433720042045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0.26091842249161101</v>
      </c>
      <c r="P81" s="9">
        <f t="shared" si="68"/>
        <v>0.13594223895784599</v>
      </c>
      <c r="Q81" s="12">
        <f t="shared" si="69"/>
        <v>2.4469603012412276E-2</v>
      </c>
      <c r="R81" s="9">
        <f t="shared" si="70"/>
        <v>1.9710000000000002E-2</v>
      </c>
      <c r="S81" s="13">
        <f t="shared" si="71"/>
        <v>1.241481634318228</v>
      </c>
      <c r="T81" s="2">
        <f t="shared" si="72"/>
        <v>0.01</v>
      </c>
      <c r="U81" s="14">
        <f t="shared" si="73"/>
        <v>1.241481634318228E-2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4.0314816343182278E-2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25.1179666666667</v>
      </c>
      <c r="E82" s="10">
        <f t="shared" si="82"/>
        <v>28.779838709677399</v>
      </c>
      <c r="F82" s="7" t="s">
        <v>83</v>
      </c>
      <c r="G82" s="1">
        <v>10</v>
      </c>
      <c r="H82" s="9">
        <f t="shared" si="63"/>
        <v>25.1179666666667</v>
      </c>
      <c r="I82" s="9">
        <f t="shared" si="64"/>
        <v>298.26796666666667</v>
      </c>
      <c r="J82" s="9">
        <f t="shared" si="65"/>
        <v>0.35067456132622604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0.23447618353376506</v>
      </c>
      <c r="P82" s="9">
        <f t="shared" si="68"/>
        <v>8.2224832802150732E-2</v>
      </c>
      <c r="Q82" s="12">
        <f t="shared" si="69"/>
        <v>1.4800469904387131E-2</v>
      </c>
      <c r="R82" s="9">
        <f t="shared" si="70"/>
        <v>1.9710000000000002E-2</v>
      </c>
      <c r="S82" s="13">
        <f t="shared" si="71"/>
        <v>0.75091171508813448</v>
      </c>
      <c r="T82" s="2">
        <f t="shared" si="72"/>
        <v>0.01</v>
      </c>
      <c r="U82" s="14">
        <f t="shared" si="73"/>
        <v>7.5091171508813448E-3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3.5409117150881346E-2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22.012354838709701</v>
      </c>
      <c r="E83" s="10">
        <f t="shared" si="82"/>
        <v>25.1179666666667</v>
      </c>
      <c r="F83" s="7" t="s">
        <v>83</v>
      </c>
      <c r="G83" s="1">
        <v>11</v>
      </c>
      <c r="H83" s="9">
        <f t="shared" si="63"/>
        <v>22.012354838709701</v>
      </c>
      <c r="I83" s="9">
        <f t="shared" si="64"/>
        <v>295.16235483870969</v>
      </c>
      <c r="J83" s="9">
        <f t="shared" si="65"/>
        <v>0.24873384774865009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0.14463878319503362</v>
      </c>
      <c r="O83" s="9">
        <f t="shared" si="83"/>
        <v>0.11711256753658075</v>
      </c>
      <c r="P83" s="9">
        <f t="shared" si="68"/>
        <v>2.9129859543097377E-2</v>
      </c>
      <c r="Q83" s="12">
        <f t="shared" si="69"/>
        <v>5.2433747177575273E-3</v>
      </c>
      <c r="R83" s="9">
        <f t="shared" si="70"/>
        <v>1.9710000000000002E-2</v>
      </c>
      <c r="S83" s="13">
        <f t="shared" si="71"/>
        <v>0.26602611454883446</v>
      </c>
      <c r="T83" s="2">
        <f t="shared" si="72"/>
        <v>0.01</v>
      </c>
      <c r="U83" s="14">
        <f t="shared" si="73"/>
        <v>2.6602611454883446E-3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3.0560261145488345E-2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19.231200000000001</v>
      </c>
      <c r="E84" s="10">
        <f t="shared" si="82"/>
        <v>22.012354838709701</v>
      </c>
      <c r="F84" s="7" t="s">
        <v>85</v>
      </c>
      <c r="G84" s="1">
        <v>12</v>
      </c>
      <c r="H84" s="9">
        <f t="shared" si="63"/>
        <v>19.231200000000001</v>
      </c>
      <c r="I84" s="9">
        <f t="shared" si="64"/>
        <v>292.38119999999998</v>
      </c>
      <c r="J84" s="9">
        <f t="shared" si="65"/>
        <v>0.18174409699788407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0.19748270799348339</v>
      </c>
      <c r="P84" s="9">
        <f t="shared" si="68"/>
        <v>3.5891316436972465E-2</v>
      </c>
      <c r="Q84" s="12">
        <f t="shared" si="69"/>
        <v>6.4604369586550433E-3</v>
      </c>
      <c r="R84" s="9">
        <f t="shared" si="70"/>
        <v>1.9710000000000002E-2</v>
      </c>
      <c r="S84" s="13">
        <f t="shared" si="71"/>
        <v>0.32777457933308185</v>
      </c>
      <c r="T84" s="2">
        <f t="shared" si="72"/>
        <v>0.01</v>
      </c>
      <c r="U84" s="14">
        <f t="shared" si="73"/>
        <v>3.2777457933308185E-3</v>
      </c>
      <c r="V84" s="13"/>
      <c r="W84" s="2"/>
      <c r="X84" s="14"/>
      <c r="Y84" s="2">
        <v>0.04</v>
      </c>
      <c r="Z84" s="2">
        <v>0.27</v>
      </c>
      <c r="AA84" s="2">
        <f t="shared" si="74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2.1277745793330822E-2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13.962580645161299</v>
      </c>
      <c r="E85" s="10">
        <f t="shared" si="82"/>
        <v>19.231200000000001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15.064709677419399</v>
      </c>
      <c r="E89" s="7"/>
      <c r="F89" s="7"/>
      <c r="G89" s="1">
        <v>1</v>
      </c>
      <c r="H89" s="9">
        <f t="shared" ref="H89:H100" si="84">E90</f>
        <v>15.064709677419399</v>
      </c>
      <c r="I89" s="9">
        <f t="shared" ref="I89:I100" si="85">H89+273.15</f>
        <v>288.21470967741936</v>
      </c>
      <c r="J89" s="9">
        <f t="shared" ref="J89:J100" si="86">EXP(($C$15*(I89-$C$13))/($C$16*I89*$C$13))</f>
        <v>0.11230109337397141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0.59578818314959614</v>
      </c>
      <c r="Q89" s="12">
        <f t="shared" ref="Q89:Q100" si="90">P89*$B$91</f>
        <v>0.26810468241731827</v>
      </c>
      <c r="R89" s="9">
        <f t="shared" ref="R89:R100" si="91">L89*$B$91</f>
        <v>2.3873737500000001</v>
      </c>
      <c r="S89" s="13">
        <f t="shared" ref="S89:S100" si="92">Q89/R89</f>
        <v>0.1123010933739714</v>
      </c>
      <c r="T89" s="2">
        <f t="shared" ref="T89:T100" si="93">$B$90/100</f>
        <v>0.51</v>
      </c>
      <c r="U89" s="14">
        <f t="shared" ref="U89:U100" si="94">S89*T89</f>
        <v>5.7273557620725418E-2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4.8150977622648715E-2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30056.666666666668</v>
      </c>
      <c r="AN89" s="1">
        <f t="shared" ref="AN89:AN100" si="99">AM89*10000*AK89*AJ89</f>
        <v>150551001.39122209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13.636774193548399</v>
      </c>
      <c r="E90" s="10">
        <f t="shared" ref="E90:E101" si="101">D89</f>
        <v>15.064709677419399</v>
      </c>
      <c r="F90" s="7" t="s">
        <v>83</v>
      </c>
      <c r="G90" s="1">
        <v>2</v>
      </c>
      <c r="H90" s="9">
        <f t="shared" si="84"/>
        <v>13.636774193548399</v>
      </c>
      <c r="I90" s="9">
        <f t="shared" si="85"/>
        <v>286.78677419354835</v>
      </c>
      <c r="J90" s="9">
        <f t="shared" si="86"/>
        <v>9.4914325895682147E-2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10.014761816850404</v>
      </c>
      <c r="P90" s="9">
        <f t="shared" si="89"/>
        <v>0.95054436685217314</v>
      </c>
      <c r="Q90" s="12">
        <f t="shared" si="90"/>
        <v>0.42774496508347792</v>
      </c>
      <c r="R90" s="9">
        <f t="shared" si="91"/>
        <v>2.3873737500000001</v>
      </c>
      <c r="S90" s="13">
        <f t="shared" si="92"/>
        <v>0.17916966921642574</v>
      </c>
      <c r="T90" s="2">
        <f t="shared" si="93"/>
        <v>0.51</v>
      </c>
      <c r="U90" s="14">
        <f t="shared" si="94"/>
        <v>9.1376531300377137E-2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5.8433024187063712E-2</v>
      </c>
      <c r="AK90" s="9">
        <f t="shared" si="96"/>
        <v>10.4025</v>
      </c>
      <c r="AL90" s="1">
        <f t="shared" si="97"/>
        <v>0.45</v>
      </c>
      <c r="AM90" s="17">
        <f t="shared" si="98"/>
        <v>30056.666666666668</v>
      </c>
      <c r="AN90" s="1">
        <f t="shared" si="99"/>
        <v>182699308.30110577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13.3623214285714</v>
      </c>
      <c r="E91" s="10">
        <f t="shared" si="101"/>
        <v>13.636774193548399</v>
      </c>
      <c r="F91" s="7" t="s">
        <v>83</v>
      </c>
      <c r="G91" s="1">
        <v>3</v>
      </c>
      <c r="H91" s="9">
        <f t="shared" si="84"/>
        <v>13.3623214285714</v>
      </c>
      <c r="I91" s="9">
        <f t="shared" si="85"/>
        <v>286.5123214285714</v>
      </c>
      <c r="J91" s="9">
        <f t="shared" si="86"/>
        <v>9.1877151452400094E-2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14.369492449998232</v>
      </c>
      <c r="P91" s="9">
        <f t="shared" si="89"/>
        <v>1.3202280341226071</v>
      </c>
      <c r="Q91" s="12">
        <f t="shared" si="90"/>
        <v>0.59410261535517328</v>
      </c>
      <c r="R91" s="9">
        <f t="shared" si="91"/>
        <v>2.3873737500000001</v>
      </c>
      <c r="S91" s="13">
        <f t="shared" si="92"/>
        <v>0.24885195095873583</v>
      </c>
      <c r="T91" s="2">
        <f t="shared" si="93"/>
        <v>0.51</v>
      </c>
      <c r="U91" s="14">
        <f t="shared" si="94"/>
        <v>0.12691449498895527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6.9147720239170013E-2</v>
      </c>
      <c r="AK91" s="9">
        <f t="shared" si="96"/>
        <v>10.4025</v>
      </c>
      <c r="AL91" s="1">
        <f t="shared" si="97"/>
        <v>0.45</v>
      </c>
      <c r="AM91" s="17">
        <f t="shared" si="98"/>
        <v>30056.666666666668</v>
      </c>
      <c r="AN91" s="1">
        <f t="shared" si="99"/>
        <v>216200356.46026966</v>
      </c>
    </row>
    <row r="92" spans="1:48" x14ac:dyDescent="0.15">
      <c r="C92" s="7">
        <v>3</v>
      </c>
      <c r="D92" s="7">
        <f t="shared" si="100"/>
        <v>13.5957096774194</v>
      </c>
      <c r="E92" s="10">
        <f t="shared" si="101"/>
        <v>13.3623214285714</v>
      </c>
      <c r="F92" s="7" t="s">
        <v>83</v>
      </c>
      <c r="G92" s="1">
        <v>4</v>
      </c>
      <c r="H92" s="9">
        <f t="shared" si="84"/>
        <v>13.5957096774194</v>
      </c>
      <c r="I92" s="9">
        <f t="shared" si="85"/>
        <v>286.74570967741937</v>
      </c>
      <c r="J92" s="9">
        <f t="shared" si="86"/>
        <v>9.4453960338035464E-2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18.354539415875625</v>
      </c>
      <c r="P92" s="9">
        <f t="shared" si="89"/>
        <v>1.7336589380100249</v>
      </c>
      <c r="Q92" s="12">
        <f t="shared" si="90"/>
        <v>0.78014652210451119</v>
      </c>
      <c r="R92" s="9">
        <f t="shared" si="91"/>
        <v>2.3873737500000001</v>
      </c>
      <c r="S92" s="13">
        <f t="shared" si="92"/>
        <v>0.32678022119683237</v>
      </c>
      <c r="T92" s="2">
        <f t="shared" si="93"/>
        <v>0.51</v>
      </c>
      <c r="U92" s="14">
        <f t="shared" si="94"/>
        <v>0.1666579128103845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8.1130360712330929E-2</v>
      </c>
      <c r="AK92" s="9">
        <f t="shared" si="96"/>
        <v>10.4025</v>
      </c>
      <c r="AL92" s="1">
        <f t="shared" si="97"/>
        <v>0.45</v>
      </c>
      <c r="AM92" s="17">
        <f t="shared" si="98"/>
        <v>30056.666666666668</v>
      </c>
      <c r="AN92" s="1">
        <f t="shared" si="99"/>
        <v>253665816.38681576</v>
      </c>
    </row>
    <row r="93" spans="1:48" x14ac:dyDescent="0.15">
      <c r="C93" s="7">
        <v>4</v>
      </c>
      <c r="D93" s="7">
        <f t="shared" si="100"/>
        <v>17.1343</v>
      </c>
      <c r="E93" s="10">
        <f t="shared" si="101"/>
        <v>13.5957096774194</v>
      </c>
      <c r="F93" s="7" t="s">
        <v>83</v>
      </c>
      <c r="G93" s="1">
        <v>5</v>
      </c>
      <c r="H93" s="9">
        <f t="shared" si="84"/>
        <v>17.1343</v>
      </c>
      <c r="I93" s="9">
        <f t="shared" si="85"/>
        <v>290.28429999999997</v>
      </c>
      <c r="J93" s="9">
        <f t="shared" si="86"/>
        <v>0.14288516363400872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15.78983645397232</v>
      </c>
      <c r="O93" s="9">
        <f t="shared" si="102"/>
        <v>6.1363190238932788</v>
      </c>
      <c r="P93" s="9">
        <f t="shared" si="89"/>
        <v>0.87678894783947181</v>
      </c>
      <c r="Q93" s="12">
        <f t="shared" si="90"/>
        <v>0.39455502652776231</v>
      </c>
      <c r="R93" s="9">
        <f t="shared" si="91"/>
        <v>2.3873737500000001</v>
      </c>
      <c r="S93" s="13">
        <f t="shared" si="92"/>
        <v>0.1652673891248751</v>
      </c>
      <c r="T93" s="2">
        <f t="shared" si="93"/>
        <v>0.51</v>
      </c>
      <c r="U93" s="14">
        <f t="shared" si="94"/>
        <v>8.4286368453686297E-2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7.2681340088786434E-2</v>
      </c>
      <c r="AK93" s="9">
        <f t="shared" si="96"/>
        <v>10.4025</v>
      </c>
      <c r="AL93" s="1">
        <f t="shared" si="97"/>
        <v>0.45</v>
      </c>
      <c r="AM93" s="17">
        <f t="shared" si="98"/>
        <v>30056.666666666668</v>
      </c>
      <c r="AN93" s="1">
        <f t="shared" si="99"/>
        <v>227248730.41156864</v>
      </c>
    </row>
    <row r="94" spans="1:48" x14ac:dyDescent="0.15">
      <c r="C94" s="7">
        <v>5</v>
      </c>
      <c r="D94" s="7">
        <f t="shared" si="100"/>
        <v>22.259</v>
      </c>
      <c r="E94" s="10">
        <f t="shared" si="101"/>
        <v>17.1343</v>
      </c>
      <c r="F94" s="7" t="s">
        <v>85</v>
      </c>
      <c r="G94" s="1">
        <v>6</v>
      </c>
      <c r="H94" s="9">
        <f t="shared" si="84"/>
        <v>22.259</v>
      </c>
      <c r="I94" s="9">
        <f t="shared" si="85"/>
        <v>295.40899999999999</v>
      </c>
      <c r="J94" s="9">
        <f t="shared" si="86"/>
        <v>0.25567982046130933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10.564805076053807</v>
      </c>
      <c r="P94" s="9">
        <f t="shared" si="89"/>
        <v>2.7012074650541669</v>
      </c>
      <c r="Q94" s="12">
        <f t="shared" si="90"/>
        <v>1.2155433592743752</v>
      </c>
      <c r="R94" s="9">
        <f t="shared" si="91"/>
        <v>2.3873737500000001</v>
      </c>
      <c r="S94" s="13">
        <f t="shared" si="92"/>
        <v>0.50915503250145699</v>
      </c>
      <c r="T94" s="2">
        <f t="shared" si="93"/>
        <v>0.51</v>
      </c>
      <c r="U94" s="14">
        <f t="shared" si="94"/>
        <v>0.25966906657574307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0.15083422357258652</v>
      </c>
      <c r="AK94" s="9">
        <f t="shared" si="96"/>
        <v>10.4025</v>
      </c>
      <c r="AL94" s="1">
        <f t="shared" si="97"/>
        <v>0.45</v>
      </c>
      <c r="AM94" s="17">
        <f t="shared" si="98"/>
        <v>30056.666666666668</v>
      </c>
      <c r="AN94" s="1">
        <f t="shared" si="99"/>
        <v>471605033.25355387</v>
      </c>
    </row>
    <row r="95" spans="1:48" x14ac:dyDescent="0.15">
      <c r="C95" s="7">
        <v>6</v>
      </c>
      <c r="D95" s="7">
        <f t="shared" si="100"/>
        <v>23.820133333333299</v>
      </c>
      <c r="E95" s="10">
        <f t="shared" si="101"/>
        <v>22.259</v>
      </c>
      <c r="F95" s="7" t="s">
        <v>83</v>
      </c>
      <c r="G95" s="1">
        <v>7</v>
      </c>
      <c r="H95" s="9">
        <f t="shared" si="84"/>
        <v>23.820133333333299</v>
      </c>
      <c r="I95" s="9">
        <f t="shared" si="85"/>
        <v>296.97013333333325</v>
      </c>
      <c r="J95" s="9">
        <f t="shared" si="86"/>
        <v>0.30405065641095197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13.168872610999639</v>
      </c>
      <c r="P95" s="9">
        <f t="shared" si="89"/>
        <v>4.004004361566647</v>
      </c>
      <c r="Q95" s="12">
        <f t="shared" si="90"/>
        <v>1.8018019627049913</v>
      </c>
      <c r="R95" s="9">
        <f t="shared" si="91"/>
        <v>2.3873737500000001</v>
      </c>
      <c r="S95" s="13">
        <f t="shared" si="92"/>
        <v>0.75472135969702747</v>
      </c>
      <c r="T95" s="2">
        <f t="shared" si="93"/>
        <v>0.51</v>
      </c>
      <c r="U95" s="14">
        <f t="shared" si="94"/>
        <v>0.38490789344548404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0.18859372987381345</v>
      </c>
      <c r="AK95" s="9">
        <f t="shared" si="96"/>
        <v>10.4025</v>
      </c>
      <c r="AL95" s="1">
        <f t="shared" si="97"/>
        <v>0.45</v>
      </c>
      <c r="AM95" s="17">
        <f t="shared" si="98"/>
        <v>30056.666666666668</v>
      </c>
      <c r="AN95" s="1">
        <f t="shared" si="99"/>
        <v>589665595.39287698</v>
      </c>
    </row>
    <row r="96" spans="1:48" x14ac:dyDescent="0.15">
      <c r="C96" s="7">
        <v>7</v>
      </c>
      <c r="D96" s="7">
        <f t="shared" si="100"/>
        <v>28.2634516129032</v>
      </c>
      <c r="E96" s="10">
        <f t="shared" si="101"/>
        <v>23.820133333333299</v>
      </c>
      <c r="F96" s="7" t="s">
        <v>83</v>
      </c>
      <c r="G96" s="1">
        <v>8</v>
      </c>
      <c r="H96" s="9">
        <f t="shared" si="84"/>
        <v>28.2634516129032</v>
      </c>
      <c r="I96" s="9">
        <f t="shared" si="85"/>
        <v>301.4134516129032</v>
      </c>
      <c r="J96" s="9">
        <f t="shared" si="86"/>
        <v>0.49300967908482735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14.47014324943299</v>
      </c>
      <c r="P96" s="9">
        <f t="shared" si="89"/>
        <v>7.1339206797144392</v>
      </c>
      <c r="Q96" s="12">
        <f t="shared" si="90"/>
        <v>3.2102643058714979</v>
      </c>
      <c r="R96" s="9">
        <f t="shared" si="91"/>
        <v>2.3873737500000001</v>
      </c>
      <c r="S96" s="13">
        <f t="shared" si="92"/>
        <v>1.3446844281803374</v>
      </c>
      <c r="T96" s="2">
        <f t="shared" si="93"/>
        <v>0.51</v>
      </c>
      <c r="U96" s="14">
        <f t="shared" si="94"/>
        <v>0.68578905837197213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0.27930940109914959</v>
      </c>
      <c r="AK96" s="9">
        <f t="shared" si="96"/>
        <v>10.4025</v>
      </c>
      <c r="AL96" s="1">
        <f t="shared" si="97"/>
        <v>0.45</v>
      </c>
      <c r="AM96" s="17">
        <f t="shared" si="98"/>
        <v>30056.666666666668</v>
      </c>
      <c r="AN96" s="1">
        <f t="shared" si="99"/>
        <v>873301272.57230031</v>
      </c>
    </row>
    <row r="97" spans="1:50" x14ac:dyDescent="0.15">
      <c r="C97" s="7">
        <v>8</v>
      </c>
      <c r="D97" s="7">
        <f t="shared" si="100"/>
        <v>28.779838709677399</v>
      </c>
      <c r="E97" s="10">
        <f t="shared" si="101"/>
        <v>28.2634516129032</v>
      </c>
      <c r="F97" s="7" t="s">
        <v>83</v>
      </c>
      <c r="G97" s="1">
        <v>9</v>
      </c>
      <c r="H97" s="9">
        <f t="shared" si="84"/>
        <v>28.779838709677399</v>
      </c>
      <c r="I97" s="9">
        <f t="shared" si="85"/>
        <v>301.92983870967737</v>
      </c>
      <c r="J97" s="9">
        <f t="shared" si="86"/>
        <v>0.52101433720042045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12.641497569718549</v>
      </c>
      <c r="P97" s="9">
        <f t="shared" si="89"/>
        <v>6.5864014775076356</v>
      </c>
      <c r="Q97" s="12">
        <f t="shared" si="90"/>
        <v>2.9638806648784359</v>
      </c>
      <c r="R97" s="9">
        <f t="shared" si="91"/>
        <v>2.3873737500000001</v>
      </c>
      <c r="S97" s="13">
        <f t="shared" si="92"/>
        <v>1.2414816343182276</v>
      </c>
      <c r="T97" s="2">
        <f t="shared" si="93"/>
        <v>0.51</v>
      </c>
      <c r="U97" s="14">
        <f t="shared" si="94"/>
        <v>0.63315563350229609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0.26344042350094232</v>
      </c>
      <c r="AK97" s="9">
        <f t="shared" si="96"/>
        <v>10.4025</v>
      </c>
      <c r="AL97" s="1">
        <f t="shared" si="97"/>
        <v>0.45</v>
      </c>
      <c r="AM97" s="17">
        <f t="shared" si="98"/>
        <v>30056.666666666668</v>
      </c>
      <c r="AN97" s="1">
        <f t="shared" si="99"/>
        <v>823684617.07699788</v>
      </c>
    </row>
    <row r="98" spans="1:50" x14ac:dyDescent="0.15">
      <c r="C98" s="7">
        <v>9</v>
      </c>
      <c r="D98" s="7">
        <f t="shared" si="100"/>
        <v>25.1179666666667</v>
      </c>
      <c r="E98" s="10">
        <f t="shared" si="101"/>
        <v>28.779838709677399</v>
      </c>
      <c r="F98" s="7" t="s">
        <v>83</v>
      </c>
      <c r="G98" s="1">
        <v>10</v>
      </c>
      <c r="H98" s="9">
        <f t="shared" si="84"/>
        <v>25.1179666666667</v>
      </c>
      <c r="I98" s="9">
        <f t="shared" si="85"/>
        <v>298.26796666666667</v>
      </c>
      <c r="J98" s="9">
        <f t="shared" si="86"/>
        <v>0.35067456132622604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11.360371092210912</v>
      </c>
      <c r="P98" s="9">
        <f t="shared" si="89"/>
        <v>3.9837931492642009</v>
      </c>
      <c r="Q98" s="12">
        <f t="shared" si="90"/>
        <v>1.7927069171688905</v>
      </c>
      <c r="R98" s="9">
        <f t="shared" si="91"/>
        <v>2.3873737500000001</v>
      </c>
      <c r="S98" s="13">
        <f t="shared" si="92"/>
        <v>0.75091171508813415</v>
      </c>
      <c r="T98" s="2">
        <f t="shared" si="93"/>
        <v>0.51</v>
      </c>
      <c r="U98" s="14">
        <f t="shared" si="94"/>
        <v>0.38296497469494845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0.18800793987052694</v>
      </c>
      <c r="AK98" s="9">
        <f t="shared" si="96"/>
        <v>10.4025</v>
      </c>
      <c r="AL98" s="1">
        <f t="shared" si="97"/>
        <v>0.45</v>
      </c>
      <c r="AM98" s="17">
        <f t="shared" si="98"/>
        <v>30056.666666666668</v>
      </c>
      <c r="AN98" s="1">
        <f t="shared" si="99"/>
        <v>587834038.1544987</v>
      </c>
    </row>
    <row r="99" spans="1:50" x14ac:dyDescent="0.15">
      <c r="C99" s="7">
        <v>10</v>
      </c>
      <c r="D99" s="7">
        <f t="shared" si="100"/>
        <v>22.012354838709701</v>
      </c>
      <c r="E99" s="10">
        <f t="shared" si="101"/>
        <v>25.1179666666667</v>
      </c>
      <c r="F99" s="7" t="s">
        <v>83</v>
      </c>
      <c r="G99" s="1">
        <v>11</v>
      </c>
      <c r="H99" s="9">
        <f t="shared" si="84"/>
        <v>22.012354838709701</v>
      </c>
      <c r="I99" s="9">
        <f t="shared" si="85"/>
        <v>295.16235483870969</v>
      </c>
      <c r="J99" s="9">
        <f t="shared" si="86"/>
        <v>0.24873384774865009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7.0077490457993745</v>
      </c>
      <c r="O99" s="9">
        <f t="shared" si="102"/>
        <v>5.6741038971473374</v>
      </c>
      <c r="P99" s="9">
        <f t="shared" si="89"/>
        <v>1.4113416948630679</v>
      </c>
      <c r="Q99" s="12">
        <f t="shared" si="90"/>
        <v>0.63510376268838054</v>
      </c>
      <c r="R99" s="9">
        <f t="shared" si="91"/>
        <v>2.3873737500000001</v>
      </c>
      <c r="S99" s="13">
        <f t="shared" si="92"/>
        <v>0.26602611454883446</v>
      </c>
      <c r="T99" s="2">
        <f t="shared" si="93"/>
        <v>0.51</v>
      </c>
      <c r="U99" s="14">
        <f t="shared" si="94"/>
        <v>0.13567331841990557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0.11344950550360153</v>
      </c>
      <c r="AK99" s="9">
        <f t="shared" si="96"/>
        <v>10.4025</v>
      </c>
      <c r="AL99" s="1">
        <f t="shared" si="97"/>
        <v>0.45</v>
      </c>
      <c r="AM99" s="17">
        <f t="shared" si="98"/>
        <v>30056.666666666668</v>
      </c>
      <c r="AN99" s="1">
        <f t="shared" si="99"/>
        <v>354716300.77293181</v>
      </c>
    </row>
    <row r="100" spans="1:50" x14ac:dyDescent="0.15">
      <c r="C100" s="7">
        <v>11</v>
      </c>
      <c r="D100" s="7">
        <f t="shared" si="100"/>
        <v>19.231200000000001</v>
      </c>
      <c r="E100" s="10">
        <f t="shared" si="101"/>
        <v>22.012354838709701</v>
      </c>
      <c r="F100" s="7" t="s">
        <v>85</v>
      </c>
      <c r="G100" s="1">
        <v>12</v>
      </c>
      <c r="H100" s="9">
        <f t="shared" si="84"/>
        <v>19.231200000000001</v>
      </c>
      <c r="I100" s="9">
        <f t="shared" si="85"/>
        <v>292.38119999999998</v>
      </c>
      <c r="J100" s="9">
        <f t="shared" si="86"/>
        <v>0.18174409699788407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9.5680372022842697</v>
      </c>
      <c r="P100" s="9">
        <f t="shared" si="89"/>
        <v>1.7389342813713158</v>
      </c>
      <c r="Q100" s="12">
        <f t="shared" si="90"/>
        <v>0.78252042661709209</v>
      </c>
      <c r="R100" s="9">
        <f t="shared" si="91"/>
        <v>2.3873737500000001</v>
      </c>
      <c r="S100" s="13">
        <f t="shared" si="92"/>
        <v>0.32777457933308185</v>
      </c>
      <c r="T100" s="2">
        <f t="shared" si="93"/>
        <v>0.51</v>
      </c>
      <c r="U100" s="14">
        <f t="shared" si="94"/>
        <v>0.16716503545987174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8.1283258191151342E-2</v>
      </c>
      <c r="AK100" s="9">
        <f t="shared" si="96"/>
        <v>10.4025</v>
      </c>
      <c r="AL100" s="1">
        <f t="shared" si="97"/>
        <v>0.45</v>
      </c>
      <c r="AM100" s="17">
        <f t="shared" si="98"/>
        <v>30056.666666666668</v>
      </c>
      <c r="AN100" s="1">
        <f t="shared" si="99"/>
        <v>254143872.48625785</v>
      </c>
      <c r="AO100" s="1">
        <f>SUM(AN89:AN100)</f>
        <v>4985315942.6603994</v>
      </c>
    </row>
    <row r="101" spans="1:50" x14ac:dyDescent="0.15">
      <c r="C101" s="7">
        <v>12</v>
      </c>
      <c r="D101" s="7">
        <f t="shared" si="100"/>
        <v>13.962580645161299</v>
      </c>
      <c r="E101" s="10">
        <f t="shared" si="101"/>
        <v>19.231200000000001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15.064709677419399</v>
      </c>
      <c r="E105" s="7"/>
      <c r="F105" s="7"/>
      <c r="G105" s="1">
        <v>1</v>
      </c>
      <c r="H105" s="9">
        <f t="shared" ref="H105:H116" si="103">E106</f>
        <v>15.064709677419399</v>
      </c>
      <c r="I105" s="9">
        <f t="shared" ref="I105:I116" si="104">H105+273.15</f>
        <v>288.21470967741936</v>
      </c>
      <c r="J105" s="9">
        <f t="shared" ref="J105:J116" si="105">EXP(($C$15*(I105-$C$13))/($C$16*I105*$C$13))</f>
        <v>0.11230109337397141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7.2758778782123473E-2</v>
      </c>
      <c r="Q105" s="12">
        <f t="shared" ref="Q105:Q116" si="109">P105*$B$107</f>
        <v>2.182763363463704E-2</v>
      </c>
      <c r="R105" s="9">
        <f t="shared" ref="R105:R116" si="110">L105*$B$107</f>
        <v>0.19436706250000002</v>
      </c>
      <c r="S105" s="13">
        <f t="shared" ref="S105:S116" si="111">Q105/R105</f>
        <v>0.11230109337397141</v>
      </c>
      <c r="T105" s="2">
        <f t="shared" ref="T105:T116" si="112">$B$106/100</f>
        <v>0.01</v>
      </c>
      <c r="U105" s="14">
        <f t="shared" ref="U105:U116" si="113">S105*T105</f>
        <v>1.1230109337397143E-3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6.6130109337397139E-3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13.636774193548399</v>
      </c>
      <c r="E106" s="10">
        <f t="shared" ref="E106:E117" si="122">D105</f>
        <v>15.064709677419399</v>
      </c>
      <c r="F106" s="7" t="s">
        <v>83</v>
      </c>
      <c r="G106" s="1">
        <v>2</v>
      </c>
      <c r="H106" s="9">
        <f t="shared" si="103"/>
        <v>13.636774193548399</v>
      </c>
      <c r="I106" s="9">
        <f t="shared" si="104"/>
        <v>286.78677419354835</v>
      </c>
      <c r="J106" s="9">
        <f t="shared" si="105"/>
        <v>9.4914325895682147E-2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1.2230216378845433</v>
      </c>
      <c r="P106" s="9">
        <f t="shared" si="108"/>
        <v>0.11608227431564451</v>
      </c>
      <c r="Q106" s="12">
        <f t="shared" si="109"/>
        <v>3.4824682294693349E-2</v>
      </c>
      <c r="R106" s="9">
        <f t="shared" si="110"/>
        <v>0.19436706250000002</v>
      </c>
      <c r="S106" s="13">
        <f t="shared" si="111"/>
        <v>0.17916966921642571</v>
      </c>
      <c r="T106" s="2">
        <f t="shared" si="112"/>
        <v>0.01</v>
      </c>
      <c r="U106" s="14">
        <f t="shared" si="113"/>
        <v>1.7916966921642571E-3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7.2816966921642572E-3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13.3623214285714</v>
      </c>
      <c r="E107" s="10">
        <f t="shared" si="122"/>
        <v>13.636774193548399</v>
      </c>
      <c r="F107" s="7" t="s">
        <v>83</v>
      </c>
      <c r="G107" s="1">
        <v>3</v>
      </c>
      <c r="H107" s="9">
        <f t="shared" si="103"/>
        <v>13.3623214285714</v>
      </c>
      <c r="I107" s="9">
        <f t="shared" si="104"/>
        <v>286.5123214285714</v>
      </c>
      <c r="J107" s="9">
        <f t="shared" si="105"/>
        <v>9.1877151452400094E-2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1.7548295719022322</v>
      </c>
      <c r="P107" s="9">
        <f t="shared" si="108"/>
        <v>0.1612287423508118</v>
      </c>
      <c r="Q107" s="12">
        <f t="shared" si="109"/>
        <v>4.8368622705243537E-2</v>
      </c>
      <c r="R107" s="9">
        <f t="shared" si="110"/>
        <v>0.19436706250000002</v>
      </c>
      <c r="S107" s="13">
        <f t="shared" si="111"/>
        <v>0.24885195095873577</v>
      </c>
      <c r="T107" s="2">
        <f t="shared" si="112"/>
        <v>0.01</v>
      </c>
      <c r="U107" s="14">
        <f t="shared" si="113"/>
        <v>2.4885195095873578E-3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7.9785195095873583E-3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13.5957096774194</v>
      </c>
      <c r="E108" s="10">
        <f t="shared" si="122"/>
        <v>13.3623214285714</v>
      </c>
      <c r="F108" s="7" t="s">
        <v>83</v>
      </c>
      <c r="G108" s="1">
        <v>4</v>
      </c>
      <c r="H108" s="9">
        <f t="shared" si="103"/>
        <v>13.5957096774194</v>
      </c>
      <c r="I108" s="9">
        <f t="shared" si="104"/>
        <v>286.74570967741937</v>
      </c>
      <c r="J108" s="9">
        <f t="shared" si="105"/>
        <v>9.4453960338035464E-2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2.2414910378847539</v>
      </c>
      <c r="P108" s="9">
        <f t="shared" si="108"/>
        <v>0.21171770559042849</v>
      </c>
      <c r="Q108" s="12">
        <f t="shared" si="109"/>
        <v>6.3515311677128539E-2</v>
      </c>
      <c r="R108" s="9">
        <f t="shared" si="110"/>
        <v>0.19436706250000002</v>
      </c>
      <c r="S108" s="13">
        <f t="shared" si="111"/>
        <v>0.32678022119683231</v>
      </c>
      <c r="T108" s="2">
        <f t="shared" si="112"/>
        <v>0.01</v>
      </c>
      <c r="U108" s="14">
        <f t="shared" si="113"/>
        <v>3.2678022119683233E-3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8.7578022119683234E-3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17.1343</v>
      </c>
      <c r="E109" s="10">
        <f t="shared" si="122"/>
        <v>13.5957096774194</v>
      </c>
      <c r="F109" s="7" t="s">
        <v>83</v>
      </c>
      <c r="G109" s="1">
        <v>5</v>
      </c>
      <c r="H109" s="9">
        <f t="shared" si="103"/>
        <v>17.1343</v>
      </c>
      <c r="I109" s="9">
        <f t="shared" si="104"/>
        <v>290.28429999999997</v>
      </c>
      <c r="J109" s="9">
        <f t="shared" si="105"/>
        <v>0.14288516363400872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1.9282846656796093</v>
      </c>
      <c r="O109" s="9">
        <f t="shared" si="123"/>
        <v>0.74937887494804967</v>
      </c>
      <c r="P109" s="9">
        <f t="shared" si="108"/>
        <v>0.10707512317082143</v>
      </c>
      <c r="Q109" s="12">
        <f t="shared" si="109"/>
        <v>3.2122536951246429E-2</v>
      </c>
      <c r="R109" s="9">
        <f t="shared" si="110"/>
        <v>0.19436706250000002</v>
      </c>
      <c r="S109" s="13">
        <f t="shared" si="111"/>
        <v>0.16526738912487512</v>
      </c>
      <c r="T109" s="2">
        <f t="shared" si="112"/>
        <v>0.01</v>
      </c>
      <c r="U109" s="14">
        <f t="shared" si="113"/>
        <v>1.6526738912487514E-3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9.6426738912487528E-3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22.259</v>
      </c>
      <c r="E110" s="10">
        <f t="shared" si="122"/>
        <v>17.1343</v>
      </c>
      <c r="F110" s="7" t="s">
        <v>85</v>
      </c>
      <c r="G110" s="1">
        <v>6</v>
      </c>
      <c r="H110" s="9">
        <f t="shared" si="103"/>
        <v>22.259</v>
      </c>
      <c r="I110" s="9">
        <f t="shared" si="104"/>
        <v>295.40899999999999</v>
      </c>
      <c r="J110" s="9">
        <f t="shared" si="105"/>
        <v>0.25567982046130933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1.2901939601105619</v>
      </c>
      <c r="P110" s="9">
        <f t="shared" si="108"/>
        <v>0.32987656008133415</v>
      </c>
      <c r="Q110" s="12">
        <f t="shared" si="109"/>
        <v>9.8962968024400244E-2</v>
      </c>
      <c r="R110" s="9">
        <f t="shared" si="110"/>
        <v>0.19436706250000002</v>
      </c>
      <c r="S110" s="13">
        <f t="shared" si="111"/>
        <v>0.50915503250145699</v>
      </c>
      <c r="T110" s="2">
        <f t="shared" si="112"/>
        <v>0.01</v>
      </c>
      <c r="U110" s="14">
        <f t="shared" si="113"/>
        <v>5.0915503250145702E-3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1.3081550325014572E-2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23.820133333333299</v>
      </c>
      <c r="E111" s="10">
        <f t="shared" si="122"/>
        <v>22.259</v>
      </c>
      <c r="F111" s="7" t="s">
        <v>83</v>
      </c>
      <c r="G111" s="1">
        <v>7</v>
      </c>
      <c r="H111" s="9">
        <f t="shared" si="103"/>
        <v>23.820133333333299</v>
      </c>
      <c r="I111" s="9">
        <f t="shared" si="104"/>
        <v>296.97013333333325</v>
      </c>
      <c r="J111" s="9">
        <f t="shared" si="105"/>
        <v>0.30405065641095197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1.6082076083625609</v>
      </c>
      <c r="P111" s="9">
        <f t="shared" si="108"/>
        <v>0.48897657896772384</v>
      </c>
      <c r="Q111" s="12">
        <f t="shared" si="109"/>
        <v>0.14669297369031714</v>
      </c>
      <c r="R111" s="9">
        <f t="shared" si="110"/>
        <v>0.19436706250000002</v>
      </c>
      <c r="S111" s="13">
        <f t="shared" si="111"/>
        <v>0.75472135969702747</v>
      </c>
      <c r="T111" s="2">
        <f t="shared" si="112"/>
        <v>0.01</v>
      </c>
      <c r="U111" s="14">
        <f t="shared" si="113"/>
        <v>7.547213596970275E-3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2.2447213596970272E-2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28.2634516129032</v>
      </c>
      <c r="E112" s="10">
        <f t="shared" si="122"/>
        <v>23.820133333333299</v>
      </c>
      <c r="F112" s="7" t="s">
        <v>83</v>
      </c>
      <c r="G112" s="1">
        <v>8</v>
      </c>
      <c r="H112" s="9">
        <f t="shared" si="103"/>
        <v>28.2634516129032</v>
      </c>
      <c r="I112" s="9">
        <f t="shared" si="104"/>
        <v>301.4134516129032</v>
      </c>
      <c r="J112" s="9">
        <f t="shared" si="105"/>
        <v>0.49300967908482735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1.7671212377281706</v>
      </c>
      <c r="P112" s="9">
        <f t="shared" si="108"/>
        <v>0.87120787431634827</v>
      </c>
      <c r="Q112" s="12">
        <f t="shared" si="109"/>
        <v>0.26136236229490445</v>
      </c>
      <c r="R112" s="9">
        <f t="shared" si="110"/>
        <v>0.19436706250000002</v>
      </c>
      <c r="S112" s="13">
        <f t="shared" si="111"/>
        <v>1.3446844281803374</v>
      </c>
      <c r="T112" s="2">
        <f t="shared" si="112"/>
        <v>0.01</v>
      </c>
      <c r="U112" s="14">
        <f t="shared" si="113"/>
        <v>1.3446844281803374E-2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2.8346844281803375E-2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28.779838709677399</v>
      </c>
      <c r="E113" s="10">
        <f t="shared" si="122"/>
        <v>28.2634516129032</v>
      </c>
      <c r="F113" s="7" t="s">
        <v>83</v>
      </c>
      <c r="G113" s="1">
        <v>9</v>
      </c>
      <c r="H113" s="9">
        <f t="shared" si="103"/>
        <v>28.779838709677399</v>
      </c>
      <c r="I113" s="9">
        <f t="shared" si="104"/>
        <v>301.92983870967737</v>
      </c>
      <c r="J113" s="9">
        <f t="shared" si="105"/>
        <v>0.52101433720042045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1.5438035717451557</v>
      </c>
      <c r="P113" s="9">
        <f t="shared" si="108"/>
        <v>0.80434379470044404</v>
      </c>
      <c r="Q113" s="12">
        <f t="shared" si="109"/>
        <v>0.24130313841013321</v>
      </c>
      <c r="R113" s="9">
        <f t="shared" si="110"/>
        <v>0.19436706250000002</v>
      </c>
      <c r="S113" s="13">
        <f t="shared" si="111"/>
        <v>1.241481634318228</v>
      </c>
      <c r="T113" s="2">
        <f t="shared" si="112"/>
        <v>0.01</v>
      </c>
      <c r="U113" s="14">
        <f t="shared" si="113"/>
        <v>1.241481634318228E-2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2.731481634318228E-2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25.1179666666667</v>
      </c>
      <c r="E114" s="10">
        <f t="shared" si="122"/>
        <v>28.779838709677399</v>
      </c>
      <c r="F114" s="7" t="s">
        <v>83</v>
      </c>
      <c r="G114" s="1">
        <v>10</v>
      </c>
      <c r="H114" s="9">
        <f t="shared" si="103"/>
        <v>25.1179666666667</v>
      </c>
      <c r="I114" s="9">
        <f t="shared" si="104"/>
        <v>298.26796666666667</v>
      </c>
      <c r="J114" s="9">
        <f t="shared" si="105"/>
        <v>0.35067456132622604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1.3873499853780453</v>
      </c>
      <c r="P114" s="9">
        <f t="shared" si="108"/>
        <v>0.48650834752839217</v>
      </c>
      <c r="Q114" s="12">
        <f t="shared" si="109"/>
        <v>0.14595250425851763</v>
      </c>
      <c r="R114" s="9">
        <f t="shared" si="110"/>
        <v>0.19436706250000002</v>
      </c>
      <c r="S114" s="13">
        <f t="shared" si="111"/>
        <v>0.75091171508813448</v>
      </c>
      <c r="T114" s="2">
        <f t="shared" si="112"/>
        <v>0.01</v>
      </c>
      <c r="U114" s="14">
        <f t="shared" si="113"/>
        <v>7.5091171508813448E-3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2.2409117150881348E-2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22.012354838709701</v>
      </c>
      <c r="E115" s="10">
        <f t="shared" si="122"/>
        <v>25.1179666666667</v>
      </c>
      <c r="F115" s="7" t="s">
        <v>83</v>
      </c>
      <c r="G115" s="1">
        <v>11</v>
      </c>
      <c r="H115" s="9">
        <f t="shared" si="103"/>
        <v>22.012354838709701</v>
      </c>
      <c r="I115" s="9">
        <f t="shared" si="104"/>
        <v>295.16235483870969</v>
      </c>
      <c r="J115" s="9">
        <f t="shared" si="105"/>
        <v>0.24873384774865009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0.85579955595717039</v>
      </c>
      <c r="O115" s="9">
        <f t="shared" si="123"/>
        <v>0.69293229022581626</v>
      </c>
      <c r="P115" s="9">
        <f t="shared" si="108"/>
        <v>0.17235571477715161</v>
      </c>
      <c r="Q115" s="12">
        <f t="shared" si="109"/>
        <v>5.1706714433145486E-2</v>
      </c>
      <c r="R115" s="9">
        <f t="shared" si="110"/>
        <v>0.19436706250000002</v>
      </c>
      <c r="S115" s="13">
        <f t="shared" si="111"/>
        <v>0.26602611454883451</v>
      </c>
      <c r="T115" s="2">
        <f t="shared" si="112"/>
        <v>0.01</v>
      </c>
      <c r="U115" s="14">
        <f t="shared" si="113"/>
        <v>2.660261145488345E-3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1.7560261145488344E-2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19.231200000000001</v>
      </c>
      <c r="E116" s="10">
        <f t="shared" si="122"/>
        <v>22.012354838709701</v>
      </c>
      <c r="F116" s="7" t="s">
        <v>85</v>
      </c>
      <c r="G116" s="1">
        <v>12</v>
      </c>
      <c r="H116" s="9">
        <f t="shared" si="103"/>
        <v>19.231200000000001</v>
      </c>
      <c r="I116" s="9">
        <f t="shared" si="104"/>
        <v>292.38119999999998</v>
      </c>
      <c r="J116" s="9">
        <f t="shared" si="105"/>
        <v>0.18174409699788407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1.168466783781998</v>
      </c>
      <c r="P116" s="9">
        <f t="shared" si="108"/>
        <v>0.21236194049048107</v>
      </c>
      <c r="Q116" s="12">
        <f t="shared" si="109"/>
        <v>6.3708582147144324E-2</v>
      </c>
      <c r="R116" s="9">
        <f t="shared" si="110"/>
        <v>0.19436706250000002</v>
      </c>
      <c r="S116" s="13">
        <f t="shared" si="111"/>
        <v>0.32777457933308179</v>
      </c>
      <c r="T116" s="2">
        <f t="shared" si="112"/>
        <v>0.01</v>
      </c>
      <c r="U116" s="14">
        <f t="shared" si="113"/>
        <v>3.277745793330818E-3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8.7677457933308181E-3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13.962580645161299</v>
      </c>
      <c r="E117" s="10">
        <f t="shared" si="122"/>
        <v>19.231200000000001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15.064709677419399</v>
      </c>
      <c r="E121" s="7"/>
      <c r="F121" s="7"/>
      <c r="G121" s="1">
        <v>1</v>
      </c>
      <c r="H121" s="9">
        <f t="shared" ref="H121:H132" si="124">E122</f>
        <v>15.064709677419399</v>
      </c>
      <c r="I121" s="9">
        <f t="shared" ref="I121:I132" si="125">H121+273.15</f>
        <v>288.21470967741936</v>
      </c>
      <c r="J121" s="9">
        <f t="shared" ref="J121:J132" si="126">EXP(($C$15*(I121-$C$13))/($C$16*I121*$C$13))</f>
        <v>0.11230109337397141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3.197212128356966E-2</v>
      </c>
      <c r="Q121" s="12">
        <f t="shared" ref="Q121:Q132" si="130">P121*$B$123</f>
        <v>1.0550800023577988E-2</v>
      </c>
      <c r="R121" s="9">
        <f t="shared" ref="R121:R132" si="131">L121*$B$123</f>
        <v>9.3951000000000007E-2</v>
      </c>
      <c r="S121" s="13">
        <f t="shared" ref="S121:S132" si="132">Q121/R121</f>
        <v>0.1123010933739714</v>
      </c>
      <c r="T121" s="2">
        <f t="shared" ref="T121:T132" si="133">$B$122/100</f>
        <v>0.01</v>
      </c>
      <c r="U121" s="14">
        <f t="shared" ref="U121:U132" si="134">S121*T121</f>
        <v>1.123010933739714E-3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6.6130109337397139E-3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13.636774193548399</v>
      </c>
      <c r="E122" s="10">
        <f t="shared" ref="E122:E133" si="145">D121</f>
        <v>15.064709677419399</v>
      </c>
      <c r="F122" s="7" t="s">
        <v>83</v>
      </c>
      <c r="G122" s="1">
        <v>2</v>
      </c>
      <c r="H122" s="9">
        <f t="shared" si="124"/>
        <v>13.636774193548399</v>
      </c>
      <c r="I122" s="9">
        <f t="shared" si="125"/>
        <v>286.78677419354835</v>
      </c>
      <c r="J122" s="9">
        <f t="shared" si="126"/>
        <v>9.4914325895682147E-2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0.53742787871643038</v>
      </c>
      <c r="P122" s="9">
        <f t="shared" si="129"/>
        <v>5.1009604825916412E-2</v>
      </c>
      <c r="Q122" s="12">
        <f t="shared" si="130"/>
        <v>1.6833169592552415E-2</v>
      </c>
      <c r="R122" s="9">
        <f t="shared" si="131"/>
        <v>9.3951000000000007E-2</v>
      </c>
      <c r="S122" s="13">
        <f t="shared" si="132"/>
        <v>0.17916966921642574</v>
      </c>
      <c r="T122" s="2">
        <f t="shared" si="133"/>
        <v>0.01</v>
      </c>
      <c r="U122" s="14">
        <f t="shared" si="134"/>
        <v>1.7916966921642575E-3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7.281696692164258E-3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13.3623214285714</v>
      </c>
      <c r="E123" s="10">
        <f t="shared" si="145"/>
        <v>13.636774193548399</v>
      </c>
      <c r="F123" s="7" t="s">
        <v>83</v>
      </c>
      <c r="G123" s="1">
        <v>3</v>
      </c>
      <c r="H123" s="9">
        <f t="shared" si="124"/>
        <v>13.3623214285714</v>
      </c>
      <c r="I123" s="9">
        <f t="shared" si="125"/>
        <v>286.5123214285714</v>
      </c>
      <c r="J123" s="9">
        <f t="shared" si="126"/>
        <v>9.1877151452400094E-2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0.77111827389051391</v>
      </c>
      <c r="P123" s="9">
        <f t="shared" si="129"/>
        <v>7.084815043795209E-2</v>
      </c>
      <c r="Q123" s="12">
        <f t="shared" si="130"/>
        <v>2.3379889644524192E-2</v>
      </c>
      <c r="R123" s="9">
        <f t="shared" si="131"/>
        <v>9.3951000000000007E-2</v>
      </c>
      <c r="S123" s="13">
        <f t="shared" si="132"/>
        <v>0.24885195095873583</v>
      </c>
      <c r="T123" s="2">
        <f t="shared" si="133"/>
        <v>0.01</v>
      </c>
      <c r="U123" s="14">
        <f t="shared" si="134"/>
        <v>2.4885195095873582E-3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7.9785195095873583E-3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13.5957096774194</v>
      </c>
      <c r="E124" s="10">
        <f t="shared" si="145"/>
        <v>13.3623214285714</v>
      </c>
      <c r="F124" s="7" t="s">
        <v>83</v>
      </c>
      <c r="G124" s="1">
        <v>4</v>
      </c>
      <c r="H124" s="9">
        <f t="shared" si="124"/>
        <v>13.5957096774194</v>
      </c>
      <c r="I124" s="9">
        <f t="shared" si="125"/>
        <v>286.74570967741937</v>
      </c>
      <c r="J124" s="9">
        <f t="shared" si="126"/>
        <v>9.4453960338035464E-2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0.98497012345256185</v>
      </c>
      <c r="P124" s="9">
        <f t="shared" si="129"/>
        <v>9.3034328974738179E-2</v>
      </c>
      <c r="Q124" s="12">
        <f t="shared" si="130"/>
        <v>3.0701328561663601E-2</v>
      </c>
      <c r="R124" s="9">
        <f t="shared" si="131"/>
        <v>9.3951000000000007E-2</v>
      </c>
      <c r="S124" s="13">
        <f t="shared" si="132"/>
        <v>0.32678022119683237</v>
      </c>
      <c r="T124" s="2">
        <f t="shared" si="133"/>
        <v>0.01</v>
      </c>
      <c r="U124" s="14">
        <f t="shared" si="134"/>
        <v>3.2678022119683237E-3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8.7578022119683234E-3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17.1343</v>
      </c>
      <c r="E125" s="10">
        <f t="shared" si="145"/>
        <v>13.5957096774194</v>
      </c>
      <c r="F125" s="7" t="s">
        <v>83</v>
      </c>
      <c r="G125" s="1">
        <v>5</v>
      </c>
      <c r="H125" s="9">
        <f t="shared" si="124"/>
        <v>17.1343</v>
      </c>
      <c r="I125" s="9">
        <f t="shared" si="125"/>
        <v>290.28429999999997</v>
      </c>
      <c r="J125" s="9">
        <f t="shared" si="126"/>
        <v>0.14288516363400872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0.84733900475393253</v>
      </c>
      <c r="O125" s="9">
        <f t="shared" si="146"/>
        <v>0.32929678972389109</v>
      </c>
      <c r="P125" s="9">
        <f t="shared" si="129"/>
        <v>4.705162568385194E-2</v>
      </c>
      <c r="Q125" s="12">
        <f t="shared" si="130"/>
        <v>1.5527036475671141E-2</v>
      </c>
      <c r="R125" s="9">
        <f t="shared" si="131"/>
        <v>9.3951000000000007E-2</v>
      </c>
      <c r="S125" s="13">
        <f t="shared" si="132"/>
        <v>0.1652673891248751</v>
      </c>
      <c r="T125" s="2">
        <f t="shared" si="133"/>
        <v>0.01</v>
      </c>
      <c r="U125" s="14">
        <f t="shared" si="134"/>
        <v>1.6526738912487509E-3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9.6426738912487493E-3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22.259</v>
      </c>
      <c r="E126" s="10">
        <f t="shared" si="145"/>
        <v>17.1343</v>
      </c>
      <c r="F126" s="7" t="s">
        <v>85</v>
      </c>
      <c r="G126" s="1">
        <v>6</v>
      </c>
      <c r="H126" s="9">
        <f t="shared" si="124"/>
        <v>22.259</v>
      </c>
      <c r="I126" s="9">
        <f t="shared" si="125"/>
        <v>295.40899999999999</v>
      </c>
      <c r="J126" s="9">
        <f t="shared" si="126"/>
        <v>0.25567982046130933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0.56694516404003925</v>
      </c>
      <c r="P126" s="9">
        <f t="shared" si="129"/>
        <v>0.1449564377531648</v>
      </c>
      <c r="Q126" s="12">
        <f t="shared" si="130"/>
        <v>4.783562445854439E-2</v>
      </c>
      <c r="R126" s="9">
        <f t="shared" si="131"/>
        <v>9.3951000000000007E-2</v>
      </c>
      <c r="S126" s="13">
        <f t="shared" si="132"/>
        <v>0.50915503250145699</v>
      </c>
      <c r="T126" s="2">
        <f t="shared" si="133"/>
        <v>0.01</v>
      </c>
      <c r="U126" s="14">
        <f t="shared" si="134"/>
        <v>5.0915503250145702E-3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1.3081550325014572E-2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23.820133333333299</v>
      </c>
      <c r="E127" s="10">
        <f t="shared" si="145"/>
        <v>22.259</v>
      </c>
      <c r="F127" s="7" t="s">
        <v>83</v>
      </c>
      <c r="G127" s="1">
        <v>7</v>
      </c>
      <c r="H127" s="9">
        <f t="shared" si="124"/>
        <v>23.820133333333299</v>
      </c>
      <c r="I127" s="9">
        <f t="shared" si="125"/>
        <v>296.97013333333325</v>
      </c>
      <c r="J127" s="9">
        <f t="shared" si="126"/>
        <v>0.30405065641095197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0.70668872628687451</v>
      </c>
      <c r="P127" s="9">
        <f t="shared" si="129"/>
        <v>0.21486917110574377</v>
      </c>
      <c r="Q127" s="12">
        <f t="shared" si="130"/>
        <v>7.0906826464895448E-2</v>
      </c>
      <c r="R127" s="9">
        <f t="shared" si="131"/>
        <v>9.3951000000000007E-2</v>
      </c>
      <c r="S127" s="13">
        <f t="shared" si="132"/>
        <v>0.75472135969702758</v>
      </c>
      <c r="T127" s="2">
        <f t="shared" si="133"/>
        <v>0.01</v>
      </c>
      <c r="U127" s="14">
        <f t="shared" si="134"/>
        <v>7.5472135969702758E-3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2.2447213596970279E-2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28.2634516129032</v>
      </c>
      <c r="E128" s="10">
        <f t="shared" si="145"/>
        <v>23.820133333333299</v>
      </c>
      <c r="F128" s="7" t="s">
        <v>83</v>
      </c>
      <c r="G128" s="1">
        <v>8</v>
      </c>
      <c r="H128" s="9">
        <f t="shared" si="124"/>
        <v>28.2634516129032</v>
      </c>
      <c r="I128" s="9">
        <f t="shared" si="125"/>
        <v>301.4134516129032</v>
      </c>
      <c r="J128" s="9">
        <f t="shared" si="126"/>
        <v>0.49300967908482735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0.77651955518113081</v>
      </c>
      <c r="P128" s="9">
        <f t="shared" si="129"/>
        <v>0.38283165670294217</v>
      </c>
      <c r="Q128" s="12">
        <f t="shared" si="130"/>
        <v>0.12633444671197092</v>
      </c>
      <c r="R128" s="9">
        <f t="shared" si="131"/>
        <v>9.3951000000000007E-2</v>
      </c>
      <c r="S128" s="13">
        <f t="shared" si="132"/>
        <v>1.3446844281803376</v>
      </c>
      <c r="T128" s="2">
        <f t="shared" si="133"/>
        <v>0.01</v>
      </c>
      <c r="U128" s="14">
        <f t="shared" si="134"/>
        <v>1.3446844281803377E-2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2.8346844281803375E-2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28.779838709677399</v>
      </c>
      <c r="E129" s="10">
        <f t="shared" si="145"/>
        <v>28.2634516129032</v>
      </c>
      <c r="F129" s="7" t="s">
        <v>83</v>
      </c>
      <c r="G129" s="1">
        <v>9</v>
      </c>
      <c r="H129" s="9">
        <f t="shared" si="124"/>
        <v>28.779838709677399</v>
      </c>
      <c r="I129" s="9">
        <f t="shared" si="125"/>
        <v>301.92983870967737</v>
      </c>
      <c r="J129" s="9">
        <f t="shared" si="126"/>
        <v>0.52101433720042045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0.67838789847818859</v>
      </c>
      <c r="P129" s="9">
        <f t="shared" si="129"/>
        <v>0.35344982129039954</v>
      </c>
      <c r="Q129" s="12">
        <f t="shared" si="130"/>
        <v>0.11663844102583185</v>
      </c>
      <c r="R129" s="9">
        <f t="shared" si="131"/>
        <v>9.3951000000000007E-2</v>
      </c>
      <c r="S129" s="13">
        <f t="shared" si="132"/>
        <v>1.241481634318228</v>
      </c>
      <c r="T129" s="2">
        <f t="shared" si="133"/>
        <v>0.01</v>
      </c>
      <c r="U129" s="14">
        <f t="shared" si="134"/>
        <v>1.241481634318228E-2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2.731481634318228E-2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25.1179666666667</v>
      </c>
      <c r="E130" s="10">
        <f t="shared" si="145"/>
        <v>28.779838709677399</v>
      </c>
      <c r="F130" s="7" t="s">
        <v>83</v>
      </c>
      <c r="G130" s="1">
        <v>10</v>
      </c>
      <c r="H130" s="9">
        <f t="shared" si="124"/>
        <v>25.1179666666667</v>
      </c>
      <c r="I130" s="9">
        <f t="shared" si="125"/>
        <v>298.26796666666667</v>
      </c>
      <c r="J130" s="9">
        <f t="shared" si="126"/>
        <v>0.35067456132622604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0.60963807718778895</v>
      </c>
      <c r="P130" s="9">
        <f t="shared" si="129"/>
        <v>0.21378456528559181</v>
      </c>
      <c r="Q130" s="12">
        <f t="shared" si="130"/>
        <v>7.0548906544245296E-2</v>
      </c>
      <c r="R130" s="9">
        <f t="shared" si="131"/>
        <v>9.3951000000000007E-2</v>
      </c>
      <c r="S130" s="13">
        <f t="shared" si="132"/>
        <v>0.75091171508813415</v>
      </c>
      <c r="T130" s="2">
        <f t="shared" si="133"/>
        <v>0.01</v>
      </c>
      <c r="U130" s="14">
        <f t="shared" si="134"/>
        <v>7.5091171508813413E-3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2.2409117150881341E-2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22.012354838709701</v>
      </c>
      <c r="E131" s="10">
        <f t="shared" si="145"/>
        <v>25.1179666666667</v>
      </c>
      <c r="F131" s="7" t="s">
        <v>83</v>
      </c>
      <c r="G131" s="1">
        <v>11</v>
      </c>
      <c r="H131" s="9">
        <f t="shared" si="124"/>
        <v>22.012354838709701</v>
      </c>
      <c r="I131" s="9">
        <f t="shared" si="125"/>
        <v>295.16235483870969</v>
      </c>
      <c r="J131" s="9">
        <f t="shared" si="126"/>
        <v>0.24873384774865009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0.37606083630708731</v>
      </c>
      <c r="O131" s="9">
        <f t="shared" si="146"/>
        <v>0.30449267559510973</v>
      </c>
      <c r="P131" s="9">
        <f t="shared" si="129"/>
        <v>7.5737634812053131E-2</v>
      </c>
      <c r="Q131" s="12">
        <f t="shared" si="130"/>
        <v>2.4993419487977533E-2</v>
      </c>
      <c r="R131" s="9">
        <f t="shared" si="131"/>
        <v>9.3951000000000007E-2</v>
      </c>
      <c r="S131" s="13">
        <f t="shared" si="132"/>
        <v>0.26602611454883429</v>
      </c>
      <c r="T131" s="2">
        <f t="shared" si="133"/>
        <v>0.01</v>
      </c>
      <c r="U131" s="14">
        <f t="shared" si="134"/>
        <v>2.6602611454883429E-3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1.7560261145488344E-2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19.231200000000001</v>
      </c>
      <c r="E132" s="10">
        <f t="shared" si="145"/>
        <v>22.012354838709701</v>
      </c>
      <c r="F132" s="7" t="s">
        <v>85</v>
      </c>
      <c r="G132" s="1">
        <v>12</v>
      </c>
      <c r="H132" s="9">
        <f t="shared" si="124"/>
        <v>19.231200000000001</v>
      </c>
      <c r="I132" s="9">
        <f t="shared" si="125"/>
        <v>292.38119999999998</v>
      </c>
      <c r="J132" s="9">
        <f t="shared" si="126"/>
        <v>0.18174409699788407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0.5134550407830567</v>
      </c>
      <c r="P132" s="9">
        <f t="shared" si="129"/>
        <v>9.3317422736128378E-2</v>
      </c>
      <c r="Q132" s="12">
        <f t="shared" si="130"/>
        <v>3.0794749502922367E-2</v>
      </c>
      <c r="R132" s="9">
        <f t="shared" si="131"/>
        <v>9.3951000000000007E-2</v>
      </c>
      <c r="S132" s="13">
        <f t="shared" si="132"/>
        <v>0.32777457933308174</v>
      </c>
      <c r="T132" s="2">
        <f t="shared" si="133"/>
        <v>0.01</v>
      </c>
      <c r="U132" s="14">
        <f t="shared" si="134"/>
        <v>3.2777457933308176E-3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8.7677457933308181E-3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13.962580645161299</v>
      </c>
      <c r="E133" s="10">
        <f t="shared" si="145"/>
        <v>19.231200000000001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15.064709677419399</v>
      </c>
      <c r="E136" s="7"/>
      <c r="F136" s="7"/>
      <c r="G136" s="1">
        <v>1</v>
      </c>
      <c r="H136" s="9">
        <f t="shared" ref="H136:H147" si="147">E137</f>
        <v>15.064709677419399</v>
      </c>
      <c r="I136" s="9">
        <f t="shared" ref="I136:I147" si="148">H136+273.15</f>
        <v>288.21470967741936</v>
      </c>
      <c r="J136" s="9">
        <f t="shared" ref="J136:J147" si="149">EXP(($C$15*(I136-$C$13))/($C$16*I136*$C$13))</f>
        <v>0.11230109337397141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8.5241910964901815E-2</v>
      </c>
      <c r="Q136" s="12">
        <f t="shared" ref="Q136:Q147" si="153">P136*$B$138</f>
        <v>2.2162896850874473E-2</v>
      </c>
      <c r="R136" s="9">
        <f t="shared" ref="R136:R147" si="154">L136*$B$138</f>
        <v>0.19735245833333334</v>
      </c>
      <c r="S136" s="13">
        <f t="shared" ref="S136:S147" si="155">Q136/R136</f>
        <v>0.11230109337397143</v>
      </c>
      <c r="T136" s="2">
        <f t="shared" ref="T136:T147" si="156">$B$137/100</f>
        <v>0.01</v>
      </c>
      <c r="U136" s="14">
        <f t="shared" ref="U136:U147" si="157">S136*T136</f>
        <v>1.1230109337397143E-3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6.6130109337397139E-3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13.636774193548399</v>
      </c>
      <c r="E137" s="10">
        <f t="shared" ref="E137:E148" si="166">D136</f>
        <v>15.064709677419399</v>
      </c>
      <c r="F137" s="7" t="s">
        <v>83</v>
      </c>
      <c r="G137" s="1">
        <v>2</v>
      </c>
      <c r="H137" s="9">
        <f t="shared" si="147"/>
        <v>13.636774193548399</v>
      </c>
      <c r="I137" s="9">
        <f t="shared" si="148"/>
        <v>286.78677419354835</v>
      </c>
      <c r="J137" s="9">
        <f t="shared" si="149"/>
        <v>9.4914325895682147E-2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1.4328539223684316</v>
      </c>
      <c r="P137" s="9">
        <f t="shared" si="152"/>
        <v>0.13599836414858377</v>
      </c>
      <c r="Q137" s="12">
        <f t="shared" si="153"/>
        <v>3.535957467863178E-2</v>
      </c>
      <c r="R137" s="9">
        <f t="shared" si="154"/>
        <v>0.19735245833333334</v>
      </c>
      <c r="S137" s="13">
        <f t="shared" si="155"/>
        <v>0.17916966921642574</v>
      </c>
      <c r="T137" s="2">
        <f t="shared" si="156"/>
        <v>0.01</v>
      </c>
      <c r="U137" s="14">
        <f t="shared" si="157"/>
        <v>1.7916966921642575E-3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7.281696692164258E-3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13.3623214285714</v>
      </c>
      <c r="E138" s="10">
        <f t="shared" si="166"/>
        <v>13.636774193548399</v>
      </c>
      <c r="F138" s="7" t="s">
        <v>83</v>
      </c>
      <c r="G138" s="1">
        <v>3</v>
      </c>
      <c r="H138" s="9">
        <f t="shared" si="147"/>
        <v>13.3623214285714</v>
      </c>
      <c r="I138" s="9">
        <f t="shared" si="148"/>
        <v>286.5123214285714</v>
      </c>
      <c r="J138" s="9">
        <f t="shared" si="149"/>
        <v>9.1877151452400094E-2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2.0559034748865148</v>
      </c>
      <c r="P138" s="9">
        <f t="shared" si="152"/>
        <v>0.18889055493366397</v>
      </c>
      <c r="Q138" s="12">
        <f t="shared" si="153"/>
        <v>4.9111544282752634E-2</v>
      </c>
      <c r="R138" s="9">
        <f t="shared" si="154"/>
        <v>0.19735245833333334</v>
      </c>
      <c r="S138" s="13">
        <f t="shared" si="155"/>
        <v>0.24885195095873588</v>
      </c>
      <c r="T138" s="2">
        <f t="shared" si="156"/>
        <v>0.01</v>
      </c>
      <c r="U138" s="14">
        <f t="shared" si="157"/>
        <v>2.4885195095873591E-3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7.9785195095873583E-3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13.5957096774194</v>
      </c>
      <c r="E139" s="10">
        <f t="shared" si="166"/>
        <v>13.3623214285714</v>
      </c>
      <c r="F139" s="7" t="s">
        <v>83</v>
      </c>
      <c r="G139" s="1">
        <v>4</v>
      </c>
      <c r="H139" s="9">
        <f t="shared" si="147"/>
        <v>13.5957096774194</v>
      </c>
      <c r="I139" s="9">
        <f t="shared" si="148"/>
        <v>286.74570967741937</v>
      </c>
      <c r="J139" s="9">
        <f t="shared" si="149"/>
        <v>9.4453960338035464E-2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2.6260608366195175</v>
      </c>
      <c r="P139" s="9">
        <f t="shared" si="152"/>
        <v>0.24804184610732813</v>
      </c>
      <c r="Q139" s="12">
        <f t="shared" si="153"/>
        <v>6.4490879987905314E-2</v>
      </c>
      <c r="R139" s="9">
        <f t="shared" si="154"/>
        <v>0.19735245833333334</v>
      </c>
      <c r="S139" s="13">
        <f t="shared" si="155"/>
        <v>0.32678022119683237</v>
      </c>
      <c r="T139" s="2">
        <f t="shared" si="156"/>
        <v>0.01</v>
      </c>
      <c r="U139" s="14">
        <f t="shared" si="157"/>
        <v>3.2678022119683237E-3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8.7578022119683234E-3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17.1343</v>
      </c>
      <c r="E140" s="10">
        <f t="shared" si="166"/>
        <v>13.5957096774194</v>
      </c>
      <c r="F140" s="7" t="s">
        <v>83</v>
      </c>
      <c r="G140" s="1">
        <v>5</v>
      </c>
      <c r="H140" s="9">
        <f t="shared" si="147"/>
        <v>17.1343</v>
      </c>
      <c r="I140" s="9">
        <f t="shared" si="148"/>
        <v>290.28429999999997</v>
      </c>
      <c r="J140" s="9">
        <f t="shared" si="149"/>
        <v>0.14288516363400872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3.1370669071788564</v>
      </c>
      <c r="P140" s="9">
        <f t="shared" si="152"/>
        <v>0.44824031836308453</v>
      </c>
      <c r="Q140" s="12">
        <f t="shared" si="153"/>
        <v>0.11654248277440198</v>
      </c>
      <c r="R140" s="9">
        <f t="shared" si="154"/>
        <v>0.19735245833333334</v>
      </c>
      <c r="S140" s="13">
        <f t="shared" si="155"/>
        <v>0.59052967345133722</v>
      </c>
      <c r="T140" s="2">
        <f t="shared" si="156"/>
        <v>0.01</v>
      </c>
      <c r="U140" s="14">
        <f t="shared" si="157"/>
        <v>5.905296734513372E-3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1.3895296734513372E-2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22.259</v>
      </c>
      <c r="E141" s="10">
        <f t="shared" si="166"/>
        <v>17.1343</v>
      </c>
      <c r="F141" s="7" t="s">
        <v>85</v>
      </c>
      <c r="G141" s="1">
        <v>6</v>
      </c>
      <c r="H141" s="9">
        <f t="shared" si="147"/>
        <v>22.259</v>
      </c>
      <c r="I141" s="9">
        <f t="shared" si="148"/>
        <v>295.40899999999999</v>
      </c>
      <c r="J141" s="9">
        <f t="shared" si="149"/>
        <v>0.25567982046130933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3.4478745054824387</v>
      </c>
      <c r="P141" s="9">
        <f t="shared" si="152"/>
        <v>0.88155193453487557</v>
      </c>
      <c r="Q141" s="12">
        <f t="shared" si="153"/>
        <v>0.22920350297906766</v>
      </c>
      <c r="R141" s="9">
        <f t="shared" si="154"/>
        <v>0.19735245833333334</v>
      </c>
      <c r="S141" s="13">
        <f t="shared" si="155"/>
        <v>1.1613916792054197</v>
      </c>
      <c r="T141" s="2">
        <f t="shared" si="156"/>
        <v>0.01</v>
      </c>
      <c r="U141" s="14">
        <f t="shared" si="157"/>
        <v>1.1613916792054198E-2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1.9603916792054199E-2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23.820133333333299</v>
      </c>
      <c r="E142" s="10">
        <f t="shared" si="166"/>
        <v>22.259</v>
      </c>
      <c r="F142" s="7" t="s">
        <v>83</v>
      </c>
      <c r="G142" s="1">
        <v>7</v>
      </c>
      <c r="H142" s="9">
        <f t="shared" si="147"/>
        <v>23.820133333333299</v>
      </c>
      <c r="I142" s="9">
        <f t="shared" si="148"/>
        <v>296.97013333333325</v>
      </c>
      <c r="J142" s="9">
        <f t="shared" si="149"/>
        <v>0.30405065641095197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3.3253704876142298</v>
      </c>
      <c r="P142" s="9">
        <f t="shared" si="152"/>
        <v>1.011081079568714</v>
      </c>
      <c r="Q142" s="12">
        <f t="shared" si="153"/>
        <v>0.26288108068786564</v>
      </c>
      <c r="R142" s="9">
        <f t="shared" si="154"/>
        <v>0.19735245833333334</v>
      </c>
      <c r="S142" s="13">
        <f t="shared" si="155"/>
        <v>1.3320385411356406</v>
      </c>
      <c r="T142" s="2">
        <f t="shared" si="156"/>
        <v>0.01</v>
      </c>
      <c r="U142" s="14">
        <f t="shared" si="157"/>
        <v>1.3320385411356406E-2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2.8220385411356408E-2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28.2634516129032</v>
      </c>
      <c r="E143" s="10">
        <f t="shared" si="166"/>
        <v>23.820133333333299</v>
      </c>
      <c r="F143" s="7" t="s">
        <v>83</v>
      </c>
      <c r="G143" s="1">
        <v>8</v>
      </c>
      <c r="H143" s="9">
        <f t="shared" si="147"/>
        <v>28.2634516129032</v>
      </c>
      <c r="I143" s="9">
        <f t="shared" si="148"/>
        <v>301.4134516129032</v>
      </c>
      <c r="J143" s="9">
        <f t="shared" si="149"/>
        <v>0.49300967908482735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3.073337324712182</v>
      </c>
      <c r="P143" s="9">
        <f t="shared" si="152"/>
        <v>1.5151850481757747</v>
      </c>
      <c r="Q143" s="12">
        <f t="shared" si="153"/>
        <v>0.39394811252570144</v>
      </c>
      <c r="R143" s="9">
        <f t="shared" si="154"/>
        <v>0.19735245833333334</v>
      </c>
      <c r="S143" s="13">
        <f t="shared" si="155"/>
        <v>1.9961652155369305</v>
      </c>
      <c r="T143" s="2">
        <f t="shared" si="156"/>
        <v>0.01</v>
      </c>
      <c r="U143" s="14">
        <f t="shared" si="157"/>
        <v>1.9961652155369304E-2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3.4861652155369308E-2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28.779838709677399</v>
      </c>
      <c r="E144" s="10">
        <f t="shared" si="166"/>
        <v>28.2634516129032</v>
      </c>
      <c r="F144" s="7" t="s">
        <v>83</v>
      </c>
      <c r="G144" s="1">
        <v>9</v>
      </c>
      <c r="H144" s="9">
        <f t="shared" si="147"/>
        <v>28.779838709677399</v>
      </c>
      <c r="I144" s="9">
        <f t="shared" si="148"/>
        <v>301.92983870967737</v>
      </c>
      <c r="J144" s="9">
        <f t="shared" si="149"/>
        <v>0.52101433720042045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2.3172001932030741</v>
      </c>
      <c r="P144" s="9">
        <f t="shared" si="152"/>
        <v>1.2072945228223859</v>
      </c>
      <c r="Q144" s="12">
        <f t="shared" si="153"/>
        <v>0.31389657593382037</v>
      </c>
      <c r="R144" s="9">
        <f t="shared" si="154"/>
        <v>0.19735245833333334</v>
      </c>
      <c r="S144" s="13">
        <f t="shared" si="155"/>
        <v>1.5905379572401426</v>
      </c>
      <c r="T144" s="2">
        <f t="shared" si="156"/>
        <v>0.01</v>
      </c>
      <c r="U144" s="14">
        <f t="shared" si="157"/>
        <v>1.5905379572401426E-2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3.0805379572401426E-2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25.1179666666667</v>
      </c>
      <c r="E145" s="10">
        <f t="shared" si="166"/>
        <v>28.779838709677399</v>
      </c>
      <c r="F145" s="7" t="s">
        <v>83</v>
      </c>
      <c r="G145" s="1">
        <v>10</v>
      </c>
      <c r="H145" s="9">
        <f t="shared" si="147"/>
        <v>25.1179666666667</v>
      </c>
      <c r="I145" s="9">
        <f t="shared" si="148"/>
        <v>298.26796666666667</v>
      </c>
      <c r="J145" s="9">
        <f t="shared" si="149"/>
        <v>0.35067456132622604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1.868953587047355</v>
      </c>
      <c r="P145" s="9">
        <f t="shared" si="152"/>
        <v>0.65539447927690786</v>
      </c>
      <c r="Q145" s="12">
        <f t="shared" si="153"/>
        <v>0.17040256461199604</v>
      </c>
      <c r="R145" s="9">
        <f t="shared" si="154"/>
        <v>0.19735245833333334</v>
      </c>
      <c r="S145" s="13">
        <f t="shared" si="155"/>
        <v>0.86344282737122924</v>
      </c>
      <c r="T145" s="2">
        <f t="shared" si="156"/>
        <v>0.01</v>
      </c>
      <c r="U145" s="14">
        <f t="shared" si="157"/>
        <v>8.634428273712292E-3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2.3534428273712292E-2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22.012354838709701</v>
      </c>
      <c r="E146" s="10">
        <f t="shared" si="166"/>
        <v>25.1179666666667</v>
      </c>
      <c r="F146" s="7" t="s">
        <v>83</v>
      </c>
      <c r="G146" s="1">
        <v>11</v>
      </c>
      <c r="H146" s="9">
        <f t="shared" si="147"/>
        <v>22.012354838709701</v>
      </c>
      <c r="I146" s="9">
        <f t="shared" si="148"/>
        <v>295.16235483870969</v>
      </c>
      <c r="J146" s="9">
        <f t="shared" si="149"/>
        <v>0.24873384774865009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1.9726070244371141</v>
      </c>
      <c r="P146" s="9">
        <f t="shared" si="152"/>
        <v>0.49065413528425883</v>
      </c>
      <c r="Q146" s="12">
        <f t="shared" si="153"/>
        <v>0.12757007517390731</v>
      </c>
      <c r="R146" s="9">
        <f t="shared" si="154"/>
        <v>0.19735245833333334</v>
      </c>
      <c r="S146" s="13">
        <f t="shared" si="155"/>
        <v>0.6464073275359874</v>
      </c>
      <c r="T146" s="2">
        <f t="shared" si="156"/>
        <v>0.01</v>
      </c>
      <c r="U146" s="14">
        <f t="shared" si="157"/>
        <v>6.4640732753598745E-3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2.1364073275359878E-2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19.231200000000001</v>
      </c>
      <c r="E147" s="10">
        <f t="shared" si="166"/>
        <v>22.012354838709701</v>
      </c>
      <c r="F147" s="7" t="s">
        <v>85</v>
      </c>
      <c r="G147" s="1">
        <v>12</v>
      </c>
      <c r="H147" s="9">
        <f t="shared" si="147"/>
        <v>19.231200000000001</v>
      </c>
      <c r="I147" s="9">
        <f t="shared" si="148"/>
        <v>292.38119999999998</v>
      </c>
      <c r="J147" s="9">
        <f t="shared" si="149"/>
        <v>0.18174409699788407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2.2410008058195219</v>
      </c>
      <c r="P147" s="9">
        <f t="shared" si="152"/>
        <v>0.40728866782519957</v>
      </c>
      <c r="Q147" s="12">
        <f t="shared" si="153"/>
        <v>0.10589505363455189</v>
      </c>
      <c r="R147" s="9">
        <f t="shared" si="154"/>
        <v>0.19735245833333334</v>
      </c>
      <c r="S147" s="13">
        <f t="shared" si="155"/>
        <v>0.53657833567845625</v>
      </c>
      <c r="T147" s="2">
        <f t="shared" si="156"/>
        <v>0.01</v>
      </c>
      <c r="U147" s="14">
        <f t="shared" si="157"/>
        <v>5.3657833567845627E-3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1.0855783356784564E-2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13.962580645161299</v>
      </c>
      <c r="E148" s="10">
        <f t="shared" si="166"/>
        <v>19.231200000000001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1359420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25409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183145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1493440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33213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4240355.3148681708</v>
      </c>
      <c r="J13" s="6" t="s">
        <v>37</v>
      </c>
      <c r="K13" s="6">
        <f>I13/(10000*1000)</f>
        <v>0.42403553148681705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1.77735483870968</v>
      </c>
      <c r="E26" s="7"/>
      <c r="F26" s="7"/>
      <c r="G26" s="1">
        <v>1</v>
      </c>
      <c r="H26" s="9">
        <f t="shared" ref="H26:H37" si="0">E27</f>
        <v>1.77735483870968</v>
      </c>
      <c r="I26" s="9">
        <f t="shared" ref="I26:I37" si="1">H26+273.15</f>
        <v>274.92735483870968</v>
      </c>
      <c r="J26" s="9">
        <f t="shared" ref="J26:J37" si="2">EXP(($C$15*(I26-$C$13))/($C$16*I26*$C$13))</f>
        <v>2.1942637970139199E-2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0.8893810684707576</v>
      </c>
      <c r="Q26" s="12">
        <f t="shared" ref="Q26:Q37" si="6">P26*$B$28</f>
        <v>8.893810684707576E-2</v>
      </c>
      <c r="R26" s="9">
        <f t="shared" ref="R26:R37" si="7">L26*$B$28</f>
        <v>4.0532094166666672</v>
      </c>
      <c r="S26" s="13">
        <f t="shared" ref="S26:S37" si="8">Q26/R26</f>
        <v>2.1942637970139199E-2</v>
      </c>
      <c r="T26" s="2">
        <f t="shared" ref="T26:T37" si="9">$B$27/100</f>
        <v>0.34</v>
      </c>
      <c r="U26" s="14">
        <f t="shared" ref="U26:U37" si="10">S26*T26</f>
        <v>7.4604969098473282E-3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2.0360496909847328E-2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-0.95329032258064506</v>
      </c>
      <c r="E27" s="10">
        <f t="shared" ref="E27:E38" si="18">D26</f>
        <v>1.77735483870968</v>
      </c>
      <c r="F27" s="7" t="s">
        <v>83</v>
      </c>
      <c r="G27" s="1">
        <v>2</v>
      </c>
      <c r="H27" s="9">
        <f t="shared" si="0"/>
        <v>-0.95329032258064506</v>
      </c>
      <c r="I27" s="9">
        <f t="shared" si="1"/>
        <v>272.19670967741934</v>
      </c>
      <c r="J27" s="9">
        <f t="shared" si="2"/>
        <v>1.5381168768291481E-2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80.174807264862579</v>
      </c>
      <c r="P27" s="9">
        <f t="shared" si="5"/>
        <v>1.2331822415060933</v>
      </c>
      <c r="Q27" s="12">
        <f t="shared" si="6"/>
        <v>0.12331822415060933</v>
      </c>
      <c r="R27" s="9">
        <f t="shared" si="7"/>
        <v>4.0532094166666672</v>
      </c>
      <c r="S27" s="13">
        <f t="shared" si="8"/>
        <v>3.0424834118742729E-2</v>
      </c>
      <c r="T27" s="2">
        <f t="shared" si="9"/>
        <v>0.34</v>
      </c>
      <c r="U27" s="14">
        <f t="shared" si="10"/>
        <v>1.0344443600372528E-2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2.3244443600372526E-2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-0.38621428571428601</v>
      </c>
      <c r="E28" s="10">
        <f t="shared" si="18"/>
        <v>-0.95329032258064506</v>
      </c>
      <c r="F28" s="7" t="s">
        <v>83</v>
      </c>
      <c r="G28" s="1">
        <v>3</v>
      </c>
      <c r="H28" s="9">
        <f t="shared" si="0"/>
        <v>-0.38621428571428601</v>
      </c>
      <c r="I28" s="9">
        <f t="shared" si="1"/>
        <v>272.76378571428569</v>
      </c>
      <c r="J28" s="9">
        <f t="shared" si="2"/>
        <v>1.6568647253369928E-2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119.47371919002315</v>
      </c>
      <c r="P28" s="9">
        <f t="shared" si="5"/>
        <v>1.9795179093076671</v>
      </c>
      <c r="Q28" s="12">
        <f t="shared" si="6"/>
        <v>0.19795179093076673</v>
      </c>
      <c r="R28" s="9">
        <f t="shared" si="7"/>
        <v>4.0532094166666672</v>
      </c>
      <c r="S28" s="13">
        <f t="shared" si="8"/>
        <v>4.8838283587518405E-2</v>
      </c>
      <c r="T28" s="2">
        <f t="shared" si="9"/>
        <v>0.34</v>
      </c>
      <c r="U28" s="14">
        <f t="shared" si="10"/>
        <v>1.6605016419756258E-2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2.9505016419756259E-2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3.2709032258064501</v>
      </c>
      <c r="E29" s="10">
        <f t="shared" si="18"/>
        <v>-0.38621428571428601</v>
      </c>
      <c r="F29" s="7" t="s">
        <v>83</v>
      </c>
      <c r="G29" s="1">
        <v>4</v>
      </c>
      <c r="H29" s="9">
        <f t="shared" si="0"/>
        <v>3.2709032258064501</v>
      </c>
      <c r="I29" s="9">
        <f t="shared" si="1"/>
        <v>276.42090322580646</v>
      </c>
      <c r="J29" s="9">
        <f t="shared" si="2"/>
        <v>2.6570179311772985E-2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158.02629544738215</v>
      </c>
      <c r="P29" s="9">
        <f t="shared" si="5"/>
        <v>4.198787006012159</v>
      </c>
      <c r="Q29" s="12">
        <f t="shared" si="6"/>
        <v>0.4198787006012159</v>
      </c>
      <c r="R29" s="9">
        <f t="shared" si="7"/>
        <v>4.0532094166666672</v>
      </c>
      <c r="S29" s="13">
        <f t="shared" si="8"/>
        <v>0.10359166217138649</v>
      </c>
      <c r="T29" s="2">
        <f t="shared" si="9"/>
        <v>0.34</v>
      </c>
      <c r="U29" s="14">
        <f t="shared" si="10"/>
        <v>3.5221165138271407E-2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4.8121165138271409E-2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5.7464666666666702</v>
      </c>
      <c r="E30" s="10">
        <f t="shared" si="18"/>
        <v>3.2709032258064501</v>
      </c>
      <c r="F30" s="7" t="s">
        <v>83</v>
      </c>
      <c r="G30" s="1">
        <v>5</v>
      </c>
      <c r="H30" s="9">
        <f t="shared" si="0"/>
        <v>5.7464666666666702</v>
      </c>
      <c r="I30" s="9">
        <f t="shared" si="1"/>
        <v>278.89646666666664</v>
      </c>
      <c r="J30" s="9">
        <f t="shared" si="2"/>
        <v>3.6323034727141788E-2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146.1361330193015</v>
      </c>
      <c r="O30" s="9">
        <f t="shared" si="19"/>
        <v>48.223469588735156</v>
      </c>
      <c r="P30" s="9">
        <f t="shared" si="5"/>
        <v>1.7516227605348931</v>
      </c>
      <c r="Q30" s="12">
        <f t="shared" si="6"/>
        <v>0.17516227605348933</v>
      </c>
      <c r="R30" s="9">
        <f t="shared" si="7"/>
        <v>4.0532094166666672</v>
      </c>
      <c r="S30" s="13">
        <f t="shared" si="8"/>
        <v>4.3215698486544434E-2</v>
      </c>
      <c r="T30" s="2">
        <f t="shared" si="9"/>
        <v>0.34</v>
      </c>
      <c r="U30" s="14">
        <f t="shared" si="10"/>
        <v>1.4693337485425109E-2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2.7593337485425109E-2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10.760806451612901</v>
      </c>
      <c r="E31" s="10">
        <f t="shared" si="18"/>
        <v>5.7464666666666702</v>
      </c>
      <c r="F31" s="7" t="s">
        <v>85</v>
      </c>
      <c r="G31" s="1">
        <v>6</v>
      </c>
      <c r="H31" s="9">
        <f t="shared" si="0"/>
        <v>10.760806451612901</v>
      </c>
      <c r="I31" s="9">
        <f t="shared" si="1"/>
        <v>283.91080645161287</v>
      </c>
      <c r="J31" s="9">
        <f t="shared" si="2"/>
        <v>6.7292825220540545E-2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87.003940994866923</v>
      </c>
      <c r="P31" s="9">
        <f t="shared" si="5"/>
        <v>5.8547409948658027</v>
      </c>
      <c r="Q31" s="12">
        <f t="shared" si="6"/>
        <v>0.58547409948658025</v>
      </c>
      <c r="R31" s="9">
        <f t="shared" si="7"/>
        <v>4.0532094166666672</v>
      </c>
      <c r="S31" s="13">
        <f t="shared" si="8"/>
        <v>0.14444703919790808</v>
      </c>
      <c r="T31" s="2">
        <f t="shared" si="9"/>
        <v>0.34</v>
      </c>
      <c r="U31" s="14">
        <f t="shared" si="10"/>
        <v>4.9111993327288751E-2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6.2011993327288753E-2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19.126533333333299</v>
      </c>
      <c r="E32" s="10">
        <f t="shared" si="18"/>
        <v>10.760806451612901</v>
      </c>
      <c r="F32" s="7" t="s">
        <v>83</v>
      </c>
      <c r="G32" s="1">
        <v>7</v>
      </c>
      <c r="H32" s="9">
        <f t="shared" si="0"/>
        <v>19.126533333333299</v>
      </c>
      <c r="I32" s="9">
        <f t="shared" si="1"/>
        <v>292.2765333333333</v>
      </c>
      <c r="J32" s="9">
        <f t="shared" si="2"/>
        <v>0.17958955958751358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121.68129416666778</v>
      </c>
      <c r="P32" s="9">
        <f t="shared" si="5"/>
        <v>21.852690029430551</v>
      </c>
      <c r="Q32" s="12">
        <f t="shared" si="6"/>
        <v>2.185269002943055</v>
      </c>
      <c r="R32" s="9">
        <f t="shared" si="7"/>
        <v>4.0532094166666672</v>
      </c>
      <c r="S32" s="13">
        <f t="shared" si="8"/>
        <v>0.53914534836450811</v>
      </c>
      <c r="T32" s="2">
        <f t="shared" si="9"/>
        <v>0.34</v>
      </c>
      <c r="U32" s="14">
        <f t="shared" si="10"/>
        <v>0.18330941844393278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0.20895941844393279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19.069806451612902</v>
      </c>
      <c r="E33" s="10">
        <f t="shared" si="18"/>
        <v>19.126533333333299</v>
      </c>
      <c r="F33" s="7" t="s">
        <v>83</v>
      </c>
      <c r="G33" s="1">
        <v>8</v>
      </c>
      <c r="H33" s="9">
        <f t="shared" si="0"/>
        <v>19.069806451612902</v>
      </c>
      <c r="I33" s="9">
        <f t="shared" si="1"/>
        <v>292.2198064516129</v>
      </c>
      <c r="J33" s="9">
        <f t="shared" si="2"/>
        <v>0.17843190596259614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140.36069830390389</v>
      </c>
      <c r="P33" s="9">
        <f t="shared" si="5"/>
        <v>25.044826920606507</v>
      </c>
      <c r="Q33" s="12">
        <f t="shared" si="6"/>
        <v>2.5044826920606509</v>
      </c>
      <c r="R33" s="9">
        <f t="shared" si="7"/>
        <v>4.0532094166666672</v>
      </c>
      <c r="S33" s="13">
        <f t="shared" si="8"/>
        <v>0.61790113330002105</v>
      </c>
      <c r="T33" s="2">
        <f t="shared" si="9"/>
        <v>0.34</v>
      </c>
      <c r="U33" s="14">
        <f t="shared" si="10"/>
        <v>0.21008638532200719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0.23573638532200719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16.478258064516101</v>
      </c>
      <c r="E34" s="10">
        <f t="shared" si="18"/>
        <v>19.069806451612902</v>
      </c>
      <c r="F34" s="7" t="s">
        <v>83</v>
      </c>
      <c r="G34" s="1">
        <v>9</v>
      </c>
      <c r="H34" s="9">
        <f t="shared" si="0"/>
        <v>16.478258064516101</v>
      </c>
      <c r="I34" s="9">
        <f t="shared" si="1"/>
        <v>289.6282580645161</v>
      </c>
      <c r="J34" s="9">
        <f t="shared" si="2"/>
        <v>0.13243131396639138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155.84796554996404</v>
      </c>
      <c r="P34" s="9">
        <f t="shared" si="5"/>
        <v>20.639150856770637</v>
      </c>
      <c r="Q34" s="12">
        <f t="shared" si="6"/>
        <v>2.0639150856770638</v>
      </c>
      <c r="R34" s="9">
        <f t="shared" si="7"/>
        <v>4.0532094166666672</v>
      </c>
      <c r="S34" s="13">
        <f t="shared" si="8"/>
        <v>0.50920514424700369</v>
      </c>
      <c r="T34" s="2">
        <f t="shared" si="9"/>
        <v>0.34</v>
      </c>
      <c r="U34" s="14">
        <f t="shared" si="10"/>
        <v>0.17312974904398126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0.19877974904398127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14.835566666666701</v>
      </c>
      <c r="E35" s="10">
        <f t="shared" si="18"/>
        <v>16.478258064516101</v>
      </c>
      <c r="F35" s="7" t="s">
        <v>83</v>
      </c>
      <c r="G35" s="1">
        <v>10</v>
      </c>
      <c r="H35" s="9">
        <f t="shared" si="0"/>
        <v>14.835566666666701</v>
      </c>
      <c r="I35" s="9">
        <f t="shared" si="1"/>
        <v>287.98556666666667</v>
      </c>
      <c r="J35" s="9">
        <f t="shared" si="2"/>
        <v>0.10932260730652982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175.74090885986007</v>
      </c>
      <c r="P35" s="9">
        <f t="shared" si="5"/>
        <v>19.212454366979131</v>
      </c>
      <c r="Q35" s="12">
        <f t="shared" si="6"/>
        <v>1.9212454366979133</v>
      </c>
      <c r="R35" s="9">
        <f t="shared" si="7"/>
        <v>4.0532094166666672</v>
      </c>
      <c r="S35" s="13">
        <f t="shared" si="8"/>
        <v>0.47400596396470746</v>
      </c>
      <c r="T35" s="2">
        <f t="shared" si="9"/>
        <v>0.34</v>
      </c>
      <c r="U35" s="14">
        <f t="shared" si="10"/>
        <v>0.16116202774800054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0.18681202774800054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8.4000967741935497</v>
      </c>
      <c r="E36" s="10">
        <f t="shared" si="18"/>
        <v>14.835566666666701</v>
      </c>
      <c r="F36" s="7" t="s">
        <v>83</v>
      </c>
      <c r="G36" s="1">
        <v>11</v>
      </c>
      <c r="H36" s="9">
        <f t="shared" si="0"/>
        <v>8.4000967741935497</v>
      </c>
      <c r="I36" s="9">
        <f t="shared" si="1"/>
        <v>281.55009677419355</v>
      </c>
      <c r="J36" s="9">
        <f t="shared" si="2"/>
        <v>5.0476038732607531E-2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148.70203176823688</v>
      </c>
      <c r="O36" s="9">
        <f t="shared" si="19"/>
        <v>48.358516891310728</v>
      </c>
      <c r="P36" s="9">
        <f t="shared" si="5"/>
        <v>2.4409463716572559</v>
      </c>
      <c r="Q36" s="12">
        <f t="shared" si="6"/>
        <v>0.2440946371657256</v>
      </c>
      <c r="R36" s="9">
        <f t="shared" si="7"/>
        <v>4.0532094166666672</v>
      </c>
      <c r="S36" s="13">
        <f t="shared" si="8"/>
        <v>6.022255750270792E-2</v>
      </c>
      <c r="T36" s="2">
        <f t="shared" si="9"/>
        <v>0.34</v>
      </c>
      <c r="U36" s="14">
        <f t="shared" si="10"/>
        <v>2.0475669550920693E-2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3.3375669550920695E-2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3.7527666666666701</v>
      </c>
      <c r="E37" s="10">
        <f t="shared" si="18"/>
        <v>8.4000967741935497</v>
      </c>
      <c r="F37" s="7" t="s">
        <v>85</v>
      </c>
      <c r="G37" s="1">
        <v>12</v>
      </c>
      <c r="H37" s="9">
        <f t="shared" si="0"/>
        <v>3.7527666666666701</v>
      </c>
      <c r="I37" s="9">
        <f t="shared" si="1"/>
        <v>276.90276666666665</v>
      </c>
      <c r="J37" s="9">
        <f t="shared" si="2"/>
        <v>2.8249813038218993E-2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86.449664686320133</v>
      </c>
      <c r="P37" s="9">
        <f t="shared" si="5"/>
        <v>2.4421868646052665</v>
      </c>
      <c r="Q37" s="12">
        <f t="shared" si="6"/>
        <v>0.24421868646052666</v>
      </c>
      <c r="R37" s="9">
        <f t="shared" si="7"/>
        <v>4.0532094166666672</v>
      </c>
      <c r="S37" s="13">
        <f t="shared" si="8"/>
        <v>6.0253162705165751E-2</v>
      </c>
      <c r="T37" s="2">
        <f t="shared" si="9"/>
        <v>0.34</v>
      </c>
      <c r="U37" s="14">
        <f t="shared" si="10"/>
        <v>2.0486075319756356E-2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3.3386075319756355E-2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0.61093548387096797</v>
      </c>
      <c r="E38" s="10">
        <f t="shared" si="18"/>
        <v>3.7527666666666701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1.77735483870968</v>
      </c>
      <c r="E42" s="7"/>
      <c r="F42" s="7"/>
      <c r="G42" s="1">
        <v>1</v>
      </c>
      <c r="H42" s="9">
        <f t="shared" ref="H42:H53" si="20">E43</f>
        <v>1.77735483870968</v>
      </c>
      <c r="I42" s="9">
        <f t="shared" ref="I42:I53" si="21">H42+273.15</f>
        <v>274.92735483870968</v>
      </c>
      <c r="J42" s="9">
        <f t="shared" ref="J42:J53" si="22">EXP(($C$15*(I42-$C$13))/($C$16*I42*$C$13))</f>
        <v>2.1942637970139199E-2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1.2914613860300053</v>
      </c>
      <c r="Q42" s="12">
        <f t="shared" ref="Q42:Q53" si="26">P42*$B$44</f>
        <v>0.30995073264720124</v>
      </c>
      <c r="R42" s="9">
        <f t="shared" ref="R42:R53" si="27">L42*$B$44</f>
        <v>14.125500000000001</v>
      </c>
      <c r="S42" s="13">
        <f t="shared" ref="S42:S53" si="28">Q42/R42</f>
        <v>2.1942637970139196E-2</v>
      </c>
      <c r="T42" s="2">
        <f t="shared" ref="T42:T53" si="29">$B$43/100</f>
        <v>0.43</v>
      </c>
      <c r="U42" s="14">
        <f t="shared" ref="U42:U53" si="30">S42*T42</f>
        <v>9.4353343271598531E-3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1.7855334327159852E-2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113285</v>
      </c>
      <c r="AU42" s="1">
        <f t="shared" ref="AU42:AU53" si="38">AT42*10000*AS42*0.67*AR42*AQ42</f>
        <v>445195301.28268582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-0.95329032258064506</v>
      </c>
      <c r="E43" s="10">
        <f t="shared" ref="E43:E54" si="40">D42</f>
        <v>1.77735483870968</v>
      </c>
      <c r="F43" s="7" t="s">
        <v>83</v>
      </c>
      <c r="G43" s="1">
        <v>2</v>
      </c>
      <c r="H43" s="9">
        <f t="shared" si="20"/>
        <v>-0.95329032258064506</v>
      </c>
      <c r="I43" s="9">
        <f t="shared" si="21"/>
        <v>272.19670967741934</v>
      </c>
      <c r="J43" s="9">
        <f t="shared" si="22"/>
        <v>1.5381168768291481E-2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116.42103861397</v>
      </c>
      <c r="P43" s="9">
        <f t="shared" si="25"/>
        <v>1.7906916431012518</v>
      </c>
      <c r="Q43" s="12">
        <f t="shared" si="26"/>
        <v>0.42976599434430041</v>
      </c>
      <c r="R43" s="9">
        <f t="shared" si="27"/>
        <v>14.125500000000001</v>
      </c>
      <c r="S43" s="13">
        <f t="shared" si="28"/>
        <v>3.0424834118742725E-2</v>
      </c>
      <c r="T43" s="2">
        <f t="shared" si="29"/>
        <v>0.43</v>
      </c>
      <c r="U43" s="14">
        <f t="shared" si="30"/>
        <v>1.3082678671059372E-2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2.1502678671059372E-2</v>
      </c>
      <c r="AR43" s="9">
        <f t="shared" si="35"/>
        <v>136.875</v>
      </c>
      <c r="AS43" s="1">
        <f t="shared" si="36"/>
        <v>0.24</v>
      </c>
      <c r="AT43" s="1">
        <f t="shared" si="37"/>
        <v>113285</v>
      </c>
      <c r="AU43" s="1">
        <f t="shared" si="38"/>
        <v>536136223.15577024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-0.38621428571428601</v>
      </c>
      <c r="E44" s="10">
        <f t="shared" si="40"/>
        <v>-0.95329032258064506</v>
      </c>
      <c r="F44" s="7" t="s">
        <v>83</v>
      </c>
      <c r="G44" s="1">
        <v>3</v>
      </c>
      <c r="H44" s="9">
        <f t="shared" si="20"/>
        <v>-0.38621428571428601</v>
      </c>
      <c r="I44" s="9">
        <f t="shared" si="21"/>
        <v>272.76378571428569</v>
      </c>
      <c r="J44" s="9">
        <f t="shared" si="22"/>
        <v>1.6568647253369928E-2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173.48659697086876</v>
      </c>
      <c r="P44" s="9">
        <f t="shared" si="25"/>
        <v>2.8744382283978802</v>
      </c>
      <c r="Q44" s="12">
        <f t="shared" si="26"/>
        <v>0.68986517481549126</v>
      </c>
      <c r="R44" s="9">
        <f t="shared" si="27"/>
        <v>14.125500000000001</v>
      </c>
      <c r="S44" s="13">
        <f t="shared" si="28"/>
        <v>4.8838283587518405E-2</v>
      </c>
      <c r="T44" s="2">
        <f t="shared" si="29"/>
        <v>0.43</v>
      </c>
      <c r="U44" s="14">
        <f t="shared" si="30"/>
        <v>2.1000461942632914E-2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2.9420461942632911E-2</v>
      </c>
      <c r="AR44" s="9">
        <f t="shared" si="35"/>
        <v>136.875</v>
      </c>
      <c r="AS44" s="1">
        <f t="shared" si="36"/>
        <v>0.24</v>
      </c>
      <c r="AT44" s="1">
        <f t="shared" si="37"/>
        <v>113285</v>
      </c>
      <c r="AU44" s="1">
        <f t="shared" si="38"/>
        <v>733553972.07561851</v>
      </c>
    </row>
    <row r="45" spans="1:48" x14ac:dyDescent="0.15">
      <c r="C45" s="7">
        <v>3</v>
      </c>
      <c r="D45" s="7">
        <f t="shared" si="39"/>
        <v>3.2709032258064501</v>
      </c>
      <c r="E45" s="10">
        <f t="shared" si="40"/>
        <v>-0.38621428571428601</v>
      </c>
      <c r="F45" s="7" t="s">
        <v>83</v>
      </c>
      <c r="G45" s="1">
        <v>4</v>
      </c>
      <c r="H45" s="9">
        <f t="shared" si="20"/>
        <v>3.2709032258064501</v>
      </c>
      <c r="I45" s="9">
        <f t="shared" si="21"/>
        <v>276.42090322580646</v>
      </c>
      <c r="J45" s="9">
        <f t="shared" si="22"/>
        <v>2.6570179311772985E-2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229.4684087424709</v>
      </c>
      <c r="P45" s="9">
        <f t="shared" si="25"/>
        <v>6.0970167666746677</v>
      </c>
      <c r="Q45" s="12">
        <f t="shared" si="26"/>
        <v>1.4632840240019203</v>
      </c>
      <c r="R45" s="9">
        <f t="shared" si="27"/>
        <v>14.125500000000001</v>
      </c>
      <c r="S45" s="13">
        <f t="shared" si="28"/>
        <v>0.10359166217138652</v>
      </c>
      <c r="T45" s="2">
        <f t="shared" si="29"/>
        <v>0.43</v>
      </c>
      <c r="U45" s="14">
        <f t="shared" si="30"/>
        <v>4.4544414733696198E-2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5.2964414733696195E-2</v>
      </c>
      <c r="AR45" s="9">
        <f t="shared" si="35"/>
        <v>136.875</v>
      </c>
      <c r="AS45" s="1">
        <f t="shared" si="36"/>
        <v>0.24</v>
      </c>
      <c r="AT45" s="1">
        <f t="shared" si="37"/>
        <v>113285</v>
      </c>
      <c r="AU45" s="1">
        <f t="shared" si="38"/>
        <v>1320586226.0871854</v>
      </c>
    </row>
    <row r="46" spans="1:48" x14ac:dyDescent="0.15">
      <c r="C46" s="7">
        <v>4</v>
      </c>
      <c r="D46" s="7">
        <f t="shared" si="39"/>
        <v>5.7464666666666702</v>
      </c>
      <c r="E46" s="10">
        <f t="shared" si="40"/>
        <v>3.2709032258064501</v>
      </c>
      <c r="F46" s="7" t="s">
        <v>83</v>
      </c>
      <c r="G46" s="1">
        <v>5</v>
      </c>
      <c r="H46" s="9">
        <f t="shared" si="20"/>
        <v>5.7464666666666702</v>
      </c>
      <c r="I46" s="9">
        <f t="shared" si="21"/>
        <v>278.89646666666664</v>
      </c>
      <c r="J46" s="9">
        <f t="shared" si="22"/>
        <v>3.6323034727141788E-2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212.20282237700641</v>
      </c>
      <c r="O46" s="9">
        <f t="shared" si="41"/>
        <v>70.024819598789833</v>
      </c>
      <c r="P46" s="9">
        <f t="shared" si="25"/>
        <v>2.5435139540486822</v>
      </c>
      <c r="Q46" s="12">
        <f t="shared" si="26"/>
        <v>0.61044334897168373</v>
      </c>
      <c r="R46" s="9">
        <f t="shared" si="27"/>
        <v>14.125500000000001</v>
      </c>
      <c r="S46" s="13">
        <f t="shared" si="28"/>
        <v>4.3215698486544454E-2</v>
      </c>
      <c r="T46" s="2">
        <f t="shared" si="29"/>
        <v>0.43</v>
      </c>
      <c r="U46" s="14">
        <f t="shared" si="30"/>
        <v>1.8582750349214115E-2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2.7002750349214115E-2</v>
      </c>
      <c r="AR46" s="9">
        <f t="shared" si="35"/>
        <v>136.875</v>
      </c>
      <c r="AS46" s="1">
        <f t="shared" si="36"/>
        <v>0.24</v>
      </c>
      <c r="AT46" s="1">
        <f t="shared" si="37"/>
        <v>113285</v>
      </c>
      <c r="AU46" s="1">
        <f t="shared" si="38"/>
        <v>673272051.75282311</v>
      </c>
    </row>
    <row r="47" spans="1:48" x14ac:dyDescent="0.15">
      <c r="C47" s="7">
        <v>5</v>
      </c>
      <c r="D47" s="7">
        <f t="shared" si="39"/>
        <v>10.760806451612901</v>
      </c>
      <c r="E47" s="10">
        <f t="shared" si="40"/>
        <v>5.7464666666666702</v>
      </c>
      <c r="F47" s="7" t="s">
        <v>85</v>
      </c>
      <c r="G47" s="1">
        <v>6</v>
      </c>
      <c r="H47" s="9">
        <f t="shared" si="20"/>
        <v>10.760806451612901</v>
      </c>
      <c r="I47" s="9">
        <f t="shared" si="21"/>
        <v>283.91080645161287</v>
      </c>
      <c r="J47" s="9">
        <f t="shared" si="22"/>
        <v>6.7292825220540545E-2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126.33755564474117</v>
      </c>
      <c r="P47" s="9">
        <f t="shared" si="25"/>
        <v>8.5016110507918832</v>
      </c>
      <c r="Q47" s="12">
        <f t="shared" si="26"/>
        <v>2.040386652190052</v>
      </c>
      <c r="R47" s="9">
        <f t="shared" si="27"/>
        <v>14.125500000000001</v>
      </c>
      <c r="S47" s="13">
        <f t="shared" si="28"/>
        <v>0.14444703919790816</v>
      </c>
      <c r="T47" s="2">
        <f t="shared" si="29"/>
        <v>0.43</v>
      </c>
      <c r="U47" s="14">
        <f t="shared" si="30"/>
        <v>6.2112226855100511E-2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7.0532226855100522E-2</v>
      </c>
      <c r="AR47" s="9">
        <f t="shared" si="35"/>
        <v>136.875</v>
      </c>
      <c r="AS47" s="1">
        <f t="shared" si="36"/>
        <v>0.24</v>
      </c>
      <c r="AT47" s="1">
        <f t="shared" si="37"/>
        <v>113285</v>
      </c>
      <c r="AU47" s="1">
        <f t="shared" si="38"/>
        <v>1758612603.3569453</v>
      </c>
    </row>
    <row r="48" spans="1:48" x14ac:dyDescent="0.15">
      <c r="C48" s="7">
        <v>6</v>
      </c>
      <c r="D48" s="7">
        <f t="shared" si="39"/>
        <v>19.126533333333299</v>
      </c>
      <c r="E48" s="10">
        <f t="shared" si="40"/>
        <v>10.760806451612901</v>
      </c>
      <c r="F48" s="7" t="s">
        <v>83</v>
      </c>
      <c r="G48" s="1">
        <v>7</v>
      </c>
      <c r="H48" s="9">
        <f t="shared" si="20"/>
        <v>19.126533333333299</v>
      </c>
      <c r="I48" s="9">
        <f t="shared" si="21"/>
        <v>292.2765333333333</v>
      </c>
      <c r="J48" s="9">
        <f t="shared" si="22"/>
        <v>0.17958955958751358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176.6921945939493</v>
      </c>
      <c r="P48" s="9">
        <f t="shared" si="25"/>
        <v>31.732073409678602</v>
      </c>
      <c r="Q48" s="12">
        <f t="shared" si="26"/>
        <v>7.615697618322864</v>
      </c>
      <c r="R48" s="9">
        <f t="shared" si="27"/>
        <v>14.125500000000001</v>
      </c>
      <c r="S48" s="13">
        <f t="shared" si="28"/>
        <v>0.53914534836450845</v>
      </c>
      <c r="T48" s="2">
        <f t="shared" si="29"/>
        <v>0.43</v>
      </c>
      <c r="U48" s="14">
        <f t="shared" si="30"/>
        <v>0.23183249979673862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0.24743249979673859</v>
      </c>
      <c r="AR48" s="9">
        <f t="shared" si="35"/>
        <v>136.875</v>
      </c>
      <c r="AS48" s="1">
        <f t="shared" si="36"/>
        <v>0.24</v>
      </c>
      <c r="AT48" s="1">
        <f t="shared" si="37"/>
        <v>113285</v>
      </c>
      <c r="AU48" s="1">
        <f t="shared" si="38"/>
        <v>6169348849.8044271</v>
      </c>
    </row>
    <row r="49" spans="1:48" x14ac:dyDescent="0.15">
      <c r="C49" s="7">
        <v>7</v>
      </c>
      <c r="D49" s="7">
        <f t="shared" si="39"/>
        <v>19.069806451612902</v>
      </c>
      <c r="E49" s="10">
        <f t="shared" si="40"/>
        <v>19.126533333333299</v>
      </c>
      <c r="F49" s="7" t="s">
        <v>83</v>
      </c>
      <c r="G49" s="1">
        <v>8</v>
      </c>
      <c r="H49" s="9">
        <f t="shared" si="20"/>
        <v>19.069806451612902</v>
      </c>
      <c r="I49" s="9">
        <f t="shared" si="21"/>
        <v>292.2198064516129</v>
      </c>
      <c r="J49" s="9">
        <f t="shared" si="22"/>
        <v>0.17843190596259614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203.81637118427068</v>
      </c>
      <c r="P49" s="9">
        <f t="shared" si="25"/>
        <v>36.367343576789374</v>
      </c>
      <c r="Q49" s="12">
        <f t="shared" si="26"/>
        <v>8.7281624584294502</v>
      </c>
      <c r="R49" s="9">
        <f t="shared" si="27"/>
        <v>14.125500000000001</v>
      </c>
      <c r="S49" s="13">
        <f t="shared" si="28"/>
        <v>0.61790113330002128</v>
      </c>
      <c r="T49" s="2">
        <f t="shared" si="29"/>
        <v>0.43</v>
      </c>
      <c r="U49" s="14">
        <f t="shared" si="30"/>
        <v>0.26569748731900916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0.28129748731900917</v>
      </c>
      <c r="AR49" s="9">
        <f t="shared" si="35"/>
        <v>136.875</v>
      </c>
      <c r="AS49" s="1">
        <f t="shared" si="36"/>
        <v>0.24</v>
      </c>
      <c r="AT49" s="1">
        <f t="shared" si="37"/>
        <v>113285</v>
      </c>
      <c r="AU49" s="1">
        <f t="shared" si="38"/>
        <v>7013720231.8613081</v>
      </c>
    </row>
    <row r="50" spans="1:48" x14ac:dyDescent="0.15">
      <c r="C50" s="7">
        <v>8</v>
      </c>
      <c r="D50" s="7">
        <f t="shared" si="39"/>
        <v>16.478258064516101</v>
      </c>
      <c r="E50" s="10">
        <f t="shared" si="40"/>
        <v>19.069806451612902</v>
      </c>
      <c r="F50" s="7" t="s">
        <v>83</v>
      </c>
      <c r="G50" s="1">
        <v>9</v>
      </c>
      <c r="H50" s="9">
        <f t="shared" si="20"/>
        <v>16.478258064516101</v>
      </c>
      <c r="I50" s="9">
        <f t="shared" si="21"/>
        <v>289.6282580645161</v>
      </c>
      <c r="J50" s="9">
        <f t="shared" si="22"/>
        <v>0.13243131396639138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226.30527760748129</v>
      </c>
      <c r="P50" s="9">
        <f t="shared" si="25"/>
        <v>29.969905271087715</v>
      </c>
      <c r="Q50" s="12">
        <f t="shared" si="26"/>
        <v>7.1927772650610509</v>
      </c>
      <c r="R50" s="9">
        <f t="shared" si="27"/>
        <v>14.125500000000001</v>
      </c>
      <c r="S50" s="13">
        <f t="shared" si="28"/>
        <v>0.50920514424700369</v>
      </c>
      <c r="T50" s="2">
        <f t="shared" si="29"/>
        <v>0.43</v>
      </c>
      <c r="U50" s="14">
        <f t="shared" si="30"/>
        <v>0.21895821202621157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0.23455821202621158</v>
      </c>
      <c r="AR50" s="9">
        <f t="shared" si="35"/>
        <v>136.875</v>
      </c>
      <c r="AS50" s="1">
        <f t="shared" si="36"/>
        <v>0.24</v>
      </c>
      <c r="AT50" s="1">
        <f t="shared" si="37"/>
        <v>113285</v>
      </c>
      <c r="AU50" s="1">
        <f t="shared" si="38"/>
        <v>5848348283.9353552</v>
      </c>
    </row>
    <row r="51" spans="1:48" x14ac:dyDescent="0.15">
      <c r="C51" s="7">
        <v>9</v>
      </c>
      <c r="D51" s="7">
        <f t="shared" si="39"/>
        <v>14.835566666666701</v>
      </c>
      <c r="E51" s="10">
        <f t="shared" si="40"/>
        <v>16.478258064516101</v>
      </c>
      <c r="F51" s="7" t="s">
        <v>83</v>
      </c>
      <c r="G51" s="1">
        <v>10</v>
      </c>
      <c r="H51" s="9">
        <f t="shared" si="20"/>
        <v>14.835566666666701</v>
      </c>
      <c r="I51" s="9">
        <f t="shared" si="21"/>
        <v>287.98556666666667</v>
      </c>
      <c r="J51" s="9">
        <f t="shared" si="22"/>
        <v>0.10932260730652982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255.19162233639355</v>
      </c>
      <c r="P51" s="9">
        <f t="shared" si="25"/>
        <v>27.898213516597814</v>
      </c>
      <c r="Q51" s="12">
        <f t="shared" si="26"/>
        <v>6.6955712439834754</v>
      </c>
      <c r="R51" s="9">
        <f t="shared" si="27"/>
        <v>14.125500000000001</v>
      </c>
      <c r="S51" s="13">
        <f t="shared" si="28"/>
        <v>0.47400596396470746</v>
      </c>
      <c r="T51" s="2">
        <f t="shared" si="29"/>
        <v>0.43</v>
      </c>
      <c r="U51" s="14">
        <f t="shared" si="30"/>
        <v>0.20382256450482419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0.21942256450482417</v>
      </c>
      <c r="AR51" s="9">
        <f t="shared" si="35"/>
        <v>136.875</v>
      </c>
      <c r="AS51" s="1">
        <f t="shared" si="36"/>
        <v>0.24</v>
      </c>
      <c r="AT51" s="1">
        <f t="shared" si="37"/>
        <v>113285</v>
      </c>
      <c r="AU51" s="1">
        <f t="shared" si="38"/>
        <v>5470964190.4802742</v>
      </c>
    </row>
    <row r="52" spans="1:48" x14ac:dyDescent="0.15">
      <c r="C52" s="7">
        <v>10</v>
      </c>
      <c r="D52" s="7">
        <f t="shared" si="39"/>
        <v>8.4000967741935497</v>
      </c>
      <c r="E52" s="10">
        <f t="shared" si="40"/>
        <v>14.835566666666701</v>
      </c>
      <c r="F52" s="7" t="s">
        <v>83</v>
      </c>
      <c r="G52" s="1">
        <v>11</v>
      </c>
      <c r="H52" s="9">
        <f t="shared" si="20"/>
        <v>8.4000967741935497</v>
      </c>
      <c r="I52" s="9">
        <f t="shared" si="21"/>
        <v>281.55009677419355</v>
      </c>
      <c r="J52" s="9">
        <f t="shared" si="22"/>
        <v>5.0476038732607531E-2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215.92873837880595</v>
      </c>
      <c r="O52" s="9">
        <f t="shared" si="41"/>
        <v>70.220920440989772</v>
      </c>
      <c r="P52" s="9">
        <f t="shared" si="25"/>
        <v>3.5444739000187515</v>
      </c>
      <c r="Q52" s="12">
        <f t="shared" si="26"/>
        <v>0.85067373600450036</v>
      </c>
      <c r="R52" s="9">
        <f t="shared" si="27"/>
        <v>14.125500000000001</v>
      </c>
      <c r="S52" s="13">
        <f t="shared" si="28"/>
        <v>6.0222557502707892E-2</v>
      </c>
      <c r="T52" s="2">
        <f t="shared" si="29"/>
        <v>0.43</v>
      </c>
      <c r="U52" s="14">
        <f t="shared" si="30"/>
        <v>2.5895699726164394E-2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3.4315699726164391E-2</v>
      </c>
      <c r="AR52" s="9">
        <f t="shared" si="35"/>
        <v>136.875</v>
      </c>
      <c r="AS52" s="1">
        <f t="shared" si="36"/>
        <v>0.24</v>
      </c>
      <c r="AT52" s="1">
        <f t="shared" si="37"/>
        <v>113285</v>
      </c>
      <c r="AU52" s="1">
        <f t="shared" si="38"/>
        <v>855609197.6994077</v>
      </c>
    </row>
    <row r="53" spans="1:48" x14ac:dyDescent="0.15">
      <c r="C53" s="7">
        <v>11</v>
      </c>
      <c r="D53" s="7">
        <f t="shared" si="39"/>
        <v>3.7527666666666701</v>
      </c>
      <c r="E53" s="10">
        <f t="shared" si="40"/>
        <v>8.4000967741935497</v>
      </c>
      <c r="F53" s="7" t="s">
        <v>85</v>
      </c>
      <c r="G53" s="1">
        <v>12</v>
      </c>
      <c r="H53" s="9">
        <f t="shared" si="20"/>
        <v>3.7527666666666701</v>
      </c>
      <c r="I53" s="9">
        <f t="shared" si="21"/>
        <v>276.90276666666665</v>
      </c>
      <c r="J53" s="9">
        <f t="shared" si="22"/>
        <v>2.8249813038218993E-2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125.53269654097103</v>
      </c>
      <c r="P53" s="9">
        <f t="shared" si="25"/>
        <v>3.5462752074659116</v>
      </c>
      <c r="Q53" s="12">
        <f t="shared" si="26"/>
        <v>0.85110604979181881</v>
      </c>
      <c r="R53" s="9">
        <f t="shared" si="27"/>
        <v>14.125500000000001</v>
      </c>
      <c r="S53" s="13">
        <f t="shared" si="28"/>
        <v>6.0253162705165751E-2</v>
      </c>
      <c r="T53" s="2">
        <f t="shared" si="29"/>
        <v>0.43</v>
      </c>
      <c r="U53" s="14">
        <f t="shared" si="30"/>
        <v>2.5908859963221273E-2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3.432885996322127E-2</v>
      </c>
      <c r="AR53" s="9">
        <f t="shared" si="35"/>
        <v>136.875</v>
      </c>
      <c r="AS53" s="1">
        <f t="shared" si="36"/>
        <v>0.24</v>
      </c>
      <c r="AT53" s="1">
        <f t="shared" si="37"/>
        <v>113285</v>
      </c>
      <c r="AU53" s="1">
        <f t="shared" si="38"/>
        <v>855937327.97096348</v>
      </c>
      <c r="AV53" s="1">
        <f>SUM(AU42:AU53)</f>
        <v>31681284459.462765</v>
      </c>
    </row>
    <row r="54" spans="1:48" x14ac:dyDescent="0.15">
      <c r="C54" s="7">
        <v>12</v>
      </c>
      <c r="D54" s="7">
        <f t="shared" si="39"/>
        <v>0.61093548387096797</v>
      </c>
      <c r="E54" s="10">
        <f t="shared" si="40"/>
        <v>3.7527666666666701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1.77735483870968</v>
      </c>
      <c r="E58" s="7"/>
      <c r="F58" s="7"/>
      <c r="G58" s="1">
        <v>1</v>
      </c>
      <c r="H58" s="9">
        <f t="shared" ref="H58:H69" si="42">E59</f>
        <v>1.77735483870968</v>
      </c>
      <c r="I58" s="9">
        <f t="shared" ref="I58:I69" si="43">H58+273.15</f>
        <v>274.92735483870968</v>
      </c>
      <c r="J58" s="9">
        <f t="shared" ref="J58:J69" si="44">EXP(($C$15*(I58-$C$13))/($C$16*I58*$C$13))</f>
        <v>2.1942637970139199E-2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2.1891438481542206E-3</v>
      </c>
      <c r="Q58" s="12">
        <f t="shared" ref="Q58:Q69" si="48">P58*$B$60</f>
        <v>4.1593733114930195E-4</v>
      </c>
      <c r="R58" s="9">
        <f t="shared" ref="R58:R69" si="49">L58*$B$60</f>
        <v>1.8955666666666669E-2</v>
      </c>
      <c r="S58" s="13">
        <f t="shared" ref="S58:S69" si="50">Q58/R58</f>
        <v>2.1942637970139196E-2</v>
      </c>
      <c r="T58" s="2">
        <f t="shared" ref="T58:T69" si="51">$B$59/100</f>
        <v>0.01</v>
      </c>
      <c r="U58" s="14">
        <f t="shared" ref="U58:U69" si="52">S58*T58</f>
        <v>2.1942637970139196E-4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1.2219426379701392E-2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15262.083333333334</v>
      </c>
      <c r="AU58" s="1">
        <f t="shared" ref="AU58:AU69" si="59">AT58*10000*AS58*0.67*AR58*AQ58</f>
        <v>2368527.9034199477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-0.95329032258064506</v>
      </c>
      <c r="E59" s="10">
        <f t="shared" ref="E59:E70" si="61">D58</f>
        <v>1.77735483870968</v>
      </c>
      <c r="F59" s="7" t="s">
        <v>83</v>
      </c>
      <c r="G59" s="1">
        <v>2</v>
      </c>
      <c r="H59" s="9">
        <f t="shared" si="42"/>
        <v>-0.95329032258064506</v>
      </c>
      <c r="I59" s="9">
        <f t="shared" si="43"/>
        <v>272.19670967741934</v>
      </c>
      <c r="J59" s="9">
        <f t="shared" si="44"/>
        <v>1.5381168768291481E-2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0.19734418948517912</v>
      </c>
      <c r="P59" s="9">
        <f t="shared" si="47"/>
        <v>3.0353842839132331E-3</v>
      </c>
      <c r="Q59" s="12">
        <f t="shared" si="48"/>
        <v>5.7672301394351433E-4</v>
      </c>
      <c r="R59" s="9">
        <f t="shared" si="49"/>
        <v>1.8955666666666669E-2</v>
      </c>
      <c r="S59" s="13">
        <f t="shared" si="50"/>
        <v>3.0424834118742729E-2</v>
      </c>
      <c r="T59" s="2">
        <f t="shared" si="51"/>
        <v>0.01</v>
      </c>
      <c r="U59" s="14">
        <f t="shared" si="52"/>
        <v>3.0424834118742729E-4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1.2304248341187428E-2</v>
      </c>
      <c r="AR59" s="9">
        <f t="shared" si="56"/>
        <v>9.9766666666666666</v>
      </c>
      <c r="AS59" s="1">
        <f t="shared" si="57"/>
        <v>0.19</v>
      </c>
      <c r="AT59" s="1">
        <f t="shared" si="58"/>
        <v>15262.083333333334</v>
      </c>
      <c r="AU59" s="1">
        <f t="shared" si="59"/>
        <v>2384969.1975003495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-0.38621428571428601</v>
      </c>
      <c r="E60" s="10">
        <f t="shared" si="61"/>
        <v>-0.95329032258064506</v>
      </c>
      <c r="F60" s="7" t="s">
        <v>83</v>
      </c>
      <c r="G60" s="1">
        <v>3</v>
      </c>
      <c r="H60" s="9">
        <f t="shared" si="42"/>
        <v>-0.38621428571428601</v>
      </c>
      <c r="I60" s="9">
        <f t="shared" si="43"/>
        <v>272.76378571428569</v>
      </c>
      <c r="J60" s="9">
        <f t="shared" si="44"/>
        <v>1.6568647253369928E-2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0.29407547186793254</v>
      </c>
      <c r="P60" s="9">
        <f t="shared" si="47"/>
        <v>4.8724327592480857E-3</v>
      </c>
      <c r="Q60" s="12">
        <f t="shared" si="48"/>
        <v>9.257622242571363E-4</v>
      </c>
      <c r="R60" s="9">
        <f t="shared" si="49"/>
        <v>1.8955666666666669E-2</v>
      </c>
      <c r="S60" s="13">
        <f t="shared" si="50"/>
        <v>4.8838283587518391E-2</v>
      </c>
      <c r="T60" s="2">
        <f t="shared" si="51"/>
        <v>0.01</v>
      </c>
      <c r="U60" s="14">
        <f t="shared" si="52"/>
        <v>4.8838283587518394E-4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1.2488382835875184E-2</v>
      </c>
      <c r="AR60" s="9">
        <f t="shared" si="56"/>
        <v>9.9766666666666666</v>
      </c>
      <c r="AS60" s="1">
        <f t="shared" si="57"/>
        <v>0.19</v>
      </c>
      <c r="AT60" s="1">
        <f t="shared" si="58"/>
        <v>15262.083333333334</v>
      </c>
      <c r="AU60" s="1">
        <f t="shared" si="59"/>
        <v>2420660.5364468787</v>
      </c>
    </row>
    <row r="61" spans="1:48" x14ac:dyDescent="0.15">
      <c r="C61" s="7">
        <v>3</v>
      </c>
      <c r="D61" s="7">
        <f t="shared" si="60"/>
        <v>3.2709032258064501</v>
      </c>
      <c r="E61" s="10">
        <f t="shared" si="61"/>
        <v>-0.38621428571428601</v>
      </c>
      <c r="F61" s="7" t="s">
        <v>83</v>
      </c>
      <c r="G61" s="1">
        <v>4</v>
      </c>
      <c r="H61" s="9">
        <f t="shared" si="42"/>
        <v>3.2709032258064501</v>
      </c>
      <c r="I61" s="9">
        <f t="shared" si="43"/>
        <v>276.42090322580646</v>
      </c>
      <c r="J61" s="9">
        <f t="shared" si="44"/>
        <v>2.6570179311772985E-2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0.38896970577535112</v>
      </c>
      <c r="P61" s="9">
        <f t="shared" si="47"/>
        <v>1.0334994829298659E-2</v>
      </c>
      <c r="Q61" s="12">
        <f t="shared" si="48"/>
        <v>1.9636490175667454E-3</v>
      </c>
      <c r="R61" s="9">
        <f t="shared" si="49"/>
        <v>1.8955666666666669E-2</v>
      </c>
      <c r="S61" s="13">
        <f t="shared" si="50"/>
        <v>0.10359166217138649</v>
      </c>
      <c r="T61" s="2">
        <f t="shared" si="51"/>
        <v>0.01</v>
      </c>
      <c r="U61" s="14">
        <f t="shared" si="52"/>
        <v>1.0359166217138649E-3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1.3035916621713866E-2</v>
      </c>
      <c r="AR61" s="9">
        <f t="shared" si="56"/>
        <v>9.9766666666666666</v>
      </c>
      <c r="AS61" s="1">
        <f t="shared" si="57"/>
        <v>0.19</v>
      </c>
      <c r="AT61" s="1">
        <f t="shared" si="58"/>
        <v>15262.083333333334</v>
      </c>
      <c r="AU61" s="1">
        <f t="shared" si="59"/>
        <v>2526790.6451382632</v>
      </c>
    </row>
    <row r="62" spans="1:48" x14ac:dyDescent="0.15">
      <c r="C62" s="7">
        <v>4</v>
      </c>
      <c r="D62" s="7">
        <f t="shared" si="60"/>
        <v>5.7464666666666702</v>
      </c>
      <c r="E62" s="10">
        <f t="shared" si="61"/>
        <v>3.2709032258064501</v>
      </c>
      <c r="F62" s="7" t="s">
        <v>83</v>
      </c>
      <c r="G62" s="1">
        <v>5</v>
      </c>
      <c r="H62" s="9">
        <f t="shared" si="42"/>
        <v>5.7464666666666702</v>
      </c>
      <c r="I62" s="9">
        <f t="shared" si="43"/>
        <v>278.89646666666664</v>
      </c>
      <c r="J62" s="9">
        <f t="shared" si="44"/>
        <v>3.6323034727141788E-2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0.35970297539874985</v>
      </c>
      <c r="O62" s="9">
        <f t="shared" si="62"/>
        <v>0.11869840221396927</v>
      </c>
      <c r="P62" s="9">
        <f t="shared" si="47"/>
        <v>4.3114861856742492E-3</v>
      </c>
      <c r="Q62" s="12">
        <f t="shared" si="48"/>
        <v>8.1918237527810731E-4</v>
      </c>
      <c r="R62" s="9">
        <f t="shared" si="49"/>
        <v>1.8955666666666669E-2</v>
      </c>
      <c r="S62" s="13">
        <f t="shared" si="50"/>
        <v>4.321569848654442E-2</v>
      </c>
      <c r="T62" s="2">
        <f t="shared" si="51"/>
        <v>0.01</v>
      </c>
      <c r="U62" s="14">
        <f t="shared" si="52"/>
        <v>4.3215698486544419E-4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1.2432156984865444E-2</v>
      </c>
      <c r="AR62" s="9">
        <f t="shared" si="56"/>
        <v>9.9766666666666666</v>
      </c>
      <c r="AS62" s="1">
        <f t="shared" si="57"/>
        <v>0.19</v>
      </c>
      <c r="AT62" s="1">
        <f t="shared" si="58"/>
        <v>15262.083333333334</v>
      </c>
      <c r="AU62" s="1">
        <f t="shared" si="59"/>
        <v>2409762.1118505062</v>
      </c>
    </row>
    <row r="63" spans="1:48" x14ac:dyDescent="0.15">
      <c r="C63" s="7">
        <v>5</v>
      </c>
      <c r="D63" s="7">
        <f t="shared" si="60"/>
        <v>10.760806451612901</v>
      </c>
      <c r="E63" s="10">
        <f t="shared" si="61"/>
        <v>5.7464666666666702</v>
      </c>
      <c r="F63" s="7" t="s">
        <v>85</v>
      </c>
      <c r="G63" s="1">
        <v>6</v>
      </c>
      <c r="H63" s="9">
        <f t="shared" si="42"/>
        <v>10.760806451612901</v>
      </c>
      <c r="I63" s="9">
        <f t="shared" si="43"/>
        <v>283.91080645161287</v>
      </c>
      <c r="J63" s="9">
        <f t="shared" si="44"/>
        <v>6.7292825220540545E-2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0.21415358269496168</v>
      </c>
      <c r="P63" s="9">
        <f t="shared" si="47"/>
        <v>1.4410999610644633E-2</v>
      </c>
      <c r="Q63" s="12">
        <f t="shared" si="48"/>
        <v>2.7380899260224805E-3</v>
      </c>
      <c r="R63" s="9">
        <f t="shared" si="49"/>
        <v>1.8955666666666669E-2</v>
      </c>
      <c r="S63" s="13">
        <f t="shared" si="50"/>
        <v>0.14444703919790811</v>
      </c>
      <c r="T63" s="2">
        <f t="shared" si="51"/>
        <v>0.01</v>
      </c>
      <c r="U63" s="14">
        <f t="shared" si="52"/>
        <v>1.4444703919790811E-3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1.3444470391979081E-2</v>
      </c>
      <c r="AR63" s="9">
        <f t="shared" si="56"/>
        <v>9.9766666666666666</v>
      </c>
      <c r="AS63" s="1">
        <f t="shared" si="57"/>
        <v>0.19</v>
      </c>
      <c r="AT63" s="1">
        <f t="shared" si="58"/>
        <v>15262.083333333334</v>
      </c>
      <c r="AU63" s="1">
        <f t="shared" si="59"/>
        <v>2605981.8424049416</v>
      </c>
    </row>
    <row r="64" spans="1:48" x14ac:dyDescent="0.15">
      <c r="C64" s="7">
        <v>6</v>
      </c>
      <c r="D64" s="7">
        <f t="shared" si="60"/>
        <v>19.126533333333299</v>
      </c>
      <c r="E64" s="10">
        <f t="shared" si="61"/>
        <v>10.760806451612901</v>
      </c>
      <c r="F64" s="7" t="s">
        <v>83</v>
      </c>
      <c r="G64" s="1">
        <v>7</v>
      </c>
      <c r="H64" s="9">
        <f t="shared" si="42"/>
        <v>19.126533333333299</v>
      </c>
      <c r="I64" s="9">
        <f t="shared" si="43"/>
        <v>292.2765333333333</v>
      </c>
      <c r="J64" s="9">
        <f t="shared" si="44"/>
        <v>0.17958955958751358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0.2995092497509837</v>
      </c>
      <c r="P64" s="9">
        <f t="shared" si="47"/>
        <v>5.3788734255165775E-2</v>
      </c>
      <c r="Q64" s="12">
        <f t="shared" si="48"/>
        <v>1.0219859508481498E-2</v>
      </c>
      <c r="R64" s="9">
        <f t="shared" si="49"/>
        <v>1.8955666666666669E-2</v>
      </c>
      <c r="S64" s="13">
        <f t="shared" si="50"/>
        <v>0.53914534836450823</v>
      </c>
      <c r="T64" s="2">
        <f t="shared" si="51"/>
        <v>0.01</v>
      </c>
      <c r="U64" s="14">
        <f t="shared" si="52"/>
        <v>5.3914534836450824E-3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2.5491453483645083E-2</v>
      </c>
      <c r="AR64" s="9">
        <f t="shared" si="56"/>
        <v>9.9766666666666666</v>
      </c>
      <c r="AS64" s="1">
        <f t="shared" si="57"/>
        <v>0.19</v>
      </c>
      <c r="AT64" s="1">
        <f t="shared" si="58"/>
        <v>15262.083333333334</v>
      </c>
      <c r="AU64" s="1">
        <f t="shared" si="59"/>
        <v>4941084.5483747218</v>
      </c>
    </row>
    <row r="65" spans="1:48" x14ac:dyDescent="0.15">
      <c r="C65" s="7">
        <v>7</v>
      </c>
      <c r="D65" s="7">
        <f t="shared" si="60"/>
        <v>19.069806451612902</v>
      </c>
      <c r="E65" s="10">
        <f t="shared" si="61"/>
        <v>19.126533333333299</v>
      </c>
      <c r="F65" s="7" t="s">
        <v>83</v>
      </c>
      <c r="G65" s="1">
        <v>8</v>
      </c>
      <c r="H65" s="9">
        <f t="shared" si="42"/>
        <v>19.069806451612902</v>
      </c>
      <c r="I65" s="9">
        <f t="shared" si="43"/>
        <v>292.2198064516129</v>
      </c>
      <c r="J65" s="9">
        <f t="shared" si="44"/>
        <v>0.17843190596259614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0.34548718216248459</v>
      </c>
      <c r="P65" s="9">
        <f t="shared" si="47"/>
        <v>6.1645936398898774E-2</v>
      </c>
      <c r="Q65" s="12">
        <f t="shared" si="48"/>
        <v>1.1712727915790767E-2</v>
      </c>
      <c r="R65" s="9">
        <f t="shared" si="49"/>
        <v>1.8955666666666669E-2</v>
      </c>
      <c r="S65" s="13">
        <f t="shared" si="50"/>
        <v>0.61790113330002105</v>
      </c>
      <c r="T65" s="2">
        <f t="shared" si="51"/>
        <v>0.01</v>
      </c>
      <c r="U65" s="14">
        <f t="shared" si="52"/>
        <v>6.1790113330002106E-3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2.6279011333000209E-2</v>
      </c>
      <c r="AR65" s="9">
        <f t="shared" si="56"/>
        <v>9.9766666666666666</v>
      </c>
      <c r="AS65" s="1">
        <f t="shared" si="57"/>
        <v>0.19</v>
      </c>
      <c r="AT65" s="1">
        <f t="shared" si="58"/>
        <v>15262.083333333334</v>
      </c>
      <c r="AU65" s="1">
        <f t="shared" si="59"/>
        <v>5093739.2380296877</v>
      </c>
    </row>
    <row r="66" spans="1:48" x14ac:dyDescent="0.15">
      <c r="C66" s="7">
        <v>8</v>
      </c>
      <c r="D66" s="7">
        <f t="shared" si="60"/>
        <v>16.478258064516101</v>
      </c>
      <c r="E66" s="10">
        <f t="shared" si="61"/>
        <v>19.069806451612902</v>
      </c>
      <c r="F66" s="7" t="s">
        <v>83</v>
      </c>
      <c r="G66" s="1">
        <v>9</v>
      </c>
      <c r="H66" s="9">
        <f t="shared" si="42"/>
        <v>16.478258064516101</v>
      </c>
      <c r="I66" s="9">
        <f t="shared" si="43"/>
        <v>289.6282580645161</v>
      </c>
      <c r="J66" s="9">
        <f t="shared" si="44"/>
        <v>0.13243131396639138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0.3836079124302525</v>
      </c>
      <c r="P66" s="9">
        <f t="shared" si="47"/>
        <v>5.0801699891042738E-2</v>
      </c>
      <c r="Q66" s="12">
        <f t="shared" si="48"/>
        <v>9.6523229792981197E-3</v>
      </c>
      <c r="R66" s="9">
        <f t="shared" si="49"/>
        <v>1.8955666666666669E-2</v>
      </c>
      <c r="S66" s="13">
        <f t="shared" si="50"/>
        <v>0.50920514424700358</v>
      </c>
      <c r="T66" s="2">
        <f t="shared" si="51"/>
        <v>0.01</v>
      </c>
      <c r="U66" s="14">
        <f t="shared" si="52"/>
        <v>5.0920514424700357E-3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2.5192051442470036E-2</v>
      </c>
      <c r="AR66" s="9">
        <f t="shared" si="56"/>
        <v>9.9766666666666666</v>
      </c>
      <c r="AS66" s="1">
        <f t="shared" si="57"/>
        <v>0.19</v>
      </c>
      <c r="AT66" s="1">
        <f t="shared" si="58"/>
        <v>15262.083333333334</v>
      </c>
      <c r="AU66" s="1">
        <f t="shared" si="59"/>
        <v>4883050.5566939013</v>
      </c>
    </row>
    <row r="67" spans="1:48" x14ac:dyDescent="0.15">
      <c r="C67" s="7">
        <v>9</v>
      </c>
      <c r="D67" s="7">
        <f t="shared" si="60"/>
        <v>14.835566666666701</v>
      </c>
      <c r="E67" s="10">
        <f t="shared" si="61"/>
        <v>16.478258064516101</v>
      </c>
      <c r="F67" s="7" t="s">
        <v>83</v>
      </c>
      <c r="G67" s="1">
        <v>10</v>
      </c>
      <c r="H67" s="9">
        <f t="shared" si="42"/>
        <v>14.835566666666701</v>
      </c>
      <c r="I67" s="9">
        <f t="shared" si="43"/>
        <v>287.98556666666667</v>
      </c>
      <c r="J67" s="9">
        <f t="shared" si="44"/>
        <v>0.10932260730652982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0.43257287920587645</v>
      </c>
      <c r="P67" s="9">
        <f t="shared" si="47"/>
        <v>4.7289995004878987E-2</v>
      </c>
      <c r="Q67" s="12">
        <f t="shared" si="48"/>
        <v>8.9850990509270073E-3</v>
      </c>
      <c r="R67" s="9">
        <f t="shared" si="49"/>
        <v>1.8955666666666669E-2</v>
      </c>
      <c r="S67" s="13">
        <f t="shared" si="50"/>
        <v>0.47400596396470746</v>
      </c>
      <c r="T67" s="2">
        <f t="shared" si="51"/>
        <v>0.01</v>
      </c>
      <c r="U67" s="14">
        <f t="shared" si="52"/>
        <v>4.7400596396470745E-3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2.4840059639647076E-2</v>
      </c>
      <c r="AR67" s="9">
        <f t="shared" si="56"/>
        <v>9.9766666666666666</v>
      </c>
      <c r="AS67" s="1">
        <f t="shared" si="57"/>
        <v>0.19</v>
      </c>
      <c r="AT67" s="1">
        <f t="shared" si="58"/>
        <v>15262.083333333334</v>
      </c>
      <c r="AU67" s="1">
        <f t="shared" si="59"/>
        <v>4814822.9344753828</v>
      </c>
    </row>
    <row r="68" spans="1:48" x14ac:dyDescent="0.15">
      <c r="C68" s="7">
        <v>10</v>
      </c>
      <c r="D68" s="7">
        <f t="shared" si="60"/>
        <v>8.4000967741935497</v>
      </c>
      <c r="E68" s="10">
        <f t="shared" si="61"/>
        <v>14.835566666666701</v>
      </c>
      <c r="F68" s="7" t="s">
        <v>83</v>
      </c>
      <c r="G68" s="1">
        <v>11</v>
      </c>
      <c r="H68" s="9">
        <f t="shared" si="42"/>
        <v>8.4000967741935497</v>
      </c>
      <c r="I68" s="9">
        <f t="shared" si="43"/>
        <v>281.55009677419355</v>
      </c>
      <c r="J68" s="9">
        <f t="shared" si="44"/>
        <v>5.0476038732607531E-2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0.36601873999094758</v>
      </c>
      <c r="O68" s="9">
        <f t="shared" si="62"/>
        <v>0.11903081087671652</v>
      </c>
      <c r="P68" s="9">
        <f t="shared" si="47"/>
        <v>6.0082038201868249E-3</v>
      </c>
      <c r="Q68" s="12">
        <f t="shared" si="48"/>
        <v>1.1415587258354967E-3</v>
      </c>
      <c r="R68" s="9">
        <f t="shared" si="49"/>
        <v>1.8955666666666669E-2</v>
      </c>
      <c r="S68" s="13">
        <f t="shared" si="50"/>
        <v>6.0222557502707892E-2</v>
      </c>
      <c r="T68" s="2">
        <f t="shared" si="51"/>
        <v>0.01</v>
      </c>
      <c r="U68" s="14">
        <f t="shared" si="52"/>
        <v>6.0222557502707897E-4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1.260222557502708E-2</v>
      </c>
      <c r="AR68" s="9">
        <f t="shared" si="56"/>
        <v>9.9766666666666666</v>
      </c>
      <c r="AS68" s="1">
        <f t="shared" si="57"/>
        <v>0.19</v>
      </c>
      <c r="AT68" s="1">
        <f t="shared" si="58"/>
        <v>15262.083333333334</v>
      </c>
      <c r="AU68" s="1">
        <f t="shared" si="59"/>
        <v>2442727.0145207546</v>
      </c>
    </row>
    <row r="69" spans="1:48" x14ac:dyDescent="0.15">
      <c r="C69" s="7">
        <v>11</v>
      </c>
      <c r="D69" s="7">
        <f t="shared" si="60"/>
        <v>3.7527666666666701</v>
      </c>
      <c r="E69" s="10">
        <f t="shared" si="61"/>
        <v>8.4000967741935497</v>
      </c>
      <c r="F69" s="7" t="s">
        <v>85</v>
      </c>
      <c r="G69" s="1">
        <v>12</v>
      </c>
      <c r="H69" s="9">
        <f t="shared" si="42"/>
        <v>3.7527666666666701</v>
      </c>
      <c r="I69" s="9">
        <f t="shared" si="43"/>
        <v>276.90276666666665</v>
      </c>
      <c r="J69" s="9">
        <f t="shared" si="44"/>
        <v>2.8249813038218993E-2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0.21278927372319636</v>
      </c>
      <c r="P69" s="9">
        <f t="shared" si="47"/>
        <v>6.0112571992187031E-3</v>
      </c>
      <c r="Q69" s="12">
        <f t="shared" si="48"/>
        <v>1.1421388678515536E-3</v>
      </c>
      <c r="R69" s="9">
        <f t="shared" si="49"/>
        <v>1.8955666666666669E-2</v>
      </c>
      <c r="S69" s="13">
        <f t="shared" si="50"/>
        <v>6.0253162705165744E-2</v>
      </c>
      <c r="T69" s="2">
        <f t="shared" si="51"/>
        <v>0.01</v>
      </c>
      <c r="U69" s="14">
        <f t="shared" si="52"/>
        <v>6.0253162705165746E-4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1.2602531627051657E-2</v>
      </c>
      <c r="AR69" s="9">
        <f t="shared" si="56"/>
        <v>9.9766666666666666</v>
      </c>
      <c r="AS69" s="1">
        <f t="shared" si="57"/>
        <v>0.19</v>
      </c>
      <c r="AT69" s="1">
        <f t="shared" si="58"/>
        <v>15262.083333333334</v>
      </c>
      <c r="AU69" s="1">
        <f t="shared" si="59"/>
        <v>2442786.3374985759</v>
      </c>
      <c r="AV69" s="1">
        <f>SUM(AU58:AU69)</f>
        <v>39334902.866353914</v>
      </c>
    </row>
    <row r="70" spans="1:48" x14ac:dyDescent="0.15">
      <c r="C70" s="7">
        <v>12</v>
      </c>
      <c r="D70" s="7">
        <f t="shared" si="60"/>
        <v>0.61093548387096797</v>
      </c>
      <c r="E70" s="10">
        <f t="shared" si="61"/>
        <v>3.7527666666666701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1.77735483870968</v>
      </c>
      <c r="E73" s="7"/>
      <c r="F73" s="7"/>
      <c r="G73" s="1">
        <v>1</v>
      </c>
      <c r="H73" s="9">
        <f t="shared" ref="H73:H84" si="63">E74</f>
        <v>1.77735483870968</v>
      </c>
      <c r="I73" s="9">
        <f t="shared" ref="I73:I84" si="64">H73+273.15</f>
        <v>274.92735483870968</v>
      </c>
      <c r="J73" s="9">
        <f t="shared" ref="J73:J84" si="65">EXP(($C$15*(I73-$C$13))/($C$16*I73*$C$13))</f>
        <v>2.1942637970139199E-2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2.4027188577302426E-3</v>
      </c>
      <c r="Q73" s="12">
        <f t="shared" ref="Q73:Q84" si="69">P73*$B$75</f>
        <v>4.3248939439144364E-4</v>
      </c>
      <c r="R73" s="9">
        <f t="shared" ref="R73:R84" si="70">L73*$B$75</f>
        <v>1.9710000000000002E-2</v>
      </c>
      <c r="S73" s="13">
        <f t="shared" ref="S73:S84" si="71">Q73/R73</f>
        <v>2.1942637970139199E-2</v>
      </c>
      <c r="T73" s="2">
        <f t="shared" ref="T73:T84" si="72">$B$74/100</f>
        <v>0.01</v>
      </c>
      <c r="U73" s="14">
        <f t="shared" ref="U73:U84" si="73">S73*T73</f>
        <v>2.1942637970139199E-4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1.2819426379701392E-2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2117.4166666666665</v>
      </c>
      <c r="AU73" s="1">
        <f t="shared" ref="AU73:AU84" si="80">AT73*10000*AS73*0.67*AR73*AQ73</f>
        <v>358456.40655233484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-0.95329032258064506</v>
      </c>
      <c r="E74" s="10">
        <f t="shared" ref="E74:E85" si="82">D73</f>
        <v>1.77735483870968</v>
      </c>
      <c r="F74" s="7" t="s">
        <v>83</v>
      </c>
      <c r="G74" s="1">
        <v>2</v>
      </c>
      <c r="H74" s="9">
        <f t="shared" si="63"/>
        <v>-0.95329032258064506</v>
      </c>
      <c r="I74" s="9">
        <f t="shared" si="64"/>
        <v>272.19670967741934</v>
      </c>
      <c r="J74" s="9">
        <f t="shared" si="65"/>
        <v>1.5381168768291481E-2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0.21659728114226978</v>
      </c>
      <c r="P74" s="9">
        <f t="shared" si="68"/>
        <v>3.3315193360023295E-3</v>
      </c>
      <c r="Q74" s="12">
        <f t="shared" si="69"/>
        <v>5.9967348048041923E-4</v>
      </c>
      <c r="R74" s="9">
        <f t="shared" si="70"/>
        <v>1.9710000000000002E-2</v>
      </c>
      <c r="S74" s="13">
        <f t="shared" si="71"/>
        <v>3.0424834118742729E-2</v>
      </c>
      <c r="T74" s="2">
        <f t="shared" si="72"/>
        <v>0.01</v>
      </c>
      <c r="U74" s="14">
        <f t="shared" si="73"/>
        <v>3.0424834118742729E-4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1.2904248341187427E-2</v>
      </c>
      <c r="AR74" s="9">
        <f t="shared" si="77"/>
        <v>10.950000000000001</v>
      </c>
      <c r="AS74" s="1">
        <f t="shared" si="78"/>
        <v>0.18</v>
      </c>
      <c r="AT74" s="1">
        <f t="shared" si="79"/>
        <v>2117.4166666666665</v>
      </c>
      <c r="AU74" s="1">
        <f t="shared" si="80"/>
        <v>360828.19563325262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-0.38621428571428601</v>
      </c>
      <c r="E75" s="10">
        <f t="shared" si="82"/>
        <v>-0.95329032258064506</v>
      </c>
      <c r="F75" s="7" t="s">
        <v>83</v>
      </c>
      <c r="G75" s="1">
        <v>3</v>
      </c>
      <c r="H75" s="9">
        <f t="shared" si="63"/>
        <v>-0.38621428571428601</v>
      </c>
      <c r="I75" s="9">
        <f t="shared" si="64"/>
        <v>272.76378571428569</v>
      </c>
      <c r="J75" s="9">
        <f t="shared" si="65"/>
        <v>1.6568647253369928E-2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0.32276576180626743</v>
      </c>
      <c r="P75" s="9">
        <f t="shared" si="68"/>
        <v>5.3477920528332652E-3</v>
      </c>
      <c r="Q75" s="12">
        <f t="shared" si="69"/>
        <v>9.6260256950998768E-4</v>
      </c>
      <c r="R75" s="9">
        <f t="shared" si="70"/>
        <v>1.9710000000000002E-2</v>
      </c>
      <c r="S75" s="13">
        <f t="shared" si="71"/>
        <v>4.8838283587518398E-2</v>
      </c>
      <c r="T75" s="2">
        <f t="shared" si="72"/>
        <v>0.01</v>
      </c>
      <c r="U75" s="14">
        <f t="shared" si="73"/>
        <v>4.8838283587518394E-4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1.3088382835875184E-2</v>
      </c>
      <c r="AR75" s="9">
        <f t="shared" si="77"/>
        <v>10.950000000000001</v>
      </c>
      <c r="AS75" s="1">
        <f t="shared" si="78"/>
        <v>0.18</v>
      </c>
      <c r="AT75" s="1">
        <f t="shared" si="79"/>
        <v>2117.4166666666665</v>
      </c>
      <c r="AU75" s="1">
        <f t="shared" si="80"/>
        <v>365976.9587161793</v>
      </c>
    </row>
    <row r="76" spans="1:48" x14ac:dyDescent="0.15">
      <c r="C76" s="7">
        <v>3</v>
      </c>
      <c r="D76" s="7">
        <f t="shared" si="81"/>
        <v>3.2709032258064501</v>
      </c>
      <c r="E76" s="10">
        <f t="shared" si="82"/>
        <v>-0.38621428571428601</v>
      </c>
      <c r="F76" s="7" t="s">
        <v>83</v>
      </c>
      <c r="G76" s="1">
        <v>4</v>
      </c>
      <c r="H76" s="9">
        <f t="shared" si="63"/>
        <v>3.2709032258064501</v>
      </c>
      <c r="I76" s="9">
        <f t="shared" si="64"/>
        <v>276.42090322580646</v>
      </c>
      <c r="J76" s="9">
        <f t="shared" si="65"/>
        <v>2.6570179311772985E-2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0.42691796975343416</v>
      </c>
      <c r="P76" s="9">
        <f t="shared" si="68"/>
        <v>1.1343287007766821E-2</v>
      </c>
      <c r="Q76" s="12">
        <f t="shared" si="69"/>
        <v>2.0417916613980278E-3</v>
      </c>
      <c r="R76" s="9">
        <f t="shared" si="70"/>
        <v>1.9710000000000002E-2</v>
      </c>
      <c r="S76" s="13">
        <f t="shared" si="71"/>
        <v>0.10359166217138649</v>
      </c>
      <c r="T76" s="2">
        <f t="shared" si="72"/>
        <v>0.01</v>
      </c>
      <c r="U76" s="14">
        <f t="shared" si="73"/>
        <v>1.0359166217138649E-3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1.3635916621713866E-2</v>
      </c>
      <c r="AR76" s="9">
        <f t="shared" si="77"/>
        <v>10.950000000000001</v>
      </c>
      <c r="AS76" s="1">
        <f t="shared" si="78"/>
        <v>0.18</v>
      </c>
      <c r="AT76" s="1">
        <f t="shared" si="79"/>
        <v>2117.4166666666665</v>
      </c>
      <c r="AU76" s="1">
        <f t="shared" si="80"/>
        <v>381287.08161282493</v>
      </c>
    </row>
    <row r="77" spans="1:48" x14ac:dyDescent="0.15">
      <c r="C77" s="7">
        <v>4</v>
      </c>
      <c r="D77" s="7">
        <f t="shared" si="81"/>
        <v>5.7464666666666702</v>
      </c>
      <c r="E77" s="10">
        <f t="shared" si="82"/>
        <v>3.2709032258064501</v>
      </c>
      <c r="F77" s="7" t="s">
        <v>83</v>
      </c>
      <c r="G77" s="1">
        <v>5</v>
      </c>
      <c r="H77" s="9">
        <f t="shared" si="63"/>
        <v>5.7464666666666702</v>
      </c>
      <c r="I77" s="9">
        <f t="shared" si="64"/>
        <v>278.89646666666664</v>
      </c>
      <c r="J77" s="9">
        <f t="shared" si="65"/>
        <v>3.6323034727141788E-2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0.39479594860838396</v>
      </c>
      <c r="O77" s="9">
        <f t="shared" si="83"/>
        <v>0.13027873413728341</v>
      </c>
      <c r="P77" s="9">
        <f t="shared" si="68"/>
        <v>4.7321189842766181E-3</v>
      </c>
      <c r="Q77" s="12">
        <f t="shared" si="69"/>
        <v>8.5178141716979125E-4</v>
      </c>
      <c r="R77" s="9">
        <f t="shared" si="70"/>
        <v>1.9710000000000002E-2</v>
      </c>
      <c r="S77" s="13">
        <f t="shared" si="71"/>
        <v>4.3215698486544454E-2</v>
      </c>
      <c r="T77" s="2">
        <f t="shared" si="72"/>
        <v>0.01</v>
      </c>
      <c r="U77" s="14">
        <f t="shared" si="73"/>
        <v>4.3215698486544457E-4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1.3032156984865444E-2</v>
      </c>
      <c r="AR77" s="9">
        <f t="shared" si="77"/>
        <v>10.950000000000001</v>
      </c>
      <c r="AS77" s="1">
        <f t="shared" si="78"/>
        <v>0.18</v>
      </c>
      <c r="AT77" s="1">
        <f t="shared" si="79"/>
        <v>2117.4166666666665</v>
      </c>
      <c r="AU77" s="1">
        <f t="shared" si="80"/>
        <v>364404.7731977842</v>
      </c>
    </row>
    <row r="78" spans="1:48" x14ac:dyDescent="0.15">
      <c r="C78" s="7">
        <v>5</v>
      </c>
      <c r="D78" s="7">
        <f t="shared" si="81"/>
        <v>10.760806451612901</v>
      </c>
      <c r="E78" s="10">
        <f t="shared" si="82"/>
        <v>5.7464666666666702</v>
      </c>
      <c r="F78" s="7" t="s">
        <v>85</v>
      </c>
      <c r="G78" s="1">
        <v>6</v>
      </c>
      <c r="H78" s="9">
        <f t="shared" si="63"/>
        <v>10.760806451612901</v>
      </c>
      <c r="I78" s="9">
        <f t="shared" si="64"/>
        <v>283.91080645161287</v>
      </c>
      <c r="J78" s="9">
        <f t="shared" si="65"/>
        <v>6.7292825220540545E-2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0.23504661515300682</v>
      </c>
      <c r="P78" s="9">
        <f t="shared" si="68"/>
        <v>1.5816950792170943E-2</v>
      </c>
      <c r="Q78" s="12">
        <f t="shared" si="69"/>
        <v>2.8470511425907697E-3</v>
      </c>
      <c r="R78" s="9">
        <f t="shared" si="70"/>
        <v>1.9710000000000002E-2</v>
      </c>
      <c r="S78" s="13">
        <f t="shared" si="71"/>
        <v>0.14444703919790813</v>
      </c>
      <c r="T78" s="2">
        <f t="shared" si="72"/>
        <v>0.01</v>
      </c>
      <c r="U78" s="14">
        <f t="shared" si="73"/>
        <v>1.4444703919790814E-3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1.4044470391979081E-2</v>
      </c>
      <c r="AR78" s="9">
        <f t="shared" si="77"/>
        <v>10.950000000000001</v>
      </c>
      <c r="AS78" s="1">
        <f t="shared" si="78"/>
        <v>0.18</v>
      </c>
      <c r="AT78" s="1">
        <f t="shared" si="79"/>
        <v>2117.4166666666665</v>
      </c>
      <c r="AU78" s="1">
        <f t="shared" si="80"/>
        <v>392711.04958416632</v>
      </c>
    </row>
    <row r="79" spans="1:48" x14ac:dyDescent="0.15">
      <c r="C79" s="7">
        <v>6</v>
      </c>
      <c r="D79" s="7">
        <f t="shared" si="81"/>
        <v>19.126533333333299</v>
      </c>
      <c r="E79" s="10">
        <f t="shared" si="82"/>
        <v>10.760806451612901</v>
      </c>
      <c r="F79" s="7" t="s">
        <v>83</v>
      </c>
      <c r="G79" s="1">
        <v>7</v>
      </c>
      <c r="H79" s="9">
        <f t="shared" si="63"/>
        <v>19.126533333333299</v>
      </c>
      <c r="I79" s="9">
        <f t="shared" si="64"/>
        <v>292.2765333333333</v>
      </c>
      <c r="J79" s="9">
        <f t="shared" si="65"/>
        <v>0.17958955958751358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0.32872966436083589</v>
      </c>
      <c r="P79" s="9">
        <f t="shared" si="68"/>
        <v>5.9036415645913679E-2</v>
      </c>
      <c r="Q79" s="12">
        <f t="shared" si="69"/>
        <v>1.0626554816264462E-2</v>
      </c>
      <c r="R79" s="9">
        <f t="shared" si="70"/>
        <v>1.9710000000000002E-2</v>
      </c>
      <c r="S79" s="13">
        <f t="shared" si="71"/>
        <v>0.53914534836450845</v>
      </c>
      <c r="T79" s="2">
        <f t="shared" si="72"/>
        <v>0.01</v>
      </c>
      <c r="U79" s="14">
        <f t="shared" si="73"/>
        <v>5.391453483645085E-3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2.6991453483645088E-2</v>
      </c>
      <c r="AR79" s="9">
        <f t="shared" si="77"/>
        <v>10.950000000000001</v>
      </c>
      <c r="AS79" s="1">
        <f t="shared" si="78"/>
        <v>0.18</v>
      </c>
      <c r="AT79" s="1">
        <f t="shared" si="79"/>
        <v>2117.4166666666665</v>
      </c>
      <c r="AU79" s="1">
        <f t="shared" si="80"/>
        <v>754734.19299727574</v>
      </c>
    </row>
    <row r="80" spans="1:48" x14ac:dyDescent="0.15">
      <c r="C80" s="7">
        <v>7</v>
      </c>
      <c r="D80" s="7">
        <f t="shared" si="81"/>
        <v>19.069806451612902</v>
      </c>
      <c r="E80" s="10">
        <f t="shared" si="82"/>
        <v>19.126533333333299</v>
      </c>
      <c r="F80" s="7" t="s">
        <v>83</v>
      </c>
      <c r="G80" s="1">
        <v>8</v>
      </c>
      <c r="H80" s="9">
        <f t="shared" si="63"/>
        <v>19.069806451612902</v>
      </c>
      <c r="I80" s="9">
        <f t="shared" si="64"/>
        <v>292.2198064516129</v>
      </c>
      <c r="J80" s="9">
        <f t="shared" si="65"/>
        <v>0.17843190596259614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0.37919324871492222</v>
      </c>
      <c r="P80" s="9">
        <f t="shared" si="68"/>
        <v>6.7660174096352332E-2</v>
      </c>
      <c r="Q80" s="12">
        <f t="shared" si="69"/>
        <v>1.217883133734342E-2</v>
      </c>
      <c r="R80" s="9">
        <f t="shared" si="70"/>
        <v>1.9710000000000002E-2</v>
      </c>
      <c r="S80" s="13">
        <f t="shared" si="71"/>
        <v>0.61790113330002128</v>
      </c>
      <c r="T80" s="2">
        <f t="shared" si="72"/>
        <v>0.01</v>
      </c>
      <c r="U80" s="14">
        <f t="shared" si="73"/>
        <v>6.1790113330002132E-3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2.7779011333000213E-2</v>
      </c>
      <c r="AR80" s="9">
        <f t="shared" si="77"/>
        <v>10.950000000000001</v>
      </c>
      <c r="AS80" s="1">
        <f t="shared" si="78"/>
        <v>0.18</v>
      </c>
      <c r="AT80" s="1">
        <f t="shared" si="79"/>
        <v>2117.4166666666665</v>
      </c>
      <c r="AU80" s="1">
        <f t="shared" si="80"/>
        <v>776755.8613832288</v>
      </c>
    </row>
    <row r="81" spans="1:48" x14ac:dyDescent="0.15">
      <c r="C81" s="7">
        <v>8</v>
      </c>
      <c r="D81" s="7">
        <f t="shared" si="81"/>
        <v>16.478258064516101</v>
      </c>
      <c r="E81" s="10">
        <f t="shared" si="82"/>
        <v>19.069806451612902</v>
      </c>
      <c r="F81" s="7" t="s">
        <v>83</v>
      </c>
      <c r="G81" s="1">
        <v>9</v>
      </c>
      <c r="H81" s="9">
        <f t="shared" si="63"/>
        <v>16.478258064516101</v>
      </c>
      <c r="I81" s="9">
        <f t="shared" si="64"/>
        <v>289.6282580645161</v>
      </c>
      <c r="J81" s="9">
        <f t="shared" si="65"/>
        <v>0.13243131396639138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0.42103307461856992</v>
      </c>
      <c r="P81" s="9">
        <f t="shared" si="68"/>
        <v>5.5757963295046925E-2</v>
      </c>
      <c r="Q81" s="12">
        <f t="shared" si="69"/>
        <v>1.0036433393108446E-2</v>
      </c>
      <c r="R81" s="9">
        <f t="shared" si="70"/>
        <v>1.9710000000000002E-2</v>
      </c>
      <c r="S81" s="13">
        <f t="shared" si="71"/>
        <v>0.5092051442470038</v>
      </c>
      <c r="T81" s="2">
        <f t="shared" si="72"/>
        <v>0.01</v>
      </c>
      <c r="U81" s="14">
        <f t="shared" si="73"/>
        <v>5.0920514424700383E-3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2.6692051442470041E-2</v>
      </c>
      <c r="AR81" s="9">
        <f t="shared" si="77"/>
        <v>10.950000000000001</v>
      </c>
      <c r="AS81" s="1">
        <f t="shared" si="78"/>
        <v>0.18</v>
      </c>
      <c r="AT81" s="1">
        <f t="shared" si="79"/>
        <v>2117.4166666666665</v>
      </c>
      <c r="AU81" s="1">
        <f t="shared" si="80"/>
        <v>746362.32232106675</v>
      </c>
    </row>
    <row r="82" spans="1:48" x14ac:dyDescent="0.15">
      <c r="C82" s="7">
        <v>9</v>
      </c>
      <c r="D82" s="7">
        <f t="shared" si="81"/>
        <v>14.835566666666701</v>
      </c>
      <c r="E82" s="10">
        <f t="shared" si="82"/>
        <v>16.478258064516101</v>
      </c>
      <c r="F82" s="7" t="s">
        <v>83</v>
      </c>
      <c r="G82" s="1">
        <v>10</v>
      </c>
      <c r="H82" s="9">
        <f t="shared" si="63"/>
        <v>14.835566666666701</v>
      </c>
      <c r="I82" s="9">
        <f t="shared" si="64"/>
        <v>287.98556666666667</v>
      </c>
      <c r="J82" s="9">
        <f t="shared" si="65"/>
        <v>0.10932260730652982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0.47477511132352301</v>
      </c>
      <c r="P82" s="9">
        <f t="shared" si="68"/>
        <v>5.1903653054135482E-2</v>
      </c>
      <c r="Q82" s="12">
        <f t="shared" si="69"/>
        <v>9.3426575497443862E-3</v>
      </c>
      <c r="R82" s="9">
        <f t="shared" si="70"/>
        <v>1.9710000000000002E-2</v>
      </c>
      <c r="S82" s="13">
        <f t="shared" si="71"/>
        <v>0.47400596396470751</v>
      </c>
      <c r="T82" s="2">
        <f t="shared" si="72"/>
        <v>0.01</v>
      </c>
      <c r="U82" s="14">
        <f t="shared" si="73"/>
        <v>4.7400596396470753E-3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2.6340059639647077E-2</v>
      </c>
      <c r="AR82" s="9">
        <f t="shared" si="77"/>
        <v>10.950000000000001</v>
      </c>
      <c r="AS82" s="1">
        <f t="shared" si="78"/>
        <v>0.18</v>
      </c>
      <c r="AT82" s="1">
        <f t="shared" si="79"/>
        <v>2117.4166666666665</v>
      </c>
      <c r="AU82" s="1">
        <f t="shared" si="80"/>
        <v>736519.9383454792</v>
      </c>
    </row>
    <row r="83" spans="1:48" x14ac:dyDescent="0.15">
      <c r="C83" s="7">
        <v>10</v>
      </c>
      <c r="D83" s="7">
        <f t="shared" si="81"/>
        <v>8.4000967741935497</v>
      </c>
      <c r="E83" s="10">
        <f t="shared" si="82"/>
        <v>14.835566666666701</v>
      </c>
      <c r="F83" s="7" t="s">
        <v>83</v>
      </c>
      <c r="G83" s="1">
        <v>11</v>
      </c>
      <c r="H83" s="9">
        <f t="shared" si="63"/>
        <v>8.4000967741935497</v>
      </c>
      <c r="I83" s="9">
        <f t="shared" si="64"/>
        <v>281.55009677419355</v>
      </c>
      <c r="J83" s="9">
        <f t="shared" si="65"/>
        <v>5.0476038732607531E-2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0.40172788535591819</v>
      </c>
      <c r="O83" s="9">
        <f t="shared" si="83"/>
        <v>0.1306435729134694</v>
      </c>
      <c r="P83" s="9">
        <f t="shared" si="68"/>
        <v>6.5943700465465171E-3</v>
      </c>
      <c r="Q83" s="12">
        <f t="shared" si="69"/>
        <v>1.186986608378373E-3</v>
      </c>
      <c r="R83" s="9">
        <f t="shared" si="70"/>
        <v>1.9710000000000002E-2</v>
      </c>
      <c r="S83" s="13">
        <f t="shared" si="71"/>
        <v>6.0222557502707906E-2</v>
      </c>
      <c r="T83" s="2">
        <f t="shared" si="72"/>
        <v>0.01</v>
      </c>
      <c r="U83" s="14">
        <f t="shared" si="73"/>
        <v>6.0222557502707908E-4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1.3202225575027079E-2</v>
      </c>
      <c r="AR83" s="9">
        <f t="shared" si="77"/>
        <v>10.950000000000001</v>
      </c>
      <c r="AS83" s="1">
        <f t="shared" si="78"/>
        <v>0.18</v>
      </c>
      <c r="AT83" s="1">
        <f t="shared" si="79"/>
        <v>2117.4166666666665</v>
      </c>
      <c r="AU83" s="1">
        <f t="shared" si="80"/>
        <v>369160.22589052643</v>
      </c>
    </row>
    <row r="84" spans="1:48" x14ac:dyDescent="0.15">
      <c r="C84" s="7">
        <v>11</v>
      </c>
      <c r="D84" s="7">
        <f t="shared" si="81"/>
        <v>3.7527666666666701</v>
      </c>
      <c r="E84" s="10">
        <f t="shared" si="82"/>
        <v>8.4000967741935497</v>
      </c>
      <c r="F84" s="7" t="s">
        <v>85</v>
      </c>
      <c r="G84" s="1">
        <v>12</v>
      </c>
      <c r="H84" s="9">
        <f t="shared" si="63"/>
        <v>3.7527666666666701</v>
      </c>
      <c r="I84" s="9">
        <f t="shared" si="64"/>
        <v>276.90276666666665</v>
      </c>
      <c r="J84" s="9">
        <f t="shared" si="65"/>
        <v>2.8249813038218993E-2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0.23354920286692291</v>
      </c>
      <c r="P84" s="9">
        <f t="shared" si="68"/>
        <v>6.5977213162156509E-3</v>
      </c>
      <c r="Q84" s="12">
        <f t="shared" si="69"/>
        <v>1.1875898369188172E-3</v>
      </c>
      <c r="R84" s="9">
        <f t="shared" si="70"/>
        <v>1.9710000000000002E-2</v>
      </c>
      <c r="S84" s="13">
        <f t="shared" si="71"/>
        <v>6.0253162705165758E-2</v>
      </c>
      <c r="T84" s="2">
        <f t="shared" si="72"/>
        <v>0.01</v>
      </c>
      <c r="U84" s="14">
        <f t="shared" si="73"/>
        <v>6.0253162705165757E-4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1.3202531627051657E-2</v>
      </c>
      <c r="AR84" s="9">
        <f t="shared" si="77"/>
        <v>10.950000000000001</v>
      </c>
      <c r="AS84" s="1">
        <f t="shared" si="78"/>
        <v>0.18</v>
      </c>
      <c r="AT84" s="1">
        <f t="shared" si="79"/>
        <v>2117.4166666666665</v>
      </c>
      <c r="AU84" s="1">
        <f t="shared" si="80"/>
        <v>369168.7837078342</v>
      </c>
      <c r="AV84" s="1">
        <f>SUM(AU73:AU84)</f>
        <v>5976365.7899419526</v>
      </c>
    </row>
    <row r="85" spans="1:48" x14ac:dyDescent="0.15">
      <c r="C85" s="7">
        <v>12</v>
      </c>
      <c r="D85" s="7">
        <f t="shared" si="81"/>
        <v>0.61093548387096797</v>
      </c>
      <c r="E85" s="10">
        <f t="shared" si="82"/>
        <v>3.7527666666666701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1.77735483870968</v>
      </c>
      <c r="E89" s="7"/>
      <c r="F89" s="7"/>
      <c r="G89" s="1">
        <v>1</v>
      </c>
      <c r="H89" s="9">
        <f t="shared" ref="H89:H100" si="84">E90</f>
        <v>1.77735483870968</v>
      </c>
      <c r="I89" s="9">
        <f t="shared" ref="I89:I100" si="85">H89+273.15</f>
        <v>274.92735483870968</v>
      </c>
      <c r="J89" s="9">
        <f t="shared" ref="J89:J100" si="86">EXP(($C$15*(I89-$C$13))/($C$16*I89*$C$13))</f>
        <v>2.1942637970139199E-2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0.11641172865703024</v>
      </c>
      <c r="Q89" s="12">
        <f t="shared" ref="Q89:Q100" si="90">P89*$B$91</f>
        <v>5.2385277895663607E-2</v>
      </c>
      <c r="R89" s="9">
        <f t="shared" ref="R89:R100" si="91">L89*$B$91</f>
        <v>2.3873737500000001</v>
      </c>
      <c r="S89" s="13">
        <f t="shared" ref="S89:S100" si="92">Q89/R89</f>
        <v>2.1942637970139199E-2</v>
      </c>
      <c r="T89" s="2">
        <f t="shared" ref="T89:T100" si="93">$B$90/100</f>
        <v>0.51</v>
      </c>
      <c r="U89" s="14">
        <f t="shared" ref="U89:U100" si="94">S89*T89</f>
        <v>1.1190745364770991E-2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3.3711009727478453E-2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124453.33333333333</v>
      </c>
      <c r="AN89" s="1">
        <f t="shared" ref="AN89:AN100" si="99">AM89*10000*AK89*AJ89</f>
        <v>436431429.37244564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-0.95329032258064506</v>
      </c>
      <c r="E90" s="10">
        <f t="shared" ref="E90:E101" si="101">D89</f>
        <v>1.77735483870968</v>
      </c>
      <c r="F90" s="7" t="s">
        <v>83</v>
      </c>
      <c r="G90" s="1">
        <v>2</v>
      </c>
      <c r="H90" s="9">
        <f t="shared" si="84"/>
        <v>-0.95329032258064506</v>
      </c>
      <c r="I90" s="9">
        <f t="shared" si="85"/>
        <v>272.19670967741934</v>
      </c>
      <c r="J90" s="9">
        <f t="shared" si="86"/>
        <v>1.5381168768291481E-2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10.494138271342969</v>
      </c>
      <c r="P90" s="9">
        <f t="shared" si="89"/>
        <v>0.16141211182931284</v>
      </c>
      <c r="Q90" s="12">
        <f t="shared" si="90"/>
        <v>7.2635450323190784E-2</v>
      </c>
      <c r="R90" s="9">
        <f t="shared" si="91"/>
        <v>2.3873737500000001</v>
      </c>
      <c r="S90" s="13">
        <f t="shared" si="92"/>
        <v>3.0424834118742732E-2</v>
      </c>
      <c r="T90" s="2">
        <f t="shared" si="93"/>
        <v>0.51</v>
      </c>
      <c r="U90" s="14">
        <f t="shared" si="94"/>
        <v>1.5516665400558793E-2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3.5015274618268477E-2</v>
      </c>
      <c r="AK90" s="9">
        <f t="shared" si="96"/>
        <v>10.4025</v>
      </c>
      <c r="AL90" s="1">
        <f t="shared" si="97"/>
        <v>0.45</v>
      </c>
      <c r="AM90" s="17">
        <f t="shared" si="98"/>
        <v>124453.33333333333</v>
      </c>
      <c r="AN90" s="1">
        <f t="shared" si="99"/>
        <v>453316779.14895517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-0.38621428571428601</v>
      </c>
      <c r="E91" s="10">
        <f t="shared" si="101"/>
        <v>-0.95329032258064506</v>
      </c>
      <c r="F91" s="7" t="s">
        <v>83</v>
      </c>
      <c r="G91" s="1">
        <v>3</v>
      </c>
      <c r="H91" s="9">
        <f t="shared" si="84"/>
        <v>-0.38621428571428601</v>
      </c>
      <c r="I91" s="9">
        <f t="shared" si="85"/>
        <v>272.76378571428569</v>
      </c>
      <c r="J91" s="9">
        <f t="shared" si="86"/>
        <v>1.6568647253369928E-2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15.638001159513657</v>
      </c>
      <c r="P91" s="9">
        <f t="shared" si="89"/>
        <v>0.25910052495977171</v>
      </c>
      <c r="Q91" s="12">
        <f t="shared" si="90"/>
        <v>0.11659523623189727</v>
      </c>
      <c r="R91" s="9">
        <f t="shared" si="91"/>
        <v>2.3873737500000001</v>
      </c>
      <c r="S91" s="13">
        <f t="shared" si="92"/>
        <v>4.8838283587518405E-2</v>
      </c>
      <c r="T91" s="2">
        <f t="shared" si="93"/>
        <v>0.51</v>
      </c>
      <c r="U91" s="14">
        <f t="shared" si="94"/>
        <v>2.4907524629634387E-2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3.7846618675834769E-2</v>
      </c>
      <c r="AK91" s="9">
        <f t="shared" si="96"/>
        <v>10.4025</v>
      </c>
      <c r="AL91" s="1">
        <f t="shared" si="97"/>
        <v>0.45</v>
      </c>
      <c r="AM91" s="17">
        <f t="shared" si="98"/>
        <v>124453.33333333333</v>
      </c>
      <c r="AN91" s="1">
        <f t="shared" si="99"/>
        <v>489972089.80497521</v>
      </c>
    </row>
    <row r="92" spans="1:48" x14ac:dyDescent="0.15">
      <c r="C92" s="7">
        <v>3</v>
      </c>
      <c r="D92" s="7">
        <f t="shared" si="100"/>
        <v>3.2709032258064501</v>
      </c>
      <c r="E92" s="10">
        <f t="shared" si="101"/>
        <v>-0.38621428571428601</v>
      </c>
      <c r="F92" s="7" t="s">
        <v>83</v>
      </c>
      <c r="G92" s="1">
        <v>4</v>
      </c>
      <c r="H92" s="9">
        <f t="shared" si="84"/>
        <v>3.2709032258064501</v>
      </c>
      <c r="I92" s="9">
        <f t="shared" si="85"/>
        <v>276.42090322580646</v>
      </c>
      <c r="J92" s="9">
        <f t="shared" si="86"/>
        <v>2.6570179311772985E-2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20.684175634553888</v>
      </c>
      <c r="P92" s="9">
        <f t="shared" si="89"/>
        <v>0.54958225552630258</v>
      </c>
      <c r="Q92" s="12">
        <f t="shared" si="90"/>
        <v>0.24731201498683617</v>
      </c>
      <c r="R92" s="9">
        <f t="shared" si="91"/>
        <v>2.3873737500000001</v>
      </c>
      <c r="S92" s="13">
        <f t="shared" si="92"/>
        <v>0.10359166217138652</v>
      </c>
      <c r="T92" s="2">
        <f t="shared" si="93"/>
        <v>0.51</v>
      </c>
      <c r="U92" s="14">
        <f t="shared" si="94"/>
        <v>5.2831747707407124E-2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4.6265771933783242E-2</v>
      </c>
      <c r="AK92" s="9">
        <f t="shared" si="96"/>
        <v>10.4025</v>
      </c>
      <c r="AL92" s="1">
        <f t="shared" si="97"/>
        <v>0.45</v>
      </c>
      <c r="AM92" s="17">
        <f t="shared" si="98"/>
        <v>124453.33333333333</v>
      </c>
      <c r="AN92" s="1">
        <f t="shared" si="99"/>
        <v>598968620.02391672</v>
      </c>
    </row>
    <row r="93" spans="1:48" x14ac:dyDescent="0.15">
      <c r="C93" s="7">
        <v>4</v>
      </c>
      <c r="D93" s="7">
        <f t="shared" si="100"/>
        <v>5.7464666666666702</v>
      </c>
      <c r="E93" s="10">
        <f t="shared" si="101"/>
        <v>3.2709032258064501</v>
      </c>
      <c r="F93" s="7" t="s">
        <v>83</v>
      </c>
      <c r="G93" s="1">
        <v>5</v>
      </c>
      <c r="H93" s="9">
        <f t="shared" si="84"/>
        <v>5.7464666666666702</v>
      </c>
      <c r="I93" s="9">
        <f t="shared" si="85"/>
        <v>278.89646666666664</v>
      </c>
      <c r="J93" s="9">
        <f t="shared" si="86"/>
        <v>3.6323034727141788E-2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19.127863710076205</v>
      </c>
      <c r="O93" s="9">
        <f t="shared" si="102"/>
        <v>6.3120046689513813</v>
      </c>
      <c r="P93" s="9">
        <f t="shared" si="89"/>
        <v>0.22927116478820214</v>
      </c>
      <c r="Q93" s="12">
        <f t="shared" si="90"/>
        <v>0.10317202415469097</v>
      </c>
      <c r="R93" s="9">
        <f t="shared" si="91"/>
        <v>2.3873737500000001</v>
      </c>
      <c r="S93" s="13">
        <f t="shared" si="92"/>
        <v>4.3215698486544454E-2</v>
      </c>
      <c r="T93" s="2">
        <f t="shared" si="93"/>
        <v>0.51</v>
      </c>
      <c r="U93" s="14">
        <f t="shared" si="94"/>
        <v>2.2040006228137673E-2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2.9556061877783511E-2</v>
      </c>
      <c r="AK93" s="9">
        <f t="shared" si="96"/>
        <v>10.4025</v>
      </c>
      <c r="AL93" s="1">
        <f t="shared" si="97"/>
        <v>0.45</v>
      </c>
      <c r="AM93" s="17">
        <f t="shared" si="98"/>
        <v>124453.33333333333</v>
      </c>
      <c r="AN93" s="1">
        <f t="shared" si="99"/>
        <v>382640402.53374976</v>
      </c>
    </row>
    <row r="94" spans="1:48" x14ac:dyDescent="0.15">
      <c r="C94" s="7">
        <v>5</v>
      </c>
      <c r="D94" s="7">
        <f t="shared" si="100"/>
        <v>10.760806451612901</v>
      </c>
      <c r="E94" s="10">
        <f t="shared" si="101"/>
        <v>5.7464666666666702</v>
      </c>
      <c r="F94" s="7" t="s">
        <v>85</v>
      </c>
      <c r="G94" s="1">
        <v>6</v>
      </c>
      <c r="H94" s="9">
        <f t="shared" si="84"/>
        <v>10.760806451612901</v>
      </c>
      <c r="I94" s="9">
        <f t="shared" si="85"/>
        <v>283.91080645161287</v>
      </c>
      <c r="J94" s="9">
        <f t="shared" si="86"/>
        <v>6.7292825220540545E-2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11.38800850416318</v>
      </c>
      <c r="P94" s="9">
        <f t="shared" si="89"/>
        <v>0.76633126588068223</v>
      </c>
      <c r="Q94" s="12">
        <f t="shared" si="90"/>
        <v>0.34484906964630702</v>
      </c>
      <c r="R94" s="9">
        <f t="shared" si="91"/>
        <v>2.3873737500000001</v>
      </c>
      <c r="S94" s="13">
        <f t="shared" si="92"/>
        <v>0.14444703919790816</v>
      </c>
      <c r="T94" s="2">
        <f t="shared" si="93"/>
        <v>0.51</v>
      </c>
      <c r="U94" s="14">
        <f t="shared" si="94"/>
        <v>7.3667989990933158E-2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4.8339898982266351E-2</v>
      </c>
      <c r="AK94" s="9">
        <f t="shared" si="96"/>
        <v>10.4025</v>
      </c>
      <c r="AL94" s="1">
        <f t="shared" si="97"/>
        <v>0.45</v>
      </c>
      <c r="AM94" s="17">
        <f t="shared" si="98"/>
        <v>124453.33333333333</v>
      </c>
      <c r="AN94" s="1">
        <f t="shared" si="99"/>
        <v>625820803.91835749</v>
      </c>
    </row>
    <row r="95" spans="1:48" x14ac:dyDescent="0.15">
      <c r="C95" s="7">
        <v>6</v>
      </c>
      <c r="D95" s="7">
        <f t="shared" si="100"/>
        <v>19.126533333333299</v>
      </c>
      <c r="E95" s="10">
        <f t="shared" si="101"/>
        <v>10.760806451612901</v>
      </c>
      <c r="F95" s="7" t="s">
        <v>83</v>
      </c>
      <c r="G95" s="1">
        <v>7</v>
      </c>
      <c r="H95" s="9">
        <f t="shared" si="84"/>
        <v>19.126533333333299</v>
      </c>
      <c r="I95" s="9">
        <f t="shared" si="85"/>
        <v>292.2765333333333</v>
      </c>
      <c r="J95" s="9">
        <f t="shared" si="86"/>
        <v>0.17958955958751358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15.926952238282498</v>
      </c>
      <c r="P95" s="9">
        <f t="shared" si="89"/>
        <v>2.8603143380445175</v>
      </c>
      <c r="Q95" s="12">
        <f t="shared" si="90"/>
        <v>1.2871414521200328</v>
      </c>
      <c r="R95" s="9">
        <f t="shared" si="91"/>
        <v>2.3873737500000001</v>
      </c>
      <c r="S95" s="13">
        <f t="shared" si="92"/>
        <v>0.53914534836450845</v>
      </c>
      <c r="T95" s="2">
        <f t="shared" si="93"/>
        <v>0.51</v>
      </c>
      <c r="U95" s="14">
        <f t="shared" si="94"/>
        <v>0.27496412766589934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0.12935668449126864</v>
      </c>
      <c r="AK95" s="9">
        <f t="shared" si="96"/>
        <v>10.4025</v>
      </c>
      <c r="AL95" s="1">
        <f t="shared" si="97"/>
        <v>0.45</v>
      </c>
      <c r="AM95" s="17">
        <f t="shared" si="98"/>
        <v>124453.33333333333</v>
      </c>
      <c r="AN95" s="1">
        <f t="shared" si="99"/>
        <v>1674685011.4485624</v>
      </c>
    </row>
    <row r="96" spans="1:48" x14ac:dyDescent="0.15">
      <c r="C96" s="7">
        <v>7</v>
      </c>
      <c r="D96" s="7">
        <f t="shared" si="100"/>
        <v>19.069806451612902</v>
      </c>
      <c r="E96" s="10">
        <f t="shared" si="101"/>
        <v>19.126533333333299</v>
      </c>
      <c r="F96" s="7" t="s">
        <v>83</v>
      </c>
      <c r="G96" s="1">
        <v>8</v>
      </c>
      <c r="H96" s="9">
        <f t="shared" si="84"/>
        <v>19.069806451612902</v>
      </c>
      <c r="I96" s="9">
        <f t="shared" si="85"/>
        <v>292.2198064516129</v>
      </c>
      <c r="J96" s="9">
        <f t="shared" si="86"/>
        <v>0.17843190596259614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18.37191290023798</v>
      </c>
      <c r="P96" s="9">
        <f t="shared" si="89"/>
        <v>3.2781354349682701</v>
      </c>
      <c r="Q96" s="12">
        <f t="shared" si="90"/>
        <v>1.4751609457357215</v>
      </c>
      <c r="R96" s="9">
        <f t="shared" si="91"/>
        <v>2.3873737500000001</v>
      </c>
      <c r="S96" s="13">
        <f t="shared" si="92"/>
        <v>0.61790113330002117</v>
      </c>
      <c r="T96" s="2">
        <f t="shared" si="93"/>
        <v>0.51</v>
      </c>
      <c r="U96" s="14">
        <f t="shared" si="94"/>
        <v>0.31512957798301078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0.14146656776187777</v>
      </c>
      <c r="AK96" s="9">
        <f t="shared" si="96"/>
        <v>10.4025</v>
      </c>
      <c r="AL96" s="1">
        <f t="shared" si="97"/>
        <v>0.45</v>
      </c>
      <c r="AM96" s="17">
        <f t="shared" si="98"/>
        <v>124453.33333333333</v>
      </c>
      <c r="AN96" s="1">
        <f t="shared" si="99"/>
        <v>1831462684.6197519</v>
      </c>
    </row>
    <row r="97" spans="1:50" x14ac:dyDescent="0.15">
      <c r="C97" s="7">
        <v>8</v>
      </c>
      <c r="D97" s="7">
        <f t="shared" si="100"/>
        <v>16.478258064516101</v>
      </c>
      <c r="E97" s="10">
        <f t="shared" si="101"/>
        <v>19.069806451612902</v>
      </c>
      <c r="F97" s="7" t="s">
        <v>83</v>
      </c>
      <c r="G97" s="1">
        <v>9</v>
      </c>
      <c r="H97" s="9">
        <f t="shared" si="84"/>
        <v>16.478258064516101</v>
      </c>
      <c r="I97" s="9">
        <f t="shared" si="85"/>
        <v>289.6282580645161</v>
      </c>
      <c r="J97" s="9">
        <f t="shared" si="86"/>
        <v>0.13243131396639138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20.399052465269712</v>
      </c>
      <c r="P97" s="9">
        <f t="shared" si="89"/>
        <v>2.7014733216450231</v>
      </c>
      <c r="Q97" s="12">
        <f t="shared" si="90"/>
        <v>1.2156629947402604</v>
      </c>
      <c r="R97" s="9">
        <f t="shared" si="91"/>
        <v>2.3873737500000001</v>
      </c>
      <c r="S97" s="13">
        <f t="shared" si="92"/>
        <v>0.5092051442470038</v>
      </c>
      <c r="T97" s="2">
        <f t="shared" si="93"/>
        <v>0.51</v>
      </c>
      <c r="U97" s="14">
        <f t="shared" si="94"/>
        <v>0.25969462356597195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0.12475292900514055</v>
      </c>
      <c r="AK97" s="9">
        <f t="shared" si="96"/>
        <v>10.4025</v>
      </c>
      <c r="AL97" s="1">
        <f t="shared" si="97"/>
        <v>0.45</v>
      </c>
      <c r="AM97" s="17">
        <f t="shared" si="98"/>
        <v>124453.33333333333</v>
      </c>
      <c r="AN97" s="1">
        <f t="shared" si="99"/>
        <v>1615083605.1562326</v>
      </c>
    </row>
    <row r="98" spans="1:50" x14ac:dyDescent="0.15">
      <c r="C98" s="7">
        <v>9</v>
      </c>
      <c r="D98" s="7">
        <f t="shared" si="100"/>
        <v>14.835566666666701</v>
      </c>
      <c r="E98" s="10">
        <f t="shared" si="101"/>
        <v>16.478258064516101</v>
      </c>
      <c r="F98" s="7" t="s">
        <v>83</v>
      </c>
      <c r="G98" s="1">
        <v>10</v>
      </c>
      <c r="H98" s="9">
        <f t="shared" si="84"/>
        <v>14.835566666666701</v>
      </c>
      <c r="I98" s="9">
        <f t="shared" si="85"/>
        <v>287.98556666666667</v>
      </c>
      <c r="J98" s="9">
        <f t="shared" si="86"/>
        <v>0.10932260730652982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23.002854143624692</v>
      </c>
      <c r="P98" s="9">
        <f t="shared" si="89"/>
        <v>2.5147319904728644</v>
      </c>
      <c r="Q98" s="12">
        <f t="shared" si="90"/>
        <v>1.131629395712789</v>
      </c>
      <c r="R98" s="9">
        <f t="shared" si="91"/>
        <v>2.3873737500000001</v>
      </c>
      <c r="S98" s="13">
        <f t="shared" si="92"/>
        <v>0.47400596396470762</v>
      </c>
      <c r="T98" s="2">
        <f t="shared" si="93"/>
        <v>0.51</v>
      </c>
      <c r="U98" s="14">
        <f t="shared" si="94"/>
        <v>0.24174304162200089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0.11613452704903326</v>
      </c>
      <c r="AK98" s="9">
        <f t="shared" si="96"/>
        <v>10.4025</v>
      </c>
      <c r="AL98" s="1">
        <f t="shared" si="97"/>
        <v>0.45</v>
      </c>
      <c r="AM98" s="17">
        <f t="shared" si="98"/>
        <v>124453.33333333333</v>
      </c>
      <c r="AN98" s="1">
        <f t="shared" si="99"/>
        <v>1503507549.884763</v>
      </c>
    </row>
    <row r="99" spans="1:50" x14ac:dyDescent="0.15">
      <c r="C99" s="7">
        <v>10</v>
      </c>
      <c r="D99" s="7">
        <f t="shared" si="100"/>
        <v>8.4000967741935497</v>
      </c>
      <c r="E99" s="10">
        <f t="shared" si="101"/>
        <v>14.835566666666701</v>
      </c>
      <c r="F99" s="7" t="s">
        <v>83</v>
      </c>
      <c r="G99" s="1">
        <v>11</v>
      </c>
      <c r="H99" s="9">
        <f t="shared" si="84"/>
        <v>8.4000967741935497</v>
      </c>
      <c r="I99" s="9">
        <f t="shared" si="85"/>
        <v>281.55009677419355</v>
      </c>
      <c r="J99" s="9">
        <f t="shared" si="86"/>
        <v>5.0476038732607531E-2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19.463716045494238</v>
      </c>
      <c r="O99" s="9">
        <f t="shared" si="102"/>
        <v>6.3296811076575885</v>
      </c>
      <c r="P99" s="9">
        <f t="shared" si="89"/>
        <v>0.31949722875517855</v>
      </c>
      <c r="Q99" s="12">
        <f t="shared" si="90"/>
        <v>0.14377375293983036</v>
      </c>
      <c r="R99" s="9">
        <f t="shared" si="91"/>
        <v>2.3873737500000001</v>
      </c>
      <c r="S99" s="13">
        <f t="shared" si="92"/>
        <v>6.0222557502707885E-2</v>
      </c>
      <c r="T99" s="2">
        <f t="shared" si="93"/>
        <v>0.51</v>
      </c>
      <c r="U99" s="14">
        <f t="shared" si="94"/>
        <v>3.0713504326381022E-2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3.9597121554403876E-2</v>
      </c>
      <c r="AK99" s="9">
        <f t="shared" si="96"/>
        <v>10.4025</v>
      </c>
      <c r="AL99" s="1">
        <f t="shared" si="97"/>
        <v>0.45</v>
      </c>
      <c r="AM99" s="17">
        <f t="shared" si="98"/>
        <v>124453.33333333333</v>
      </c>
      <c r="AN99" s="1">
        <f t="shared" si="99"/>
        <v>512634551.70067352</v>
      </c>
    </row>
    <row r="100" spans="1:50" x14ac:dyDescent="0.15">
      <c r="C100" s="7">
        <v>11</v>
      </c>
      <c r="D100" s="7">
        <f t="shared" si="100"/>
        <v>3.7527666666666701</v>
      </c>
      <c r="E100" s="10">
        <f t="shared" si="101"/>
        <v>8.4000967741935497</v>
      </c>
      <c r="F100" s="7" t="s">
        <v>85</v>
      </c>
      <c r="G100" s="1">
        <v>12</v>
      </c>
      <c r="H100" s="9">
        <f t="shared" si="84"/>
        <v>3.7527666666666701</v>
      </c>
      <c r="I100" s="9">
        <f t="shared" si="85"/>
        <v>276.90276666666665</v>
      </c>
      <c r="J100" s="9">
        <f t="shared" si="86"/>
        <v>2.8249813038218993E-2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11.31545887890241</v>
      </c>
      <c r="P100" s="9">
        <f t="shared" si="89"/>
        <v>0.31965959777064817</v>
      </c>
      <c r="Q100" s="12">
        <f t="shared" si="90"/>
        <v>0.14384681899679169</v>
      </c>
      <c r="R100" s="9">
        <f t="shared" si="91"/>
        <v>2.3873737500000001</v>
      </c>
      <c r="S100" s="13">
        <f t="shared" si="92"/>
        <v>6.0253162705165744E-2</v>
      </c>
      <c r="T100" s="2">
        <f t="shared" si="93"/>
        <v>0.51</v>
      </c>
      <c r="U100" s="14">
        <f t="shared" si="94"/>
        <v>3.0729112979634529E-2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3.9601827563359809E-2</v>
      </c>
      <c r="AK100" s="9">
        <f t="shared" si="96"/>
        <v>10.4025</v>
      </c>
      <c r="AL100" s="1">
        <f t="shared" si="97"/>
        <v>0.45</v>
      </c>
      <c r="AM100" s="17">
        <f t="shared" si="98"/>
        <v>124453.33333333333</v>
      </c>
      <c r="AN100" s="1">
        <f t="shared" si="99"/>
        <v>512695476.90676737</v>
      </c>
      <c r="AO100" s="1">
        <f>SUM(AN89:AN100)</f>
        <v>10637219004.519152</v>
      </c>
    </row>
    <row r="101" spans="1:50" x14ac:dyDescent="0.15">
      <c r="C101" s="7">
        <v>12</v>
      </c>
      <c r="D101" s="7">
        <f t="shared" si="100"/>
        <v>0.61093548387096797</v>
      </c>
      <c r="E101" s="10">
        <f t="shared" si="101"/>
        <v>3.7527666666666701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1.77735483870968</v>
      </c>
      <c r="E105" s="7"/>
      <c r="F105" s="7"/>
      <c r="G105" s="1">
        <v>1</v>
      </c>
      <c r="H105" s="9">
        <f t="shared" ref="H105:H116" si="103">E106</f>
        <v>1.77735483870968</v>
      </c>
      <c r="I105" s="9">
        <f t="shared" ref="I105:I116" si="104">H105+273.15</f>
        <v>274.92735483870968</v>
      </c>
      <c r="J105" s="9">
        <f t="shared" ref="J105:J116" si="105">EXP(($C$15*(I105-$C$13))/($C$16*I105*$C$13))</f>
        <v>2.1942637970139199E-2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1.4216420285856398E-2</v>
      </c>
      <c r="Q105" s="12">
        <f t="shared" ref="Q105:Q116" si="109">P105*$B$107</f>
        <v>4.2649260857569194E-3</v>
      </c>
      <c r="R105" s="9">
        <f t="shared" ref="R105:R116" si="110">L105*$B$107</f>
        <v>0.19436706250000002</v>
      </c>
      <c r="S105" s="13">
        <f t="shared" ref="S105:S116" si="111">Q105/R105</f>
        <v>2.1942637970139199E-2</v>
      </c>
      <c r="T105" s="2">
        <f t="shared" ref="T105:T116" si="112">$B$106/100</f>
        <v>0.01</v>
      </c>
      <c r="U105" s="14">
        <f t="shared" ref="U105:U116" si="113">S105*T105</f>
        <v>2.1942637970139199E-4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5.7094263797013919E-3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2767.75</v>
      </c>
      <c r="AX105" s="1">
        <f t="shared" ref="AX105:AX116" si="120">AW105*10000*AV105*0.67*AU105*AT105</f>
        <v>2057864.6674440214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-0.95329032258064506</v>
      </c>
      <c r="E106" s="10">
        <f t="shared" ref="E106:E117" si="122">D105</f>
        <v>1.77735483870968</v>
      </c>
      <c r="F106" s="7" t="s">
        <v>83</v>
      </c>
      <c r="G106" s="1">
        <v>2</v>
      </c>
      <c r="H106" s="9">
        <f t="shared" si="103"/>
        <v>-0.95329032258064506</v>
      </c>
      <c r="I106" s="9">
        <f t="shared" si="104"/>
        <v>272.19670967741934</v>
      </c>
      <c r="J106" s="9">
        <f t="shared" si="105"/>
        <v>1.5381168768291481E-2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1.2815639963808105</v>
      </c>
      <c r="P106" s="9">
        <f t="shared" si="108"/>
        <v>1.971195211569934E-2</v>
      </c>
      <c r="Q106" s="12">
        <f t="shared" si="109"/>
        <v>5.9135856347098019E-3</v>
      </c>
      <c r="R106" s="9">
        <f t="shared" si="110"/>
        <v>0.19436706250000002</v>
      </c>
      <c r="S106" s="13">
        <f t="shared" si="111"/>
        <v>3.0424834118742732E-2</v>
      </c>
      <c r="T106" s="2">
        <f t="shared" si="112"/>
        <v>0.01</v>
      </c>
      <c r="U106" s="14">
        <f t="shared" si="113"/>
        <v>3.0424834118742734E-4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5.7942483411874274E-3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2767.75</v>
      </c>
      <c r="AX106" s="1">
        <f t="shared" si="120"/>
        <v>2088437.2864703375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-0.38621428571428601</v>
      </c>
      <c r="E107" s="10">
        <f t="shared" si="122"/>
        <v>-0.95329032258064506</v>
      </c>
      <c r="F107" s="7" t="s">
        <v>83</v>
      </c>
      <c r="G107" s="1">
        <v>3</v>
      </c>
      <c r="H107" s="9">
        <f t="shared" si="103"/>
        <v>-0.38621428571428601</v>
      </c>
      <c r="I107" s="9">
        <f t="shared" si="104"/>
        <v>272.76378571428569</v>
      </c>
      <c r="J107" s="9">
        <f t="shared" si="105"/>
        <v>1.6568647253369928E-2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1.9097422525984447</v>
      </c>
      <c r="P107" s="9">
        <f t="shared" si="108"/>
        <v>3.1641845728159722E-2</v>
      </c>
      <c r="Q107" s="12">
        <f t="shared" si="109"/>
        <v>9.4925537184479165E-3</v>
      </c>
      <c r="R107" s="9">
        <f t="shared" si="110"/>
        <v>0.19436706250000002</v>
      </c>
      <c r="S107" s="13">
        <f t="shared" si="111"/>
        <v>4.8838283587518412E-2</v>
      </c>
      <c r="T107" s="2">
        <f t="shared" si="112"/>
        <v>0.01</v>
      </c>
      <c r="U107" s="14">
        <f t="shared" si="113"/>
        <v>4.8838283587518416E-4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5.9783828358751841E-3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2767.75</v>
      </c>
      <c r="AX107" s="1">
        <f t="shared" si="120"/>
        <v>2154805.4021925707</v>
      </c>
    </row>
    <row r="108" spans="1:50" x14ac:dyDescent="0.15">
      <c r="C108" s="7">
        <v>3</v>
      </c>
      <c r="D108" s="7">
        <f t="shared" si="121"/>
        <v>3.2709032258064501</v>
      </c>
      <c r="E108" s="10">
        <f t="shared" si="122"/>
        <v>-0.38621428571428601</v>
      </c>
      <c r="F108" s="7" t="s">
        <v>83</v>
      </c>
      <c r="G108" s="1">
        <v>4</v>
      </c>
      <c r="H108" s="9">
        <f t="shared" si="103"/>
        <v>3.2709032258064501</v>
      </c>
      <c r="I108" s="9">
        <f t="shared" si="104"/>
        <v>276.42090322580646</v>
      </c>
      <c r="J108" s="9">
        <f t="shared" si="105"/>
        <v>2.6570179311772985E-2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2.5259906152036185</v>
      </c>
      <c r="P108" s="9">
        <f t="shared" si="108"/>
        <v>6.7116023585815893E-2</v>
      </c>
      <c r="Q108" s="12">
        <f t="shared" si="109"/>
        <v>2.0134807075744766E-2</v>
      </c>
      <c r="R108" s="9">
        <f t="shared" si="110"/>
        <v>0.19436706250000002</v>
      </c>
      <c r="S108" s="13">
        <f t="shared" si="111"/>
        <v>0.10359166217138649</v>
      </c>
      <c r="T108" s="2">
        <f t="shared" si="112"/>
        <v>0.01</v>
      </c>
      <c r="U108" s="14">
        <f t="shared" si="113"/>
        <v>1.0359166217138649E-3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6.5259166217138649E-3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2767.75</v>
      </c>
      <c r="AX108" s="1">
        <f t="shared" si="120"/>
        <v>2352154.550281282</v>
      </c>
    </row>
    <row r="109" spans="1:50" x14ac:dyDescent="0.15">
      <c r="C109" s="7">
        <v>4</v>
      </c>
      <c r="D109" s="7">
        <f t="shared" si="121"/>
        <v>5.7464666666666702</v>
      </c>
      <c r="E109" s="10">
        <f t="shared" si="122"/>
        <v>3.2709032258064501</v>
      </c>
      <c r="F109" s="7" t="s">
        <v>83</v>
      </c>
      <c r="G109" s="1">
        <v>5</v>
      </c>
      <c r="H109" s="9">
        <f t="shared" si="103"/>
        <v>5.7464666666666702</v>
      </c>
      <c r="I109" s="9">
        <f t="shared" si="104"/>
        <v>278.89646666666664</v>
      </c>
      <c r="J109" s="9">
        <f t="shared" si="105"/>
        <v>3.6323034727141788E-2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2.3359308620369124</v>
      </c>
      <c r="O109" s="9">
        <f t="shared" si="123"/>
        <v>0.77083393791422372</v>
      </c>
      <c r="P109" s="9">
        <f t="shared" si="108"/>
        <v>2.7999027895717805E-2</v>
      </c>
      <c r="Q109" s="12">
        <f t="shared" si="109"/>
        <v>8.3997083687153418E-3</v>
      </c>
      <c r="R109" s="9">
        <f t="shared" si="110"/>
        <v>0.19436706250000002</v>
      </c>
      <c r="S109" s="13">
        <f t="shared" si="111"/>
        <v>4.3215698486544454E-2</v>
      </c>
      <c r="T109" s="2">
        <f t="shared" si="112"/>
        <v>0.01</v>
      </c>
      <c r="U109" s="14">
        <f t="shared" si="113"/>
        <v>4.3215698486544457E-4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5.9221569848654449E-3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2767.75</v>
      </c>
      <c r="AX109" s="1">
        <f t="shared" si="120"/>
        <v>2134539.7599905315</v>
      </c>
    </row>
    <row r="110" spans="1:50" x14ac:dyDescent="0.15">
      <c r="C110" s="7">
        <v>5</v>
      </c>
      <c r="D110" s="7">
        <f t="shared" si="121"/>
        <v>10.760806451612901</v>
      </c>
      <c r="E110" s="10">
        <f t="shared" si="122"/>
        <v>5.7464666666666702</v>
      </c>
      <c r="F110" s="7" t="s">
        <v>85</v>
      </c>
      <c r="G110" s="1">
        <v>6</v>
      </c>
      <c r="H110" s="9">
        <f t="shared" si="103"/>
        <v>10.760806451612901</v>
      </c>
      <c r="I110" s="9">
        <f t="shared" si="104"/>
        <v>283.91080645161287</v>
      </c>
      <c r="J110" s="9">
        <f t="shared" si="105"/>
        <v>6.7292825220540545E-2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1.3907251183518394</v>
      </c>
      <c r="P110" s="9">
        <f t="shared" si="108"/>
        <v>9.3585822319065898E-2</v>
      </c>
      <c r="Q110" s="12">
        <f t="shared" si="109"/>
        <v>2.8075746695719769E-2</v>
      </c>
      <c r="R110" s="9">
        <f t="shared" si="110"/>
        <v>0.19436706250000002</v>
      </c>
      <c r="S110" s="13">
        <f t="shared" si="111"/>
        <v>0.14444703919790816</v>
      </c>
      <c r="T110" s="2">
        <f t="shared" si="112"/>
        <v>0.01</v>
      </c>
      <c r="U110" s="14">
        <f t="shared" si="113"/>
        <v>1.4444703919790816E-3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6.9344703919790819E-3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2767.75</v>
      </c>
      <c r="AX110" s="1">
        <f t="shared" si="120"/>
        <v>2499410.7390236268</v>
      </c>
    </row>
    <row r="111" spans="1:50" x14ac:dyDescent="0.15">
      <c r="C111" s="7">
        <v>6</v>
      </c>
      <c r="D111" s="7">
        <f t="shared" si="121"/>
        <v>19.126533333333299</v>
      </c>
      <c r="E111" s="10">
        <f t="shared" si="122"/>
        <v>10.760806451612901</v>
      </c>
      <c r="F111" s="7" t="s">
        <v>83</v>
      </c>
      <c r="G111" s="1">
        <v>7</v>
      </c>
      <c r="H111" s="9">
        <f t="shared" si="103"/>
        <v>19.126533333333299</v>
      </c>
      <c r="I111" s="9">
        <f t="shared" si="104"/>
        <v>292.2765333333333</v>
      </c>
      <c r="J111" s="9">
        <f t="shared" si="105"/>
        <v>0.17958955958751358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1.9450295043661068</v>
      </c>
      <c r="P111" s="9">
        <f t="shared" si="108"/>
        <v>0.34930699207382893</v>
      </c>
      <c r="Q111" s="12">
        <f t="shared" si="109"/>
        <v>0.10479209762214868</v>
      </c>
      <c r="R111" s="9">
        <f t="shared" si="110"/>
        <v>0.19436706250000002</v>
      </c>
      <c r="S111" s="13">
        <f t="shared" si="111"/>
        <v>0.53914534836450834</v>
      </c>
      <c r="T111" s="2">
        <f t="shared" si="112"/>
        <v>0.01</v>
      </c>
      <c r="U111" s="14">
        <f t="shared" si="113"/>
        <v>5.3914534836450832E-3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1.5341453483645084E-2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2767.75</v>
      </c>
      <c r="AX111" s="1">
        <f t="shared" si="120"/>
        <v>5529563.3872207645</v>
      </c>
    </row>
    <row r="112" spans="1:50" x14ac:dyDescent="0.15">
      <c r="C112" s="7">
        <v>7</v>
      </c>
      <c r="D112" s="7">
        <f t="shared" si="121"/>
        <v>19.069806451612902</v>
      </c>
      <c r="E112" s="10">
        <f t="shared" si="122"/>
        <v>19.126533333333299</v>
      </c>
      <c r="F112" s="7" t="s">
        <v>83</v>
      </c>
      <c r="G112" s="1">
        <v>8</v>
      </c>
      <c r="H112" s="9">
        <f t="shared" si="103"/>
        <v>19.069806451612902</v>
      </c>
      <c r="I112" s="9">
        <f t="shared" si="104"/>
        <v>292.2198064516129</v>
      </c>
      <c r="J112" s="9">
        <f t="shared" si="105"/>
        <v>0.17843190596259614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2.2436127206256113</v>
      </c>
      <c r="P112" s="9">
        <f t="shared" si="108"/>
        <v>0.40033209398315356</v>
      </c>
      <c r="Q112" s="12">
        <f t="shared" si="109"/>
        <v>0.12009962819494606</v>
      </c>
      <c r="R112" s="9">
        <f t="shared" si="110"/>
        <v>0.19436706250000002</v>
      </c>
      <c r="S112" s="13">
        <f t="shared" si="111"/>
        <v>0.61790113330002117</v>
      </c>
      <c r="T112" s="2">
        <f t="shared" si="112"/>
        <v>0.01</v>
      </c>
      <c r="U112" s="14">
        <f t="shared" si="113"/>
        <v>6.1790113330002115E-3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1.6129011333000213E-2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2767.75</v>
      </c>
      <c r="AX112" s="1">
        <f t="shared" si="120"/>
        <v>5813425.0860979259</v>
      </c>
    </row>
    <row r="113" spans="1:53" x14ac:dyDescent="0.15">
      <c r="C113" s="7">
        <v>8</v>
      </c>
      <c r="D113" s="7">
        <f t="shared" si="121"/>
        <v>16.478258064516101</v>
      </c>
      <c r="E113" s="10">
        <f t="shared" si="122"/>
        <v>19.069806451612902</v>
      </c>
      <c r="F113" s="7" t="s">
        <v>83</v>
      </c>
      <c r="G113" s="1">
        <v>9</v>
      </c>
      <c r="H113" s="9">
        <f t="shared" si="103"/>
        <v>16.478258064516101</v>
      </c>
      <c r="I113" s="9">
        <f t="shared" si="104"/>
        <v>289.6282580645161</v>
      </c>
      <c r="J113" s="9">
        <f t="shared" si="105"/>
        <v>0.13243131396639138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2.4911708349757915</v>
      </c>
      <c r="P113" s="9">
        <f t="shared" si="108"/>
        <v>0.32990902699059643</v>
      </c>
      <c r="Q113" s="12">
        <f t="shared" si="109"/>
        <v>9.8972708097178924E-2</v>
      </c>
      <c r="R113" s="9">
        <f t="shared" si="110"/>
        <v>0.19436706250000002</v>
      </c>
      <c r="S113" s="13">
        <f t="shared" si="111"/>
        <v>0.5092051442470038</v>
      </c>
      <c r="T113" s="2">
        <f t="shared" si="112"/>
        <v>0.01</v>
      </c>
      <c r="U113" s="14">
        <f t="shared" si="113"/>
        <v>5.0920514424700383E-3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1.5042051442470037E-2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2767.75</v>
      </c>
      <c r="AX113" s="1">
        <f t="shared" si="120"/>
        <v>5421649.0643239394</v>
      </c>
    </row>
    <row r="114" spans="1:53" x14ac:dyDescent="0.15">
      <c r="C114" s="7">
        <v>9</v>
      </c>
      <c r="D114" s="7">
        <f t="shared" si="121"/>
        <v>14.835566666666701</v>
      </c>
      <c r="E114" s="10">
        <f t="shared" si="122"/>
        <v>16.478258064516101</v>
      </c>
      <c r="F114" s="7" t="s">
        <v>83</v>
      </c>
      <c r="G114" s="1">
        <v>10</v>
      </c>
      <c r="H114" s="9">
        <f t="shared" si="103"/>
        <v>14.835566666666701</v>
      </c>
      <c r="I114" s="9">
        <f t="shared" si="104"/>
        <v>287.98556666666667</v>
      </c>
      <c r="J114" s="9">
        <f t="shared" si="105"/>
        <v>0.10932260730652982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2.8091520163185288</v>
      </c>
      <c r="P114" s="9">
        <f t="shared" si="108"/>
        <v>0.30710382274433695</v>
      </c>
      <c r="Q114" s="12">
        <f t="shared" si="109"/>
        <v>9.2131146823301077E-2</v>
      </c>
      <c r="R114" s="9">
        <f t="shared" si="110"/>
        <v>0.19436706250000002</v>
      </c>
      <c r="S114" s="13">
        <f t="shared" si="111"/>
        <v>0.47400596396470757</v>
      </c>
      <c r="T114" s="2">
        <f t="shared" si="112"/>
        <v>0.01</v>
      </c>
      <c r="U114" s="14">
        <f t="shared" si="113"/>
        <v>4.7400596396470753E-3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1.4690059639647077E-2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2767.75</v>
      </c>
      <c r="AX114" s="1">
        <f t="shared" si="120"/>
        <v>5294779.6651782449</v>
      </c>
    </row>
    <row r="115" spans="1:53" x14ac:dyDescent="0.15">
      <c r="C115" s="7">
        <v>10</v>
      </c>
      <c r="D115" s="7">
        <f t="shared" si="121"/>
        <v>8.4000967741935497</v>
      </c>
      <c r="E115" s="10">
        <f t="shared" si="122"/>
        <v>14.835566666666701</v>
      </c>
      <c r="F115" s="7" t="s">
        <v>83</v>
      </c>
      <c r="G115" s="1">
        <v>11</v>
      </c>
      <c r="H115" s="9">
        <f t="shared" si="103"/>
        <v>8.4000967741935497</v>
      </c>
      <c r="I115" s="9">
        <f t="shared" si="104"/>
        <v>281.55009677419355</v>
      </c>
      <c r="J115" s="9">
        <f t="shared" si="105"/>
        <v>5.0476038732607531E-2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2.3769457838954824</v>
      </c>
      <c r="O115" s="9">
        <f t="shared" si="123"/>
        <v>0.77299261801204322</v>
      </c>
      <c r="P115" s="9">
        <f t="shared" si="108"/>
        <v>3.9017605326795594E-2</v>
      </c>
      <c r="Q115" s="12">
        <f t="shared" si="109"/>
        <v>1.1705281598038677E-2</v>
      </c>
      <c r="R115" s="9">
        <f t="shared" si="110"/>
        <v>0.19436706250000002</v>
      </c>
      <c r="S115" s="13">
        <f t="shared" si="111"/>
        <v>6.0222557502707927E-2</v>
      </c>
      <c r="T115" s="2">
        <f t="shared" si="112"/>
        <v>0.01</v>
      </c>
      <c r="U115" s="14">
        <f t="shared" si="113"/>
        <v>6.022255750270793E-4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6.0922255750270795E-3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2767.75</v>
      </c>
      <c r="AX115" s="1">
        <f t="shared" si="120"/>
        <v>2195838.0620371113</v>
      </c>
    </row>
    <row r="116" spans="1:53" x14ac:dyDescent="0.15">
      <c r="C116" s="7">
        <v>11</v>
      </c>
      <c r="D116" s="7">
        <f t="shared" si="121"/>
        <v>3.7527666666666701</v>
      </c>
      <c r="E116" s="10">
        <f t="shared" si="122"/>
        <v>8.4000967741935497</v>
      </c>
      <c r="F116" s="7" t="s">
        <v>85</v>
      </c>
      <c r="G116" s="1">
        <v>12</v>
      </c>
      <c r="H116" s="9">
        <f t="shared" si="103"/>
        <v>3.7527666666666701</v>
      </c>
      <c r="I116" s="9">
        <f t="shared" si="104"/>
        <v>276.90276666666665</v>
      </c>
      <c r="J116" s="9">
        <f t="shared" si="105"/>
        <v>2.8249813038218993E-2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1.3818652210185811</v>
      </c>
      <c r="P116" s="9">
        <f t="shared" si="108"/>
        <v>3.9037434137792079E-2</v>
      </c>
      <c r="Q116" s="12">
        <f t="shared" si="109"/>
        <v>1.1711230241337623E-2</v>
      </c>
      <c r="R116" s="9">
        <f t="shared" si="110"/>
        <v>0.19436706250000002</v>
      </c>
      <c r="S116" s="13">
        <f t="shared" si="111"/>
        <v>6.0253162705165758E-2</v>
      </c>
      <c r="T116" s="2">
        <f t="shared" si="112"/>
        <v>0.01</v>
      </c>
      <c r="U116" s="14">
        <f t="shared" si="113"/>
        <v>6.0253162705165757E-4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6.092531627051658E-3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2767.75</v>
      </c>
      <c r="AX116" s="1">
        <f t="shared" si="120"/>
        <v>2195948.3732322985</v>
      </c>
      <c r="AY116" s="1">
        <f>SUM(AX105:AX116)</f>
        <v>39738416.043492652</v>
      </c>
    </row>
    <row r="117" spans="1:53" x14ac:dyDescent="0.15">
      <c r="C117" s="7">
        <v>12</v>
      </c>
      <c r="D117" s="7">
        <f t="shared" si="121"/>
        <v>0.61093548387096797</v>
      </c>
      <c r="E117" s="10">
        <f t="shared" si="122"/>
        <v>3.7527666666666701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1.77735483870968</v>
      </c>
      <c r="E121" s="7"/>
      <c r="F121" s="7"/>
      <c r="G121" s="1">
        <v>1</v>
      </c>
      <c r="H121" s="9">
        <f t="shared" ref="H121:H132" si="124">E122</f>
        <v>1.77735483870968</v>
      </c>
      <c r="I121" s="9">
        <f t="shared" ref="I121:I132" si="125">H121+273.15</f>
        <v>274.92735483870968</v>
      </c>
      <c r="J121" s="9">
        <f t="shared" ref="J121:J132" si="126">EXP(($C$15*(I121-$C$13))/($C$16*I121*$C$13))</f>
        <v>2.1942637970139199E-2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6.2470690300986302E-3</v>
      </c>
      <c r="Q121" s="12">
        <f t="shared" ref="Q121:Q132" si="130">P121*$B$123</f>
        <v>2.0615327799325483E-3</v>
      </c>
      <c r="R121" s="9">
        <f t="shared" ref="R121:R132" si="131">L121*$B$123</f>
        <v>9.3951000000000007E-2</v>
      </c>
      <c r="S121" s="13">
        <f t="shared" ref="S121:S132" si="132">Q121/R121</f>
        <v>2.1942637970139203E-2</v>
      </c>
      <c r="T121" s="2">
        <f t="shared" ref="T121:T132" si="133">$B$122/100</f>
        <v>0.01</v>
      </c>
      <c r="U121" s="14">
        <f t="shared" ref="U121:U132" si="134">S121*T121</f>
        <v>2.1942637970139204E-4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5.7094263797013919E-3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-0.95329032258064506</v>
      </c>
      <c r="E122" s="10">
        <f t="shared" ref="E122:E133" si="145">D121</f>
        <v>1.77735483870968</v>
      </c>
      <c r="F122" s="7" t="s">
        <v>83</v>
      </c>
      <c r="G122" s="1">
        <v>2</v>
      </c>
      <c r="H122" s="9">
        <f t="shared" si="124"/>
        <v>-0.95329032258064506</v>
      </c>
      <c r="I122" s="9">
        <f t="shared" si="125"/>
        <v>272.19670967741934</v>
      </c>
      <c r="J122" s="9">
        <f t="shared" si="126"/>
        <v>1.5381168768291481E-2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0.56315293096990138</v>
      </c>
      <c r="P122" s="9">
        <f t="shared" si="129"/>
        <v>8.6619502736060561E-3</v>
      </c>
      <c r="Q122" s="12">
        <f t="shared" si="130"/>
        <v>2.8584435902899987E-3</v>
      </c>
      <c r="R122" s="9">
        <f t="shared" si="131"/>
        <v>9.3951000000000007E-2</v>
      </c>
      <c r="S122" s="13">
        <f t="shared" si="132"/>
        <v>3.0424834118742732E-2</v>
      </c>
      <c r="T122" s="2">
        <f t="shared" si="133"/>
        <v>0.01</v>
      </c>
      <c r="U122" s="14">
        <f t="shared" si="134"/>
        <v>3.0424834118742734E-4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5.7942483411874274E-3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-0.38621428571428601</v>
      </c>
      <c r="E123" s="10">
        <f t="shared" si="145"/>
        <v>-0.95329032258064506</v>
      </c>
      <c r="F123" s="7" t="s">
        <v>83</v>
      </c>
      <c r="G123" s="1">
        <v>3</v>
      </c>
      <c r="H123" s="9">
        <f t="shared" si="124"/>
        <v>-0.38621428571428601</v>
      </c>
      <c r="I123" s="9">
        <f t="shared" si="125"/>
        <v>272.76378571428569</v>
      </c>
      <c r="J123" s="9">
        <f t="shared" si="126"/>
        <v>1.6568647253369928E-2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0.83919098069629539</v>
      </c>
      <c r="P123" s="9">
        <f t="shared" si="129"/>
        <v>1.3904259337366491E-2</v>
      </c>
      <c r="Q123" s="12">
        <f t="shared" si="130"/>
        <v>4.588405581330942E-3</v>
      </c>
      <c r="R123" s="9">
        <f t="shared" si="131"/>
        <v>9.3951000000000007E-2</v>
      </c>
      <c r="S123" s="13">
        <f t="shared" si="132"/>
        <v>4.8838283587518405E-2</v>
      </c>
      <c r="T123" s="2">
        <f t="shared" si="133"/>
        <v>0.01</v>
      </c>
      <c r="U123" s="14">
        <f t="shared" si="134"/>
        <v>4.8838283587518405E-4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5.9783828358751841E-3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3.2709032258064501</v>
      </c>
      <c r="E124" s="10">
        <f t="shared" si="145"/>
        <v>-0.38621428571428601</v>
      </c>
      <c r="F124" s="7" t="s">
        <v>83</v>
      </c>
      <c r="G124" s="1">
        <v>4</v>
      </c>
      <c r="H124" s="9">
        <f t="shared" si="124"/>
        <v>3.2709032258064501</v>
      </c>
      <c r="I124" s="9">
        <f t="shared" si="125"/>
        <v>276.42090322580646</v>
      </c>
      <c r="J124" s="9">
        <f t="shared" si="126"/>
        <v>2.6570179311772985E-2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1.109986721358929</v>
      </c>
      <c r="P124" s="9">
        <f t="shared" si="129"/>
        <v>2.949254622019374E-2</v>
      </c>
      <c r="Q124" s="12">
        <f t="shared" si="130"/>
        <v>9.7325402526639345E-3</v>
      </c>
      <c r="R124" s="9">
        <f t="shared" si="131"/>
        <v>9.3951000000000007E-2</v>
      </c>
      <c r="S124" s="13">
        <f t="shared" si="132"/>
        <v>0.1035916621713865</v>
      </c>
      <c r="T124" s="2">
        <f t="shared" si="133"/>
        <v>0.01</v>
      </c>
      <c r="U124" s="14">
        <f t="shared" si="134"/>
        <v>1.0359166217138651E-3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6.5259166217138649E-3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5.7464666666666702</v>
      </c>
      <c r="E125" s="10">
        <f t="shared" si="145"/>
        <v>3.2709032258064501</v>
      </c>
      <c r="F125" s="7" t="s">
        <v>83</v>
      </c>
      <c r="G125" s="1">
        <v>5</v>
      </c>
      <c r="H125" s="9">
        <f t="shared" si="124"/>
        <v>5.7464666666666702</v>
      </c>
      <c r="I125" s="9">
        <f t="shared" si="125"/>
        <v>278.89646666666664</v>
      </c>
      <c r="J125" s="9">
        <f t="shared" si="126"/>
        <v>3.6323034727141788E-2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1.0264694663817984</v>
      </c>
      <c r="O125" s="9">
        <f t="shared" si="146"/>
        <v>0.33872470875693672</v>
      </c>
      <c r="P125" s="9">
        <f t="shared" si="129"/>
        <v>1.23035093591192E-2</v>
      </c>
      <c r="Q125" s="12">
        <f t="shared" si="130"/>
        <v>4.0601580885093365E-3</v>
      </c>
      <c r="R125" s="9">
        <f t="shared" si="131"/>
        <v>9.3951000000000007E-2</v>
      </c>
      <c r="S125" s="13">
        <f t="shared" si="132"/>
        <v>4.3215698486544434E-2</v>
      </c>
      <c r="T125" s="2">
        <f t="shared" si="133"/>
        <v>0.01</v>
      </c>
      <c r="U125" s="14">
        <f t="shared" si="134"/>
        <v>4.3215698486544435E-4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5.9221569848654449E-3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10.760806451612901</v>
      </c>
      <c r="E126" s="10">
        <f t="shared" si="145"/>
        <v>5.7464666666666702</v>
      </c>
      <c r="F126" s="7" t="s">
        <v>85</v>
      </c>
      <c r="G126" s="1">
        <v>6</v>
      </c>
      <c r="H126" s="9">
        <f t="shared" si="124"/>
        <v>10.760806451612901</v>
      </c>
      <c r="I126" s="9">
        <f t="shared" si="125"/>
        <v>283.91080645161287</v>
      </c>
      <c r="J126" s="9">
        <f t="shared" si="126"/>
        <v>6.7292825220540545E-2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0.6111211993978175</v>
      </c>
      <c r="P126" s="9">
        <f t="shared" si="129"/>
        <v>4.112407205964444E-2</v>
      </c>
      <c r="Q126" s="12">
        <f t="shared" si="130"/>
        <v>1.3570943779682666E-2</v>
      </c>
      <c r="R126" s="9">
        <f t="shared" si="131"/>
        <v>9.3951000000000007E-2</v>
      </c>
      <c r="S126" s="13">
        <f t="shared" si="132"/>
        <v>0.14444703919790811</v>
      </c>
      <c r="T126" s="2">
        <f t="shared" si="133"/>
        <v>0.01</v>
      </c>
      <c r="U126" s="14">
        <f t="shared" si="134"/>
        <v>1.4444703919790811E-3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6.934470391979081E-3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19.126533333333299</v>
      </c>
      <c r="E127" s="10">
        <f t="shared" si="145"/>
        <v>10.760806451612901</v>
      </c>
      <c r="F127" s="7" t="s">
        <v>83</v>
      </c>
      <c r="G127" s="1">
        <v>7</v>
      </c>
      <c r="H127" s="9">
        <f t="shared" si="124"/>
        <v>19.126533333333299</v>
      </c>
      <c r="I127" s="9">
        <f t="shared" si="125"/>
        <v>292.2765333333333</v>
      </c>
      <c r="J127" s="9">
        <f t="shared" si="126"/>
        <v>0.17958955958751358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0.85469712733817316</v>
      </c>
      <c r="P127" s="9">
        <f t="shared" si="129"/>
        <v>0.15349468067937552</v>
      </c>
      <c r="Q127" s="12">
        <f t="shared" si="130"/>
        <v>5.0653244624193926E-2</v>
      </c>
      <c r="R127" s="9">
        <f t="shared" si="131"/>
        <v>9.3951000000000007E-2</v>
      </c>
      <c r="S127" s="13">
        <f t="shared" si="132"/>
        <v>0.53914534836450834</v>
      </c>
      <c r="T127" s="2">
        <f t="shared" si="133"/>
        <v>0.01</v>
      </c>
      <c r="U127" s="14">
        <f t="shared" si="134"/>
        <v>5.3914534836450832E-3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1.5341453483645084E-2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19.069806451612902</v>
      </c>
      <c r="E128" s="10">
        <f t="shared" si="145"/>
        <v>19.126533333333299</v>
      </c>
      <c r="F128" s="7" t="s">
        <v>83</v>
      </c>
      <c r="G128" s="1">
        <v>8</v>
      </c>
      <c r="H128" s="9">
        <f t="shared" si="124"/>
        <v>19.069806451612902</v>
      </c>
      <c r="I128" s="9">
        <f t="shared" si="125"/>
        <v>292.2198064516129</v>
      </c>
      <c r="J128" s="9">
        <f t="shared" si="126"/>
        <v>0.17843190596259614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0.98590244665879756</v>
      </c>
      <c r="P128" s="9">
        <f t="shared" si="129"/>
        <v>0.17591645265051603</v>
      </c>
      <c r="Q128" s="12">
        <f t="shared" si="130"/>
        <v>5.805242937467029E-2</v>
      </c>
      <c r="R128" s="9">
        <f t="shared" si="131"/>
        <v>9.3951000000000007E-2</v>
      </c>
      <c r="S128" s="13">
        <f t="shared" si="132"/>
        <v>0.61790113330002117</v>
      </c>
      <c r="T128" s="2">
        <f t="shared" si="133"/>
        <v>0.01</v>
      </c>
      <c r="U128" s="14">
        <f t="shared" si="134"/>
        <v>6.1790113330002115E-3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1.6129011333000213E-2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16.478258064516101</v>
      </c>
      <c r="E129" s="10">
        <f t="shared" si="145"/>
        <v>19.069806451612902</v>
      </c>
      <c r="F129" s="7" t="s">
        <v>83</v>
      </c>
      <c r="G129" s="1">
        <v>9</v>
      </c>
      <c r="H129" s="9">
        <f t="shared" si="124"/>
        <v>16.478258064516101</v>
      </c>
      <c r="I129" s="9">
        <f t="shared" si="125"/>
        <v>289.6282580645161</v>
      </c>
      <c r="J129" s="9">
        <f t="shared" si="126"/>
        <v>0.13243131396639138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1.0946859940082816</v>
      </c>
      <c r="P129" s="9">
        <f t="shared" si="129"/>
        <v>0.14497070456712197</v>
      </c>
      <c r="Q129" s="12">
        <f t="shared" si="130"/>
        <v>4.7840332507150252E-2</v>
      </c>
      <c r="R129" s="9">
        <f t="shared" si="131"/>
        <v>9.3951000000000007E-2</v>
      </c>
      <c r="S129" s="13">
        <f t="shared" si="132"/>
        <v>0.50920514424700369</v>
      </c>
      <c r="T129" s="2">
        <f t="shared" si="133"/>
        <v>0.01</v>
      </c>
      <c r="U129" s="14">
        <f t="shared" si="134"/>
        <v>5.0920514424700374E-3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1.5042051442470037E-2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14.835566666666701</v>
      </c>
      <c r="E130" s="10">
        <f t="shared" si="145"/>
        <v>16.478258064516101</v>
      </c>
      <c r="F130" s="7" t="s">
        <v>83</v>
      </c>
      <c r="G130" s="1">
        <v>10</v>
      </c>
      <c r="H130" s="9">
        <f t="shared" si="124"/>
        <v>14.835566666666701</v>
      </c>
      <c r="I130" s="9">
        <f t="shared" si="125"/>
        <v>287.98556666666667</v>
      </c>
      <c r="J130" s="9">
        <f t="shared" si="126"/>
        <v>0.10932260730652982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1.2344152894411595</v>
      </c>
      <c r="P130" s="9">
        <f t="shared" si="129"/>
        <v>0.13494949794075223</v>
      </c>
      <c r="Q130" s="12">
        <f t="shared" si="130"/>
        <v>4.4533334320448238E-2</v>
      </c>
      <c r="R130" s="9">
        <f t="shared" si="131"/>
        <v>9.3951000000000007E-2</v>
      </c>
      <c r="S130" s="13">
        <f t="shared" si="132"/>
        <v>0.47400596396470751</v>
      </c>
      <c r="T130" s="2">
        <f t="shared" si="133"/>
        <v>0.01</v>
      </c>
      <c r="U130" s="14">
        <f t="shared" si="134"/>
        <v>4.7400596396470753E-3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1.4690059639647077E-2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8.4000967741935497</v>
      </c>
      <c r="E131" s="10">
        <f t="shared" si="145"/>
        <v>14.835566666666701</v>
      </c>
      <c r="F131" s="7" t="s">
        <v>83</v>
      </c>
      <c r="G131" s="1">
        <v>11</v>
      </c>
      <c r="H131" s="9">
        <f t="shared" si="124"/>
        <v>8.4000967741935497</v>
      </c>
      <c r="I131" s="9">
        <f t="shared" si="125"/>
        <v>281.55009677419355</v>
      </c>
      <c r="J131" s="9">
        <f t="shared" si="126"/>
        <v>5.0476038732607531E-2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1.044492501925387</v>
      </c>
      <c r="O131" s="9">
        <f t="shared" si="146"/>
        <v>0.3396732895750203</v>
      </c>
      <c r="P131" s="9">
        <f t="shared" si="129"/>
        <v>1.7145362121020937E-2</v>
      </c>
      <c r="Q131" s="12">
        <f t="shared" si="130"/>
        <v>5.6579694999369093E-3</v>
      </c>
      <c r="R131" s="9">
        <f t="shared" si="131"/>
        <v>9.3951000000000007E-2</v>
      </c>
      <c r="S131" s="13">
        <f t="shared" si="132"/>
        <v>6.0222557502707885E-2</v>
      </c>
      <c r="T131" s="2">
        <f t="shared" si="133"/>
        <v>0.01</v>
      </c>
      <c r="U131" s="14">
        <f t="shared" si="134"/>
        <v>6.0222557502707887E-4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6.0922255750270786E-3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3.7527666666666701</v>
      </c>
      <c r="E132" s="10">
        <f t="shared" si="145"/>
        <v>8.4000967741935497</v>
      </c>
      <c r="F132" s="7" t="s">
        <v>85</v>
      </c>
      <c r="G132" s="1">
        <v>12</v>
      </c>
      <c r="H132" s="9">
        <f t="shared" si="124"/>
        <v>3.7527666666666701</v>
      </c>
      <c r="I132" s="9">
        <f t="shared" si="125"/>
        <v>276.90276666666665</v>
      </c>
      <c r="J132" s="9">
        <f t="shared" si="126"/>
        <v>2.8249813038218993E-2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0.60722792745399934</v>
      </c>
      <c r="P132" s="9">
        <f t="shared" si="129"/>
        <v>1.7154075422160686E-2</v>
      </c>
      <c r="Q132" s="12">
        <f t="shared" si="130"/>
        <v>5.6608448893130268E-3</v>
      </c>
      <c r="R132" s="9">
        <f t="shared" si="131"/>
        <v>9.3951000000000007E-2</v>
      </c>
      <c r="S132" s="13">
        <f t="shared" si="132"/>
        <v>6.0253162705165737E-2</v>
      </c>
      <c r="T132" s="2">
        <f t="shared" si="133"/>
        <v>0.01</v>
      </c>
      <c r="U132" s="14">
        <f t="shared" si="134"/>
        <v>6.0253162705165735E-4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6.0925316270516571E-3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0.61093548387096797</v>
      </c>
      <c r="E133" s="10">
        <f t="shared" si="145"/>
        <v>3.7527666666666701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1.77735483870968</v>
      </c>
      <c r="E136" s="7"/>
      <c r="F136" s="7"/>
      <c r="G136" s="1">
        <v>1</v>
      </c>
      <c r="H136" s="9">
        <f t="shared" ref="H136:H147" si="147">E137</f>
        <v>1.77735483870968</v>
      </c>
      <c r="I136" s="9">
        <f t="shared" ref="I136:I147" si="148">H136+273.15</f>
        <v>274.92735483870968</v>
      </c>
      <c r="J136" s="9">
        <f t="shared" ref="J136:J147" si="149">EXP(($C$15*(I136-$C$13))/($C$16*I136*$C$13))</f>
        <v>2.1942637970139199E-2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1.6655513637405056E-2</v>
      </c>
      <c r="Q136" s="12">
        <f t="shared" ref="Q136:Q147" si="153">P136*$B$138</f>
        <v>4.3304335457253146E-3</v>
      </c>
      <c r="R136" s="9">
        <f t="shared" ref="R136:R147" si="154">L136*$B$138</f>
        <v>0.19735245833333334</v>
      </c>
      <c r="S136" s="13">
        <f t="shared" ref="S136:S147" si="155">Q136/R136</f>
        <v>2.1942637970139199E-2</v>
      </c>
      <c r="T136" s="2">
        <f t="shared" ref="T136:T147" si="156">$B$137/100</f>
        <v>0.01</v>
      </c>
      <c r="U136" s="14">
        <f t="shared" ref="U136:U147" si="157">S136*T136</f>
        <v>2.1942637970139199E-4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5.7094263797013919E-3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-0.95329032258064506</v>
      </c>
      <c r="E137" s="10">
        <f t="shared" ref="E137:E148" si="166">D136</f>
        <v>1.77735483870968</v>
      </c>
      <c r="F137" s="7" t="s">
        <v>83</v>
      </c>
      <c r="G137" s="1">
        <v>2</v>
      </c>
      <c r="H137" s="9">
        <f t="shared" si="147"/>
        <v>-0.95329032258064506</v>
      </c>
      <c r="I137" s="9">
        <f t="shared" si="148"/>
        <v>272.19670967741934</v>
      </c>
      <c r="J137" s="9">
        <f t="shared" si="149"/>
        <v>1.5381168768291481E-2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1.5014403196959283</v>
      </c>
      <c r="P137" s="9">
        <f t="shared" si="152"/>
        <v>2.309390695276059E-2</v>
      </c>
      <c r="Q137" s="12">
        <f t="shared" si="153"/>
        <v>6.0044158077177537E-3</v>
      </c>
      <c r="R137" s="9">
        <f t="shared" si="154"/>
        <v>0.19735245833333334</v>
      </c>
      <c r="S137" s="13">
        <f t="shared" si="155"/>
        <v>3.0424834118742732E-2</v>
      </c>
      <c r="T137" s="2">
        <f t="shared" si="156"/>
        <v>0.01</v>
      </c>
      <c r="U137" s="14">
        <f t="shared" si="157"/>
        <v>3.0424834118742734E-4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5.7942483411874274E-3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-0.38621428571428601</v>
      </c>
      <c r="E138" s="10">
        <f t="shared" si="166"/>
        <v>-0.95329032258064506</v>
      </c>
      <c r="F138" s="7" t="s">
        <v>83</v>
      </c>
      <c r="G138" s="1">
        <v>3</v>
      </c>
      <c r="H138" s="9">
        <f t="shared" si="147"/>
        <v>-0.38621428571428601</v>
      </c>
      <c r="I138" s="9">
        <f t="shared" si="148"/>
        <v>272.76378571428569</v>
      </c>
      <c r="J138" s="9">
        <f t="shared" si="149"/>
        <v>1.6568647253369928E-2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2.2373943294098342</v>
      </c>
      <c r="P138" s="9">
        <f t="shared" si="152"/>
        <v>3.7070597410681701E-2</v>
      </c>
      <c r="Q138" s="12">
        <f t="shared" si="153"/>
        <v>9.6383553267772419E-3</v>
      </c>
      <c r="R138" s="9">
        <f t="shared" si="154"/>
        <v>0.19735245833333334</v>
      </c>
      <c r="S138" s="13">
        <f t="shared" si="155"/>
        <v>4.8838283587518398E-2</v>
      </c>
      <c r="T138" s="2">
        <f t="shared" si="156"/>
        <v>0.01</v>
      </c>
      <c r="U138" s="14">
        <f t="shared" si="157"/>
        <v>4.8838283587518394E-4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5.9783828358751841E-3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3.2709032258064501</v>
      </c>
      <c r="E139" s="10">
        <f t="shared" si="166"/>
        <v>-0.38621428571428601</v>
      </c>
      <c r="F139" s="7" t="s">
        <v>83</v>
      </c>
      <c r="G139" s="1">
        <v>4</v>
      </c>
      <c r="H139" s="9">
        <f t="shared" si="147"/>
        <v>3.2709032258064501</v>
      </c>
      <c r="I139" s="9">
        <f t="shared" si="148"/>
        <v>276.42090322580646</v>
      </c>
      <c r="J139" s="9">
        <f t="shared" si="149"/>
        <v>2.6570179311772985E-2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2.9593716486658193</v>
      </c>
      <c r="P139" s="9">
        <f t="shared" si="152"/>
        <v>7.8631035355228057E-2</v>
      </c>
      <c r="Q139" s="12">
        <f t="shared" si="153"/>
        <v>2.0444069192359294E-2</v>
      </c>
      <c r="R139" s="9">
        <f t="shared" si="154"/>
        <v>0.19735245833333334</v>
      </c>
      <c r="S139" s="13">
        <f t="shared" si="155"/>
        <v>0.10359166217138648</v>
      </c>
      <c r="T139" s="2">
        <f t="shared" si="156"/>
        <v>0.01</v>
      </c>
      <c r="U139" s="14">
        <f t="shared" si="157"/>
        <v>1.0359166217138649E-3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6.5259166217138649E-3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5.7464666666666702</v>
      </c>
      <c r="E140" s="10">
        <f t="shared" si="166"/>
        <v>3.2709032258064501</v>
      </c>
      <c r="F140" s="7" t="s">
        <v>83</v>
      </c>
      <c r="G140" s="1">
        <v>5</v>
      </c>
      <c r="H140" s="9">
        <f t="shared" si="147"/>
        <v>5.7464666666666702</v>
      </c>
      <c r="I140" s="9">
        <f t="shared" si="148"/>
        <v>278.89646666666664</v>
      </c>
      <c r="J140" s="9">
        <f t="shared" si="149"/>
        <v>3.6323034727141788E-2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3.6397885299772579</v>
      </c>
      <c r="P140" s="9">
        <f t="shared" si="152"/>
        <v>0.13220816517381631</v>
      </c>
      <c r="Q140" s="12">
        <f t="shared" si="153"/>
        <v>3.4374122945192244E-2</v>
      </c>
      <c r="R140" s="9">
        <f t="shared" si="154"/>
        <v>0.19735245833333334</v>
      </c>
      <c r="S140" s="13">
        <f t="shared" si="155"/>
        <v>0.17417630991519484</v>
      </c>
      <c r="T140" s="2">
        <f t="shared" si="156"/>
        <v>0.01</v>
      </c>
      <c r="U140" s="14">
        <f t="shared" si="157"/>
        <v>1.7417630991519485E-3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7.2317630991519484E-3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10.760806451612901</v>
      </c>
      <c r="E141" s="10">
        <f t="shared" si="166"/>
        <v>5.7464666666666702</v>
      </c>
      <c r="F141" s="7" t="s">
        <v>85</v>
      </c>
      <c r="G141" s="1">
        <v>6</v>
      </c>
      <c r="H141" s="9">
        <f t="shared" si="147"/>
        <v>10.760806451612901</v>
      </c>
      <c r="I141" s="9">
        <f t="shared" si="148"/>
        <v>283.91080645161287</v>
      </c>
      <c r="J141" s="9">
        <f t="shared" si="149"/>
        <v>6.7292825220540545E-2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4.2666282814701084</v>
      </c>
      <c r="P141" s="9">
        <f t="shared" si="152"/>
        <v>0.2871134712259833</v>
      </c>
      <c r="Q141" s="12">
        <f t="shared" si="153"/>
        <v>7.4649502518755656E-2</v>
      </c>
      <c r="R141" s="9">
        <f t="shared" si="154"/>
        <v>0.19735245833333334</v>
      </c>
      <c r="S141" s="13">
        <f t="shared" si="155"/>
        <v>0.37825473849771224</v>
      </c>
      <c r="T141" s="2">
        <f t="shared" si="156"/>
        <v>0.01</v>
      </c>
      <c r="U141" s="14">
        <f t="shared" si="157"/>
        <v>3.7825473849771225E-3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9.2725473849771221E-3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19.126533333333299</v>
      </c>
      <c r="E142" s="10">
        <f t="shared" si="166"/>
        <v>10.760806451612901</v>
      </c>
      <c r="F142" s="7" t="s">
        <v>83</v>
      </c>
      <c r="G142" s="1">
        <v>7</v>
      </c>
      <c r="H142" s="9">
        <f t="shared" si="147"/>
        <v>19.126533333333299</v>
      </c>
      <c r="I142" s="9">
        <f t="shared" si="148"/>
        <v>292.2765333333333</v>
      </c>
      <c r="J142" s="9">
        <f t="shared" si="149"/>
        <v>0.17958955958751358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4.7385627269107919</v>
      </c>
      <c r="P142" s="9">
        <f t="shared" si="152"/>
        <v>0.85099639320371645</v>
      </c>
      <c r="Q142" s="12">
        <f t="shared" si="153"/>
        <v>0.22125906223296629</v>
      </c>
      <c r="R142" s="9">
        <f t="shared" si="154"/>
        <v>0.19735245833333334</v>
      </c>
      <c r="S142" s="13">
        <f t="shared" si="155"/>
        <v>1.1211365903497086</v>
      </c>
      <c r="T142" s="2">
        <f t="shared" si="156"/>
        <v>0.01</v>
      </c>
      <c r="U142" s="14">
        <f t="shared" si="157"/>
        <v>1.1211365903497085E-2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2.1161365903497084E-2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19.069806451612902</v>
      </c>
      <c r="E143" s="10">
        <f t="shared" si="166"/>
        <v>19.126533333333299</v>
      </c>
      <c r="F143" s="7" t="s">
        <v>83</v>
      </c>
      <c r="G143" s="1">
        <v>8</v>
      </c>
      <c r="H143" s="9">
        <f t="shared" si="147"/>
        <v>19.069806451612902</v>
      </c>
      <c r="I143" s="9">
        <f t="shared" si="148"/>
        <v>292.2198064516129</v>
      </c>
      <c r="J143" s="9">
        <f t="shared" si="149"/>
        <v>0.17843190596259614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4.6466142503737426</v>
      </c>
      <c r="P143" s="9">
        <f t="shared" si="152"/>
        <v>0.82910423696714686</v>
      </c>
      <c r="Q143" s="12">
        <f t="shared" si="153"/>
        <v>0.2155671016114582</v>
      </c>
      <c r="R143" s="9">
        <f t="shared" si="154"/>
        <v>0.19735245833333334</v>
      </c>
      <c r="S143" s="13">
        <f t="shared" si="155"/>
        <v>1.0922949905562356</v>
      </c>
      <c r="T143" s="2">
        <f t="shared" si="156"/>
        <v>0.01</v>
      </c>
      <c r="U143" s="14">
        <f t="shared" si="157"/>
        <v>1.0922949905562356E-2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2.0872949905562356E-2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16.478258064516101</v>
      </c>
      <c r="E144" s="10">
        <f t="shared" si="166"/>
        <v>19.069806451612902</v>
      </c>
      <c r="F144" s="7" t="s">
        <v>83</v>
      </c>
      <c r="G144" s="1">
        <v>9</v>
      </c>
      <c r="H144" s="9">
        <f t="shared" si="147"/>
        <v>16.478258064516101</v>
      </c>
      <c r="I144" s="9">
        <f t="shared" si="148"/>
        <v>289.6282580645161</v>
      </c>
      <c r="J144" s="9">
        <f t="shared" si="149"/>
        <v>0.13243131396639138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4.5765579300732622</v>
      </c>
      <c r="P144" s="9">
        <f t="shared" si="152"/>
        <v>0.60607958012291041</v>
      </c>
      <c r="Q144" s="12">
        <f t="shared" si="153"/>
        <v>0.15758069083195672</v>
      </c>
      <c r="R144" s="9">
        <f t="shared" si="154"/>
        <v>0.19735245833333334</v>
      </c>
      <c r="S144" s="13">
        <f t="shared" si="155"/>
        <v>0.79847341230378244</v>
      </c>
      <c r="T144" s="2">
        <f t="shared" si="156"/>
        <v>0.01</v>
      </c>
      <c r="U144" s="14">
        <f t="shared" si="157"/>
        <v>7.984734123037825E-3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1.7934734123037824E-2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14.835566666666701</v>
      </c>
      <c r="E145" s="10">
        <f t="shared" si="166"/>
        <v>16.478258064516101</v>
      </c>
      <c r="F145" s="7" t="s">
        <v>83</v>
      </c>
      <c r="G145" s="1">
        <v>10</v>
      </c>
      <c r="H145" s="9">
        <f t="shared" si="147"/>
        <v>14.835566666666701</v>
      </c>
      <c r="I145" s="9">
        <f t="shared" si="148"/>
        <v>287.98556666666667</v>
      </c>
      <c r="J145" s="9">
        <f t="shared" si="149"/>
        <v>0.10932260730652982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4.7295262666170181</v>
      </c>
      <c r="P145" s="9">
        <f t="shared" si="152"/>
        <v>0.5170441427912903</v>
      </c>
      <c r="Q145" s="12">
        <f t="shared" si="153"/>
        <v>0.13443147712573547</v>
      </c>
      <c r="R145" s="9">
        <f t="shared" si="154"/>
        <v>0.19735245833333334</v>
      </c>
      <c r="S145" s="13">
        <f t="shared" si="155"/>
        <v>0.6811745759897111</v>
      </c>
      <c r="T145" s="2">
        <f t="shared" si="156"/>
        <v>0.01</v>
      </c>
      <c r="U145" s="14">
        <f t="shared" si="157"/>
        <v>6.8117457598971115E-3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1.6761745759897112E-2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8.4000967741935497</v>
      </c>
      <c r="E146" s="10">
        <f t="shared" si="166"/>
        <v>14.835566666666701</v>
      </c>
      <c r="F146" s="7" t="s">
        <v>83</v>
      </c>
      <c r="G146" s="1">
        <v>11</v>
      </c>
      <c r="H146" s="9">
        <f t="shared" si="147"/>
        <v>8.4000967741935497</v>
      </c>
      <c r="I146" s="9">
        <f t="shared" si="148"/>
        <v>281.55009677419355</v>
      </c>
      <c r="J146" s="9">
        <f t="shared" si="149"/>
        <v>5.0476038732607531E-2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4.9715300404923948</v>
      </c>
      <c r="P146" s="9">
        <f t="shared" si="152"/>
        <v>0.25094314288421599</v>
      </c>
      <c r="Q146" s="12">
        <f t="shared" si="153"/>
        <v>6.5245217149896159E-2</v>
      </c>
      <c r="R146" s="9">
        <f t="shared" si="154"/>
        <v>0.19735245833333334</v>
      </c>
      <c r="S146" s="13">
        <f t="shared" si="155"/>
        <v>0.33060250528876273</v>
      </c>
      <c r="T146" s="2">
        <f t="shared" si="156"/>
        <v>0.01</v>
      </c>
      <c r="U146" s="14">
        <f t="shared" si="157"/>
        <v>3.3060250528876272E-3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8.7960250528876273E-3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3.7527666666666701</v>
      </c>
      <c r="E147" s="10">
        <f t="shared" si="166"/>
        <v>8.4000967741935497</v>
      </c>
      <c r="F147" s="7" t="s">
        <v>85</v>
      </c>
      <c r="G147" s="1">
        <v>12</v>
      </c>
      <c r="H147" s="9">
        <f t="shared" si="147"/>
        <v>3.7527666666666701</v>
      </c>
      <c r="I147" s="9">
        <f t="shared" si="148"/>
        <v>276.90276666666665</v>
      </c>
      <c r="J147" s="9">
        <f t="shared" si="149"/>
        <v>2.8249813038218993E-2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5.4796348142748457</v>
      </c>
      <c r="P147" s="9">
        <f t="shared" si="152"/>
        <v>0.15479865902098025</v>
      </c>
      <c r="Q147" s="12">
        <f t="shared" si="153"/>
        <v>4.0247651345454868E-2</v>
      </c>
      <c r="R147" s="9">
        <f t="shared" si="154"/>
        <v>0.19735245833333334</v>
      </c>
      <c r="S147" s="13">
        <f t="shared" si="155"/>
        <v>0.20393792753002121</v>
      </c>
      <c r="T147" s="2">
        <f t="shared" si="156"/>
        <v>0.01</v>
      </c>
      <c r="U147" s="14">
        <f t="shared" si="157"/>
        <v>2.0393792753002123E-3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7.5293792753002124E-3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0.61093548387096797</v>
      </c>
      <c r="E148" s="10">
        <f t="shared" si="166"/>
        <v>3.7527666666666701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11220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11039660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164000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1508100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23762300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43369754.579956576</v>
      </c>
      <c r="J13" s="6" t="s">
        <v>37</v>
      </c>
      <c r="K13" s="6">
        <f>I13/(10000*1000)</f>
        <v>4.3369754579956572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3.1133870967741899</v>
      </c>
      <c r="E26" s="7"/>
      <c r="F26" s="7"/>
      <c r="G26" s="1">
        <v>1</v>
      </c>
      <c r="H26" s="9">
        <f t="shared" ref="H26:H37" si="0">E27</f>
        <v>3.1133870967741899</v>
      </c>
      <c r="I26" s="9">
        <f t="shared" ref="I26:I37" si="1">H26+273.15</f>
        <v>276.26338709677418</v>
      </c>
      <c r="J26" s="9">
        <f t="shared" ref="J26:J37" si="2">EXP(($C$15*(I26-$C$13))/($C$16*I26*$C$13))</f>
        <v>2.6041871275729385E-2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1.0555315788240753</v>
      </c>
      <c r="Q26" s="12">
        <f t="shared" ref="Q26:Q37" si="6">P26*$B$28</f>
        <v>0.10555315788240754</v>
      </c>
      <c r="R26" s="9">
        <f t="shared" ref="R26:R37" si="7">L26*$B$28</f>
        <v>4.0532094166666672</v>
      </c>
      <c r="S26" s="13">
        <f t="shared" ref="S26:S37" si="8">Q26/R26</f>
        <v>2.6041871275729385E-2</v>
      </c>
      <c r="T26" s="2">
        <f t="shared" ref="T26:T37" si="9">$B$27/100</f>
        <v>0.34</v>
      </c>
      <c r="U26" s="14">
        <f t="shared" ref="U26:U37" si="10">S26*T26</f>
        <v>8.8542362337479912E-3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2.1754236233747989E-2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935</v>
      </c>
      <c r="AU26" s="1">
        <f t="shared" ref="AU26:AU37" si="17">AT26*10000*AS26*0.67*AR26*AQ26</f>
        <v>1624614.7047312169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0.64929032258064501</v>
      </c>
      <c r="E27" s="10">
        <f t="shared" ref="E27:E38" si="18">D26</f>
        <v>3.1133870967741899</v>
      </c>
      <c r="F27" s="7" t="s">
        <v>83</v>
      </c>
      <c r="G27" s="1">
        <v>2</v>
      </c>
      <c r="H27" s="9">
        <f t="shared" si="0"/>
        <v>0.64929032258064501</v>
      </c>
      <c r="I27" s="9">
        <f t="shared" si="1"/>
        <v>273.79929032258065</v>
      </c>
      <c r="J27" s="9">
        <f t="shared" si="2"/>
        <v>1.8963514697928806E-2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80.008656754509261</v>
      </c>
      <c r="P27" s="9">
        <f t="shared" si="5"/>
        <v>1.5172453383256772</v>
      </c>
      <c r="Q27" s="12">
        <f t="shared" si="6"/>
        <v>0.15172453383256773</v>
      </c>
      <c r="R27" s="9">
        <f t="shared" si="7"/>
        <v>4.0532094166666672</v>
      </c>
      <c r="S27" s="13">
        <f t="shared" si="8"/>
        <v>3.7433183987158745E-2</v>
      </c>
      <c r="T27" s="2">
        <f t="shared" si="9"/>
        <v>0.34</v>
      </c>
      <c r="U27" s="14">
        <f t="shared" si="10"/>
        <v>1.2727282555633974E-2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2.5627282555633974E-2</v>
      </c>
      <c r="AR27" s="9">
        <f t="shared" si="14"/>
        <v>119.21204166666666</v>
      </c>
      <c r="AS27" s="1">
        <f t="shared" si="15"/>
        <v>0.1</v>
      </c>
      <c r="AT27" s="1">
        <f t="shared" si="16"/>
        <v>935</v>
      </c>
      <c r="AU27" s="1">
        <f t="shared" si="17"/>
        <v>1913855.2893709955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1.83878571428571</v>
      </c>
      <c r="E28" s="10">
        <f t="shared" si="18"/>
        <v>0.64929032258064501</v>
      </c>
      <c r="F28" s="7" t="s">
        <v>83</v>
      </c>
      <c r="G28" s="1">
        <v>3</v>
      </c>
      <c r="H28" s="9">
        <f t="shared" si="0"/>
        <v>1.83878571428571</v>
      </c>
      <c r="I28" s="9">
        <f t="shared" si="1"/>
        <v>274.98878571428571</v>
      </c>
      <c r="J28" s="9">
        <f t="shared" si="2"/>
        <v>2.2116929991318285E-2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119.02350558285025</v>
      </c>
      <c r="P28" s="9">
        <f t="shared" si="5"/>
        <v>2.6324345402971798</v>
      </c>
      <c r="Q28" s="12">
        <f t="shared" si="6"/>
        <v>0.26324345402971799</v>
      </c>
      <c r="R28" s="9">
        <f t="shared" si="7"/>
        <v>4.0532094166666672</v>
      </c>
      <c r="S28" s="13">
        <f t="shared" si="8"/>
        <v>6.4946916620510484E-2</v>
      </c>
      <c r="T28" s="2">
        <f t="shared" si="9"/>
        <v>0.34</v>
      </c>
      <c r="U28" s="14">
        <f t="shared" si="10"/>
        <v>2.2081951650973566E-2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3.4981951650973564E-2</v>
      </c>
      <c r="AR28" s="9">
        <f t="shared" si="14"/>
        <v>119.21204166666666</v>
      </c>
      <c r="AS28" s="1">
        <f t="shared" si="15"/>
        <v>0.1</v>
      </c>
      <c r="AT28" s="1">
        <f t="shared" si="16"/>
        <v>935</v>
      </c>
      <c r="AU28" s="1">
        <f t="shared" si="17"/>
        <v>2612465.5649460428</v>
      </c>
    </row>
    <row r="29" spans="1:47" x14ac:dyDescent="0.15">
      <c r="C29" s="7">
        <v>3</v>
      </c>
      <c r="D29" s="8">
        <v>4.85841935483871</v>
      </c>
      <c r="E29" s="10">
        <f t="shared" si="18"/>
        <v>1.83878571428571</v>
      </c>
      <c r="F29" s="7" t="s">
        <v>83</v>
      </c>
      <c r="G29" s="1">
        <v>4</v>
      </c>
      <c r="H29" s="9">
        <f t="shared" si="0"/>
        <v>4.85841935483871</v>
      </c>
      <c r="I29" s="9">
        <f t="shared" si="1"/>
        <v>278.00841935483868</v>
      </c>
      <c r="J29" s="9">
        <f t="shared" si="2"/>
        <v>3.2490007526026848E-2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156.92316520921975</v>
      </c>
      <c r="P29" s="9">
        <f t="shared" si="5"/>
        <v>5.0984348186555044</v>
      </c>
      <c r="Q29" s="12">
        <f t="shared" si="6"/>
        <v>0.50984348186555051</v>
      </c>
      <c r="R29" s="9">
        <f t="shared" si="7"/>
        <v>4.0532094166666672</v>
      </c>
      <c r="S29" s="13">
        <f t="shared" si="8"/>
        <v>0.12578759927110858</v>
      </c>
      <c r="T29" s="2">
        <f t="shared" si="9"/>
        <v>0.34</v>
      </c>
      <c r="U29" s="14">
        <f t="shared" si="10"/>
        <v>4.2767783752176922E-2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5.5667783752176923E-2</v>
      </c>
      <c r="AR29" s="9">
        <f t="shared" si="14"/>
        <v>119.21204166666666</v>
      </c>
      <c r="AS29" s="1">
        <f t="shared" si="15"/>
        <v>0.1</v>
      </c>
      <c r="AT29" s="1">
        <f t="shared" si="16"/>
        <v>935</v>
      </c>
      <c r="AU29" s="1">
        <f t="shared" si="17"/>
        <v>4157291.4393236162</v>
      </c>
    </row>
    <row r="30" spans="1:47" x14ac:dyDescent="0.15">
      <c r="C30" s="7">
        <v>4</v>
      </c>
      <c r="D30" s="8">
        <v>6.1302000000000003</v>
      </c>
      <c r="E30" s="10">
        <f t="shared" si="18"/>
        <v>4.85841935483871</v>
      </c>
      <c r="F30" s="7" t="s">
        <v>83</v>
      </c>
      <c r="G30" s="1">
        <v>5</v>
      </c>
      <c r="H30" s="9">
        <f t="shared" si="0"/>
        <v>6.1302000000000003</v>
      </c>
      <c r="I30" s="9">
        <f t="shared" si="1"/>
        <v>279.28019999999998</v>
      </c>
      <c r="J30" s="9">
        <f t="shared" si="2"/>
        <v>3.8107886959358857E-2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144.23349387103602</v>
      </c>
      <c r="O30" s="9">
        <f t="shared" si="19"/>
        <v>48.12333068619489</v>
      </c>
      <c r="P30" s="9">
        <f t="shared" si="5"/>
        <v>1.8338784458973603</v>
      </c>
      <c r="Q30" s="12">
        <f t="shared" si="6"/>
        <v>0.18338784458973603</v>
      </c>
      <c r="R30" s="9">
        <f t="shared" si="7"/>
        <v>4.0532094166666672</v>
      </c>
      <c r="S30" s="13">
        <f t="shared" si="8"/>
        <v>4.5245094871153482E-2</v>
      </c>
      <c r="T30" s="2">
        <f t="shared" si="9"/>
        <v>0.34</v>
      </c>
      <c r="U30" s="14">
        <f t="shared" si="10"/>
        <v>1.5383332256192185E-2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2.8283332256192187E-2</v>
      </c>
      <c r="AR30" s="9">
        <f t="shared" si="14"/>
        <v>119.21204166666666</v>
      </c>
      <c r="AS30" s="1">
        <f t="shared" si="15"/>
        <v>0.1</v>
      </c>
      <c r="AT30" s="1">
        <f t="shared" si="16"/>
        <v>935</v>
      </c>
      <c r="AU30" s="1">
        <f t="shared" si="17"/>
        <v>2112210.0996092763</v>
      </c>
    </row>
    <row r="31" spans="1:47" x14ac:dyDescent="0.15">
      <c r="C31" s="7">
        <v>5</v>
      </c>
      <c r="D31" s="8">
        <v>10.768290322580601</v>
      </c>
      <c r="E31" s="10">
        <f t="shared" si="18"/>
        <v>6.1302000000000003</v>
      </c>
      <c r="F31" s="7" t="s">
        <v>85</v>
      </c>
      <c r="G31" s="1">
        <v>6</v>
      </c>
      <c r="H31" s="9">
        <f t="shared" si="0"/>
        <v>10.768290322580601</v>
      </c>
      <c r="I31" s="9">
        <f t="shared" si="1"/>
        <v>283.91829032258056</v>
      </c>
      <c r="J31" s="9">
        <f t="shared" si="2"/>
        <v>6.7353685205174027E-2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86.821546406964202</v>
      </c>
      <c r="P31" s="9">
        <f t="shared" si="5"/>
        <v>5.8477511057210751</v>
      </c>
      <c r="Q31" s="12">
        <f t="shared" si="6"/>
        <v>0.58477511057210751</v>
      </c>
      <c r="R31" s="9">
        <f t="shared" si="7"/>
        <v>4.0532094166666672</v>
      </c>
      <c r="S31" s="13">
        <f t="shared" si="8"/>
        <v>0.14427458600276882</v>
      </c>
      <c r="T31" s="2">
        <f t="shared" si="9"/>
        <v>0.34</v>
      </c>
      <c r="U31" s="14">
        <f t="shared" si="10"/>
        <v>4.9053359240941403E-2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6.1953359240941405E-2</v>
      </c>
      <c r="AR31" s="9">
        <f t="shared" si="14"/>
        <v>119.21204166666666</v>
      </c>
      <c r="AS31" s="1">
        <f t="shared" si="15"/>
        <v>0.1</v>
      </c>
      <c r="AT31" s="1">
        <f t="shared" si="16"/>
        <v>935</v>
      </c>
      <c r="AU31" s="1">
        <f t="shared" si="17"/>
        <v>4626700.6273558429</v>
      </c>
    </row>
    <row r="32" spans="1:47" x14ac:dyDescent="0.15">
      <c r="C32" s="7">
        <v>6</v>
      </c>
      <c r="D32" s="8">
        <v>19.0650333333333</v>
      </c>
      <c r="E32" s="10">
        <f t="shared" si="18"/>
        <v>10.768290322580601</v>
      </c>
      <c r="F32" s="7" t="s">
        <v>83</v>
      </c>
      <c r="G32" s="1">
        <v>7</v>
      </c>
      <c r="H32" s="9">
        <f t="shared" si="0"/>
        <v>19.0650333333333</v>
      </c>
      <c r="I32" s="9">
        <f t="shared" si="1"/>
        <v>292.21503333333328</v>
      </c>
      <c r="J32" s="9">
        <f t="shared" si="2"/>
        <v>0.17833481918362601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121.5058894679098</v>
      </c>
      <c r="P32" s="9">
        <f t="shared" si="5"/>
        <v>21.668730828005341</v>
      </c>
      <c r="Q32" s="12">
        <f t="shared" si="6"/>
        <v>2.1668730828005343</v>
      </c>
      <c r="R32" s="9">
        <f t="shared" si="7"/>
        <v>4.0532094166666672</v>
      </c>
      <c r="S32" s="13">
        <f t="shared" si="8"/>
        <v>0.53460674247188456</v>
      </c>
      <c r="T32" s="2">
        <f t="shared" si="9"/>
        <v>0.34</v>
      </c>
      <c r="U32" s="14">
        <f t="shared" si="10"/>
        <v>0.18176629244044076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0.20741629244044077</v>
      </c>
      <c r="AR32" s="9">
        <f t="shared" si="14"/>
        <v>119.21204166666666</v>
      </c>
      <c r="AS32" s="1">
        <f t="shared" si="15"/>
        <v>0.1</v>
      </c>
      <c r="AT32" s="1">
        <f t="shared" si="16"/>
        <v>935</v>
      </c>
      <c r="AU32" s="1">
        <f t="shared" si="17"/>
        <v>15489928.264032384</v>
      </c>
    </row>
    <row r="33" spans="1:48" x14ac:dyDescent="0.15">
      <c r="C33" s="7">
        <v>7</v>
      </c>
      <c r="D33" s="8">
        <v>18.411709677419399</v>
      </c>
      <c r="E33" s="10">
        <f t="shared" si="18"/>
        <v>19.0650333333333</v>
      </c>
      <c r="F33" s="7" t="s">
        <v>83</v>
      </c>
      <c r="G33" s="1">
        <v>8</v>
      </c>
      <c r="H33" s="9">
        <f t="shared" si="0"/>
        <v>18.411709677419399</v>
      </c>
      <c r="I33" s="9">
        <f t="shared" si="1"/>
        <v>291.5617096774194</v>
      </c>
      <c r="J33" s="9">
        <f t="shared" si="2"/>
        <v>0.16550457128091456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140.3692528065711</v>
      </c>
      <c r="P33" s="9">
        <f t="shared" si="5"/>
        <v>23.231753006773861</v>
      </c>
      <c r="Q33" s="12">
        <f t="shared" si="6"/>
        <v>2.3231753006773861</v>
      </c>
      <c r="R33" s="9">
        <f t="shared" si="7"/>
        <v>4.0532094166666672</v>
      </c>
      <c r="S33" s="13">
        <f t="shared" si="8"/>
        <v>0.57316932382633967</v>
      </c>
      <c r="T33" s="2">
        <f t="shared" si="9"/>
        <v>0.34</v>
      </c>
      <c r="U33" s="14">
        <f t="shared" si="10"/>
        <v>0.19487757010095549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0.2205275701009555</v>
      </c>
      <c r="AR33" s="9">
        <f t="shared" si="14"/>
        <v>119.21204166666666</v>
      </c>
      <c r="AS33" s="1">
        <f t="shared" si="15"/>
        <v>0.1</v>
      </c>
      <c r="AT33" s="1">
        <f t="shared" si="16"/>
        <v>935</v>
      </c>
      <c r="AU33" s="1">
        <f t="shared" si="17"/>
        <v>16469083.507921923</v>
      </c>
    </row>
    <row r="34" spans="1:48" x14ac:dyDescent="0.15">
      <c r="C34" s="7">
        <v>8</v>
      </c>
      <c r="D34" s="8">
        <v>16.465419354838701</v>
      </c>
      <c r="E34" s="10">
        <f t="shared" si="18"/>
        <v>18.411709677419399</v>
      </c>
      <c r="F34" s="7" t="s">
        <v>83</v>
      </c>
      <c r="G34" s="1">
        <v>9</v>
      </c>
      <c r="H34" s="9">
        <f t="shared" si="0"/>
        <v>16.465419354838701</v>
      </c>
      <c r="I34" s="9">
        <f t="shared" si="1"/>
        <v>289.61541935483865</v>
      </c>
      <c r="J34" s="9">
        <f t="shared" si="2"/>
        <v>0.13223409819467946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157.66959396646391</v>
      </c>
      <c r="P34" s="9">
        <f t="shared" si="5"/>
        <v>20.849296570876628</v>
      </c>
      <c r="Q34" s="12">
        <f t="shared" si="6"/>
        <v>2.0849296570876628</v>
      </c>
      <c r="R34" s="9">
        <f t="shared" si="7"/>
        <v>4.0532094166666672</v>
      </c>
      <c r="S34" s="13">
        <f t="shared" si="8"/>
        <v>0.51438981872352774</v>
      </c>
      <c r="T34" s="2">
        <f t="shared" si="9"/>
        <v>0.34</v>
      </c>
      <c r="U34" s="14">
        <f t="shared" si="10"/>
        <v>0.17489253836599944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0.20054253836599945</v>
      </c>
      <c r="AR34" s="9">
        <f t="shared" si="14"/>
        <v>119.21204166666666</v>
      </c>
      <c r="AS34" s="1">
        <f t="shared" si="15"/>
        <v>0.1</v>
      </c>
      <c r="AT34" s="1">
        <f t="shared" si="16"/>
        <v>935</v>
      </c>
      <c r="AU34" s="1">
        <f t="shared" si="17"/>
        <v>14976593.673654098</v>
      </c>
    </row>
    <row r="35" spans="1:48" x14ac:dyDescent="0.15">
      <c r="C35" s="7">
        <v>9</v>
      </c>
      <c r="D35" s="8">
        <v>15.272933333333301</v>
      </c>
      <c r="E35" s="10">
        <f t="shared" si="18"/>
        <v>16.465419354838701</v>
      </c>
      <c r="F35" s="7" t="s">
        <v>83</v>
      </c>
      <c r="G35" s="1">
        <v>10</v>
      </c>
      <c r="H35" s="9">
        <f t="shared" si="0"/>
        <v>15.272933333333301</v>
      </c>
      <c r="I35" s="9">
        <f t="shared" si="1"/>
        <v>288.42293333333328</v>
      </c>
      <c r="J35" s="9">
        <f t="shared" si="2"/>
        <v>0.11507371575700037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177.35239156225396</v>
      </c>
      <c r="P35" s="9">
        <f t="shared" si="5"/>
        <v>20.408598695459045</v>
      </c>
      <c r="Q35" s="12">
        <f t="shared" si="6"/>
        <v>2.0408598695459044</v>
      </c>
      <c r="R35" s="9">
        <f t="shared" si="7"/>
        <v>4.0532094166666672</v>
      </c>
      <c r="S35" s="13">
        <f t="shared" si="8"/>
        <v>0.50351700584577597</v>
      </c>
      <c r="T35" s="2">
        <f t="shared" si="9"/>
        <v>0.34</v>
      </c>
      <c r="U35" s="14">
        <f t="shared" si="10"/>
        <v>0.17119578198756383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0.19684578198756383</v>
      </c>
      <c r="AR35" s="9">
        <f t="shared" si="14"/>
        <v>119.21204166666666</v>
      </c>
      <c r="AS35" s="1">
        <f t="shared" si="15"/>
        <v>0.1</v>
      </c>
      <c r="AT35" s="1">
        <f t="shared" si="16"/>
        <v>935</v>
      </c>
      <c r="AU35" s="1">
        <f t="shared" si="17"/>
        <v>14700518.489598755</v>
      </c>
    </row>
    <row r="36" spans="1:48" x14ac:dyDescent="0.15">
      <c r="C36" s="7">
        <v>10</v>
      </c>
      <c r="D36" s="8">
        <v>9.7198709677419295</v>
      </c>
      <c r="E36" s="10">
        <f t="shared" si="18"/>
        <v>15.272933333333301</v>
      </c>
      <c r="F36" s="7" t="s">
        <v>83</v>
      </c>
      <c r="G36" s="1">
        <v>11</v>
      </c>
      <c r="H36" s="9">
        <f t="shared" si="0"/>
        <v>9.7198709677419295</v>
      </c>
      <c r="I36" s="9">
        <f t="shared" si="1"/>
        <v>282.86987096774192</v>
      </c>
      <c r="J36" s="9">
        <f t="shared" si="2"/>
        <v>5.9314289648773527E-2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149.09660322345516</v>
      </c>
      <c r="O36" s="9">
        <f t="shared" si="19"/>
        <v>48.379283810006427</v>
      </c>
      <c r="P36" s="9">
        <f t="shared" si="5"/>
        <v>2.8695828529069409</v>
      </c>
      <c r="Q36" s="12">
        <f t="shared" si="6"/>
        <v>0.28695828529069412</v>
      </c>
      <c r="R36" s="9">
        <f t="shared" si="7"/>
        <v>4.0532094166666672</v>
      </c>
      <c r="S36" s="13">
        <f t="shared" si="8"/>
        <v>7.0797793992763078E-2</v>
      </c>
      <c r="T36" s="2">
        <f t="shared" si="9"/>
        <v>0.34</v>
      </c>
      <c r="U36" s="14">
        <f t="shared" si="10"/>
        <v>2.4071249957539446E-2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3.6971249957539448E-2</v>
      </c>
      <c r="AR36" s="9">
        <f t="shared" si="14"/>
        <v>119.21204166666666</v>
      </c>
      <c r="AS36" s="1">
        <f t="shared" si="15"/>
        <v>0.1</v>
      </c>
      <c r="AT36" s="1">
        <f t="shared" si="16"/>
        <v>935</v>
      </c>
      <c r="AU36" s="1">
        <f t="shared" si="17"/>
        <v>2761027.125380428</v>
      </c>
    </row>
    <row r="37" spans="1:48" x14ac:dyDescent="0.15">
      <c r="C37" s="7">
        <v>11</v>
      </c>
      <c r="D37" s="8">
        <v>4.9285666666666703</v>
      </c>
      <c r="E37" s="10">
        <f t="shared" si="18"/>
        <v>9.7198709677419295</v>
      </c>
      <c r="F37" s="7" t="s">
        <v>85</v>
      </c>
      <c r="G37" s="1">
        <v>12</v>
      </c>
      <c r="H37" s="9">
        <f t="shared" si="0"/>
        <v>4.9285666666666703</v>
      </c>
      <c r="I37" s="9">
        <f t="shared" si="1"/>
        <v>278.07856666666663</v>
      </c>
      <c r="J37" s="9">
        <f t="shared" si="2"/>
        <v>3.277832504340758E-2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86.04179512376615</v>
      </c>
      <c r="P37" s="9">
        <f t="shared" si="5"/>
        <v>2.8203059278850882</v>
      </c>
      <c r="Q37" s="12">
        <f t="shared" si="6"/>
        <v>0.28203059278850884</v>
      </c>
      <c r="R37" s="9">
        <f t="shared" si="7"/>
        <v>4.0532094166666672</v>
      </c>
      <c r="S37" s="13">
        <f t="shared" si="8"/>
        <v>6.9582043214645672E-2</v>
      </c>
      <c r="T37" s="2">
        <f t="shared" si="9"/>
        <v>0.34</v>
      </c>
      <c r="U37" s="14">
        <f t="shared" si="10"/>
        <v>2.365789469297953E-2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3.6557894692979528E-2</v>
      </c>
      <c r="AR37" s="9">
        <f t="shared" si="14"/>
        <v>119.21204166666666</v>
      </c>
      <c r="AS37" s="1">
        <f t="shared" si="15"/>
        <v>0.1</v>
      </c>
      <c r="AT37" s="1">
        <f t="shared" si="16"/>
        <v>935</v>
      </c>
      <c r="AU37" s="1">
        <f t="shared" si="17"/>
        <v>2730157.595700488</v>
      </c>
      <c r="AV37" s="1">
        <f>SUM(AU26:AU37)</f>
        <v>84174446.381625056</v>
      </c>
    </row>
    <row r="38" spans="1:48" x14ac:dyDescent="0.15">
      <c r="C38" s="7">
        <v>12</v>
      </c>
      <c r="D38" s="8">
        <v>2.6219677419354799</v>
      </c>
      <c r="E38" s="10">
        <f t="shared" si="18"/>
        <v>4.9285666666666703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3.1133870967741899</v>
      </c>
      <c r="E42" s="7"/>
      <c r="F42" s="7"/>
      <c r="G42" s="1">
        <v>1</v>
      </c>
      <c r="H42" s="9">
        <f t="shared" ref="H42:H53" si="20">E43</f>
        <v>3.1133870967741899</v>
      </c>
      <c r="I42" s="9">
        <f t="shared" ref="I42:I53" si="21">H42+273.15</f>
        <v>276.26338709677418</v>
      </c>
      <c r="J42" s="9">
        <f t="shared" ref="J42:J53" si="22">EXP(($C$15*(I42-$C$13))/($C$16*I42*$C$13))</f>
        <v>2.6041871275729385E-2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1.5327268862721477</v>
      </c>
      <c r="Q42" s="12">
        <f t="shared" ref="Q42:Q53" si="26">P42*$B$44</f>
        <v>0.36785445270531542</v>
      </c>
      <c r="R42" s="9">
        <f t="shared" ref="R42:R53" si="27">L42*$B$44</f>
        <v>14.125500000000001</v>
      </c>
      <c r="S42" s="13">
        <f t="shared" ref="S42:S53" si="28">Q42/R42</f>
        <v>2.6041871275729381E-2</v>
      </c>
      <c r="T42" s="2">
        <f t="shared" ref="T42:T53" si="29">$B$43/100</f>
        <v>0.43</v>
      </c>
      <c r="U42" s="14">
        <f t="shared" ref="U42:U53" si="30">S42*T42</f>
        <v>1.1198004648563634E-2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1.9618004648563635E-2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919971.66666666663</v>
      </c>
      <c r="AU42" s="1">
        <f t="shared" ref="AU42:AU53" si="38">AT42*10000*AS42*0.67*AR42*AQ42</f>
        <v>3972276416.1081257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0.64929032258064501</v>
      </c>
      <c r="E43" s="10">
        <f t="shared" ref="E43:E54" si="40">D42</f>
        <v>3.1133870967741899</v>
      </c>
      <c r="F43" s="7" t="s">
        <v>83</v>
      </c>
      <c r="G43" s="1">
        <v>2</v>
      </c>
      <c r="H43" s="9">
        <f t="shared" si="20"/>
        <v>0.64929032258064501</v>
      </c>
      <c r="I43" s="9">
        <f t="shared" si="21"/>
        <v>273.79929032258065</v>
      </c>
      <c r="J43" s="9">
        <f t="shared" si="22"/>
        <v>1.8963514697928806E-2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116.17977311372786</v>
      </c>
      <c r="P43" s="9">
        <f t="shared" si="25"/>
        <v>2.203176835044212</v>
      </c>
      <c r="Q43" s="12">
        <f t="shared" si="26"/>
        <v>0.52876244041061082</v>
      </c>
      <c r="R43" s="9">
        <f t="shared" si="27"/>
        <v>14.125500000000001</v>
      </c>
      <c r="S43" s="13">
        <f t="shared" si="28"/>
        <v>3.7433183987158739E-2</v>
      </c>
      <c r="T43" s="2">
        <f t="shared" si="29"/>
        <v>0.43</v>
      </c>
      <c r="U43" s="14">
        <f t="shared" si="30"/>
        <v>1.6096269114478257E-2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2.4516269114478254E-2</v>
      </c>
      <c r="AR43" s="9">
        <f t="shared" si="35"/>
        <v>136.875</v>
      </c>
      <c r="AS43" s="1">
        <f t="shared" si="36"/>
        <v>0.24</v>
      </c>
      <c r="AT43" s="1">
        <f t="shared" si="37"/>
        <v>919971.66666666663</v>
      </c>
      <c r="AU43" s="1">
        <f t="shared" si="38"/>
        <v>4964082706.6238995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1.83878571428571</v>
      </c>
      <c r="E44" s="10">
        <f t="shared" si="40"/>
        <v>0.64929032258064501</v>
      </c>
      <c r="F44" s="7" t="s">
        <v>83</v>
      </c>
      <c r="G44" s="1">
        <v>3</v>
      </c>
      <c r="H44" s="9">
        <f t="shared" si="20"/>
        <v>1.83878571428571</v>
      </c>
      <c r="I44" s="9">
        <f t="shared" si="21"/>
        <v>274.98878571428571</v>
      </c>
      <c r="J44" s="9">
        <f t="shared" si="22"/>
        <v>2.2116929991318285E-2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172.83284627868366</v>
      </c>
      <c r="P44" s="9">
        <f t="shared" si="25"/>
        <v>3.8225319613459217</v>
      </c>
      <c r="Q44" s="12">
        <f t="shared" si="26"/>
        <v>0.91740767072302121</v>
      </c>
      <c r="R44" s="9">
        <f t="shared" si="27"/>
        <v>14.125500000000001</v>
      </c>
      <c r="S44" s="13">
        <f t="shared" si="28"/>
        <v>6.4946916620510511E-2</v>
      </c>
      <c r="T44" s="2">
        <f t="shared" si="29"/>
        <v>0.43</v>
      </c>
      <c r="U44" s="14">
        <f t="shared" si="30"/>
        <v>2.7927174146819521E-2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3.6347174146819518E-2</v>
      </c>
      <c r="AR44" s="9">
        <f t="shared" si="35"/>
        <v>136.875</v>
      </c>
      <c r="AS44" s="1">
        <f t="shared" si="36"/>
        <v>0.24</v>
      </c>
      <c r="AT44" s="1">
        <f t="shared" si="37"/>
        <v>919971.66666666663</v>
      </c>
      <c r="AU44" s="1">
        <f t="shared" si="38"/>
        <v>7359618128.4500437</v>
      </c>
    </row>
    <row r="45" spans="1:48" x14ac:dyDescent="0.15">
      <c r="C45" s="7">
        <v>3</v>
      </c>
      <c r="D45" s="7">
        <f t="shared" si="39"/>
        <v>4.85841935483871</v>
      </c>
      <c r="E45" s="10">
        <f t="shared" si="40"/>
        <v>1.83878571428571</v>
      </c>
      <c r="F45" s="7" t="s">
        <v>83</v>
      </c>
      <c r="G45" s="1">
        <v>4</v>
      </c>
      <c r="H45" s="9">
        <f t="shared" si="20"/>
        <v>4.85841935483871</v>
      </c>
      <c r="I45" s="9">
        <f t="shared" si="21"/>
        <v>278.00841935483868</v>
      </c>
      <c r="J45" s="9">
        <f t="shared" si="22"/>
        <v>3.2490007526026848E-2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227.86656431733775</v>
      </c>
      <c r="P45" s="9">
        <f t="shared" si="25"/>
        <v>7.4033863896001844</v>
      </c>
      <c r="Q45" s="12">
        <f t="shared" si="26"/>
        <v>1.7768127335040442</v>
      </c>
      <c r="R45" s="9">
        <f t="shared" si="27"/>
        <v>14.125500000000001</v>
      </c>
      <c r="S45" s="13">
        <f t="shared" si="28"/>
        <v>0.12578759927110858</v>
      </c>
      <c r="T45" s="2">
        <f t="shared" si="29"/>
        <v>0.43</v>
      </c>
      <c r="U45" s="14">
        <f t="shared" si="30"/>
        <v>5.4088667686576691E-2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6.2508667686576688E-2</v>
      </c>
      <c r="AR45" s="9">
        <f t="shared" si="35"/>
        <v>136.875</v>
      </c>
      <c r="AS45" s="1">
        <f t="shared" si="36"/>
        <v>0.24</v>
      </c>
      <c r="AT45" s="1">
        <f t="shared" si="37"/>
        <v>919971.66666666663</v>
      </c>
      <c r="AU45" s="1">
        <f t="shared" si="38"/>
        <v>12656827791.704519</v>
      </c>
    </row>
    <row r="46" spans="1:48" x14ac:dyDescent="0.15">
      <c r="C46" s="7">
        <v>4</v>
      </c>
      <c r="D46" s="7">
        <f t="shared" si="39"/>
        <v>6.1302000000000003</v>
      </c>
      <c r="E46" s="10">
        <f t="shared" si="40"/>
        <v>4.85841935483871</v>
      </c>
      <c r="F46" s="7" t="s">
        <v>83</v>
      </c>
      <c r="G46" s="1">
        <v>5</v>
      </c>
      <c r="H46" s="9">
        <f t="shared" si="20"/>
        <v>6.1302000000000003</v>
      </c>
      <c r="I46" s="9">
        <f t="shared" si="21"/>
        <v>279.28019999999998</v>
      </c>
      <c r="J46" s="9">
        <f t="shared" si="22"/>
        <v>3.8107886959358857E-2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209.44001903135072</v>
      </c>
      <c r="O46" s="9">
        <f t="shared" si="41"/>
        <v>69.879408896386821</v>
      </c>
      <c r="P46" s="9">
        <f t="shared" si="25"/>
        <v>2.6629566150103248</v>
      </c>
      <c r="Q46" s="12">
        <f t="shared" si="26"/>
        <v>0.63910958760247794</v>
      </c>
      <c r="R46" s="9">
        <f t="shared" si="27"/>
        <v>14.125500000000001</v>
      </c>
      <c r="S46" s="13">
        <f t="shared" si="28"/>
        <v>4.5245094871153441E-2</v>
      </c>
      <c r="T46" s="2">
        <f t="shared" si="29"/>
        <v>0.43</v>
      </c>
      <c r="U46" s="14">
        <f t="shared" si="30"/>
        <v>1.9455390794595979E-2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2.7875390794595979E-2</v>
      </c>
      <c r="AR46" s="9">
        <f t="shared" si="35"/>
        <v>136.875</v>
      </c>
      <c r="AS46" s="1">
        <f t="shared" si="36"/>
        <v>0.24</v>
      </c>
      <c r="AT46" s="1">
        <f t="shared" si="37"/>
        <v>919971.66666666663</v>
      </c>
      <c r="AU46" s="1">
        <f t="shared" si="38"/>
        <v>5644241574.3477936</v>
      </c>
    </row>
    <row r="47" spans="1:48" x14ac:dyDescent="0.15">
      <c r="C47" s="7">
        <v>5</v>
      </c>
      <c r="D47" s="7">
        <f t="shared" si="39"/>
        <v>10.768290322580601</v>
      </c>
      <c r="E47" s="10">
        <f t="shared" si="40"/>
        <v>6.1302000000000003</v>
      </c>
      <c r="F47" s="7" t="s">
        <v>85</v>
      </c>
      <c r="G47" s="1">
        <v>6</v>
      </c>
      <c r="H47" s="9">
        <f t="shared" si="20"/>
        <v>10.768290322580601</v>
      </c>
      <c r="I47" s="9">
        <f t="shared" si="21"/>
        <v>283.91829032258056</v>
      </c>
      <c r="J47" s="9">
        <f t="shared" si="22"/>
        <v>6.7353685205174027E-2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126.07270228137651</v>
      </c>
      <c r="P47" s="9">
        <f t="shared" si="25"/>
        <v>8.4914611024254594</v>
      </c>
      <c r="Q47" s="12">
        <f t="shared" si="26"/>
        <v>2.0379506645821102</v>
      </c>
      <c r="R47" s="9">
        <f t="shared" si="27"/>
        <v>14.125500000000001</v>
      </c>
      <c r="S47" s="13">
        <f t="shared" si="28"/>
        <v>0.14427458600276877</v>
      </c>
      <c r="T47" s="2">
        <f t="shared" si="29"/>
        <v>0.43</v>
      </c>
      <c r="U47" s="14">
        <f t="shared" si="30"/>
        <v>6.2038071981190566E-2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7.045807198119057E-2</v>
      </c>
      <c r="AR47" s="9">
        <f t="shared" si="35"/>
        <v>136.875</v>
      </c>
      <c r="AS47" s="1">
        <f t="shared" si="36"/>
        <v>0.24</v>
      </c>
      <c r="AT47" s="1">
        <f t="shared" si="37"/>
        <v>919971.66666666663</v>
      </c>
      <c r="AU47" s="1">
        <f t="shared" si="38"/>
        <v>14266432426.185801</v>
      </c>
    </row>
    <row r="48" spans="1:48" x14ac:dyDescent="0.15">
      <c r="C48" s="7">
        <v>6</v>
      </c>
      <c r="D48" s="7">
        <f t="shared" si="39"/>
        <v>19.0650333333333</v>
      </c>
      <c r="E48" s="10">
        <f t="shared" si="40"/>
        <v>10.768290322580601</v>
      </c>
      <c r="F48" s="7" t="s">
        <v>83</v>
      </c>
      <c r="G48" s="1">
        <v>7</v>
      </c>
      <c r="H48" s="9">
        <f t="shared" si="20"/>
        <v>19.0650333333333</v>
      </c>
      <c r="I48" s="9">
        <f t="shared" si="21"/>
        <v>292.21503333333328</v>
      </c>
      <c r="J48" s="9">
        <f t="shared" si="22"/>
        <v>0.17833481918362601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176.43749117895103</v>
      </c>
      <c r="P48" s="9">
        <f t="shared" si="25"/>
        <v>31.464948086610843</v>
      </c>
      <c r="Q48" s="12">
        <f t="shared" si="26"/>
        <v>7.5515875407866018</v>
      </c>
      <c r="R48" s="9">
        <f t="shared" si="27"/>
        <v>14.125500000000001</v>
      </c>
      <c r="S48" s="13">
        <f t="shared" si="28"/>
        <v>0.53460674247188433</v>
      </c>
      <c r="T48" s="2">
        <f t="shared" si="29"/>
        <v>0.43</v>
      </c>
      <c r="U48" s="14">
        <f t="shared" si="30"/>
        <v>0.22988089926291025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0.24548089926291022</v>
      </c>
      <c r="AR48" s="9">
        <f t="shared" si="35"/>
        <v>136.875</v>
      </c>
      <c r="AS48" s="1">
        <f t="shared" si="36"/>
        <v>0.24</v>
      </c>
      <c r="AT48" s="1">
        <f t="shared" si="37"/>
        <v>919971.66666666663</v>
      </c>
      <c r="AU48" s="1">
        <f t="shared" si="38"/>
        <v>49705258216.383781</v>
      </c>
    </row>
    <row r="49" spans="1:48" x14ac:dyDescent="0.15">
      <c r="C49" s="7">
        <v>7</v>
      </c>
      <c r="D49" s="7">
        <f t="shared" si="39"/>
        <v>18.411709677419399</v>
      </c>
      <c r="E49" s="10">
        <f t="shared" si="40"/>
        <v>19.0650333333333</v>
      </c>
      <c r="F49" s="7" t="s">
        <v>83</v>
      </c>
      <c r="G49" s="1">
        <v>8</v>
      </c>
      <c r="H49" s="9">
        <f t="shared" si="20"/>
        <v>18.411709677419399</v>
      </c>
      <c r="I49" s="9">
        <f t="shared" si="21"/>
        <v>291.5617096774194</v>
      </c>
      <c r="J49" s="9">
        <f t="shared" si="22"/>
        <v>0.16550457128091456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203.82879309234022</v>
      </c>
      <c r="P49" s="9">
        <f t="shared" si="25"/>
        <v>33.734597015454007</v>
      </c>
      <c r="Q49" s="12">
        <f t="shared" si="26"/>
        <v>8.096303283708961</v>
      </c>
      <c r="R49" s="9">
        <f t="shared" si="27"/>
        <v>14.125500000000001</v>
      </c>
      <c r="S49" s="13">
        <f t="shared" si="28"/>
        <v>0.57316932382633967</v>
      </c>
      <c r="T49" s="2">
        <f t="shared" si="29"/>
        <v>0.43</v>
      </c>
      <c r="U49" s="14">
        <f t="shared" si="30"/>
        <v>0.24646280924532604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0.26206280924532604</v>
      </c>
      <c r="AR49" s="9">
        <f t="shared" si="35"/>
        <v>136.875</v>
      </c>
      <c r="AS49" s="1">
        <f t="shared" si="36"/>
        <v>0.24</v>
      </c>
      <c r="AT49" s="1">
        <f t="shared" si="37"/>
        <v>919971.66666666663</v>
      </c>
      <c r="AU49" s="1">
        <f t="shared" si="38"/>
        <v>53062782650.55201</v>
      </c>
    </row>
    <row r="50" spans="1:48" x14ac:dyDescent="0.15">
      <c r="C50" s="7">
        <v>8</v>
      </c>
      <c r="D50" s="7">
        <f t="shared" si="39"/>
        <v>16.465419354838701</v>
      </c>
      <c r="E50" s="10">
        <f t="shared" si="40"/>
        <v>18.411709677419399</v>
      </c>
      <c r="F50" s="7" t="s">
        <v>83</v>
      </c>
      <c r="G50" s="1">
        <v>9</v>
      </c>
      <c r="H50" s="9">
        <f t="shared" si="20"/>
        <v>16.465419354838701</v>
      </c>
      <c r="I50" s="9">
        <f t="shared" si="21"/>
        <v>289.61541935483865</v>
      </c>
      <c r="J50" s="9">
        <f t="shared" si="22"/>
        <v>0.13223409819467946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228.95044607688621</v>
      </c>
      <c r="P50" s="9">
        <f t="shared" si="25"/>
        <v>30.275055768246634</v>
      </c>
      <c r="Q50" s="12">
        <f t="shared" si="26"/>
        <v>7.2660133843791916</v>
      </c>
      <c r="R50" s="9">
        <f t="shared" si="27"/>
        <v>14.125500000000001</v>
      </c>
      <c r="S50" s="13">
        <f t="shared" si="28"/>
        <v>0.51438981872352774</v>
      </c>
      <c r="T50" s="2">
        <f t="shared" si="29"/>
        <v>0.43</v>
      </c>
      <c r="U50" s="14">
        <f t="shared" si="30"/>
        <v>0.22118762205111692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0.23678762205111692</v>
      </c>
      <c r="AR50" s="9">
        <f t="shared" si="35"/>
        <v>136.875</v>
      </c>
      <c r="AS50" s="1">
        <f t="shared" si="36"/>
        <v>0.24</v>
      </c>
      <c r="AT50" s="1">
        <f t="shared" si="37"/>
        <v>919971.66666666663</v>
      </c>
      <c r="AU50" s="1">
        <f t="shared" si="38"/>
        <v>47945033327.782532</v>
      </c>
    </row>
    <row r="51" spans="1:48" x14ac:dyDescent="0.15">
      <c r="C51" s="7">
        <v>9</v>
      </c>
      <c r="D51" s="7">
        <f t="shared" si="39"/>
        <v>15.272933333333301</v>
      </c>
      <c r="E51" s="10">
        <f t="shared" si="40"/>
        <v>16.465419354838701</v>
      </c>
      <c r="F51" s="7" t="s">
        <v>83</v>
      </c>
      <c r="G51" s="1">
        <v>10</v>
      </c>
      <c r="H51" s="9">
        <f t="shared" si="20"/>
        <v>15.272933333333301</v>
      </c>
      <c r="I51" s="9">
        <f t="shared" si="21"/>
        <v>288.42293333333328</v>
      </c>
      <c r="J51" s="9">
        <f t="shared" si="22"/>
        <v>0.11507371575700037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257.53164030863957</v>
      </c>
      <c r="P51" s="9">
        <f t="shared" si="25"/>
        <v>29.63512277531045</v>
      </c>
      <c r="Q51" s="12">
        <f t="shared" si="26"/>
        <v>7.1124294660745075</v>
      </c>
      <c r="R51" s="9">
        <f t="shared" si="27"/>
        <v>14.125500000000001</v>
      </c>
      <c r="S51" s="13">
        <f t="shared" si="28"/>
        <v>0.50351700584577586</v>
      </c>
      <c r="T51" s="2">
        <f t="shared" si="29"/>
        <v>0.43</v>
      </c>
      <c r="U51" s="14">
        <f t="shared" si="30"/>
        <v>0.21651231251368361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0.23211231251368358</v>
      </c>
      <c r="AR51" s="9">
        <f t="shared" si="35"/>
        <v>136.875</v>
      </c>
      <c r="AS51" s="1">
        <f t="shared" si="36"/>
        <v>0.24</v>
      </c>
      <c r="AT51" s="1">
        <f t="shared" si="37"/>
        <v>919971.66666666663</v>
      </c>
      <c r="AU51" s="1">
        <f t="shared" si="38"/>
        <v>46998371210.699608</v>
      </c>
    </row>
    <row r="52" spans="1:48" x14ac:dyDescent="0.15">
      <c r="C52" s="7">
        <v>10</v>
      </c>
      <c r="D52" s="7">
        <f t="shared" si="39"/>
        <v>9.7198709677419295</v>
      </c>
      <c r="E52" s="10">
        <f t="shared" si="40"/>
        <v>15.272933333333301</v>
      </c>
      <c r="F52" s="7" t="s">
        <v>83</v>
      </c>
      <c r="G52" s="1">
        <v>11</v>
      </c>
      <c r="H52" s="9">
        <f t="shared" si="20"/>
        <v>9.7198709677419295</v>
      </c>
      <c r="I52" s="9">
        <f t="shared" si="21"/>
        <v>282.86987096774192</v>
      </c>
      <c r="J52" s="9">
        <f t="shared" si="22"/>
        <v>5.9314289648773527E-2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216.50169165666267</v>
      </c>
      <c r="O52" s="9">
        <f t="shared" si="41"/>
        <v>70.251075876666448</v>
      </c>
      <c r="P52" s="9">
        <f t="shared" si="25"/>
        <v>4.1668926626865606</v>
      </c>
      <c r="Q52" s="12">
        <f t="shared" si="26"/>
        <v>1.0000542390447744</v>
      </c>
      <c r="R52" s="9">
        <f t="shared" si="27"/>
        <v>14.125500000000001</v>
      </c>
      <c r="S52" s="13">
        <f t="shared" si="28"/>
        <v>7.079779399276305E-2</v>
      </c>
      <c r="T52" s="2">
        <f t="shared" si="29"/>
        <v>0.43</v>
      </c>
      <c r="U52" s="14">
        <f t="shared" si="30"/>
        <v>3.044305141688811E-2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3.886305141688811E-2</v>
      </c>
      <c r="AR52" s="9">
        <f t="shared" si="35"/>
        <v>136.875</v>
      </c>
      <c r="AS52" s="1">
        <f t="shared" si="36"/>
        <v>0.24</v>
      </c>
      <c r="AT52" s="1">
        <f t="shared" si="37"/>
        <v>919971.66666666663</v>
      </c>
      <c r="AU52" s="1">
        <f t="shared" si="38"/>
        <v>7869035886.5117779</v>
      </c>
    </row>
    <row r="53" spans="1:48" x14ac:dyDescent="0.15">
      <c r="C53" s="7">
        <v>11</v>
      </c>
      <c r="D53" s="7">
        <f t="shared" si="39"/>
        <v>4.9285666666666703</v>
      </c>
      <c r="E53" s="10">
        <f t="shared" si="40"/>
        <v>9.7198709677419295</v>
      </c>
      <c r="F53" s="7" t="s">
        <v>85</v>
      </c>
      <c r="G53" s="1">
        <v>12</v>
      </c>
      <c r="H53" s="9">
        <f t="shared" si="20"/>
        <v>4.9285666666666703</v>
      </c>
      <c r="I53" s="9">
        <f t="shared" si="21"/>
        <v>278.07856666666663</v>
      </c>
      <c r="J53" s="9">
        <f t="shared" si="22"/>
        <v>3.277832504340758E-2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124.94043321397987</v>
      </c>
      <c r="P53" s="9">
        <f t="shared" si="25"/>
        <v>4.0953381309519887</v>
      </c>
      <c r="Q53" s="12">
        <f t="shared" si="26"/>
        <v>0.98288115142847721</v>
      </c>
      <c r="R53" s="9">
        <f t="shared" si="27"/>
        <v>14.125500000000001</v>
      </c>
      <c r="S53" s="13">
        <f t="shared" si="28"/>
        <v>6.9582043214645659E-2</v>
      </c>
      <c r="T53" s="2">
        <f t="shared" si="29"/>
        <v>0.43</v>
      </c>
      <c r="U53" s="14">
        <f t="shared" si="30"/>
        <v>2.9920278582297632E-2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3.8340278582297632E-2</v>
      </c>
      <c r="AR53" s="9">
        <f t="shared" si="35"/>
        <v>136.875</v>
      </c>
      <c r="AS53" s="1">
        <f t="shared" si="36"/>
        <v>0.24</v>
      </c>
      <c r="AT53" s="1">
        <f t="shared" si="37"/>
        <v>919971.66666666663</v>
      </c>
      <c r="AU53" s="1">
        <f t="shared" si="38"/>
        <v>7763184234.4693871</v>
      </c>
      <c r="AV53" s="1">
        <f>SUM(AU42:AU53)</f>
        <v>262207144569.81927</v>
      </c>
    </row>
    <row r="54" spans="1:48" x14ac:dyDescent="0.15">
      <c r="C54" s="7">
        <v>12</v>
      </c>
      <c r="D54" s="7">
        <f t="shared" si="39"/>
        <v>2.6219677419354799</v>
      </c>
      <c r="E54" s="10">
        <f t="shared" si="40"/>
        <v>4.9285666666666703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3.1133870967741899</v>
      </c>
      <c r="E58" s="7"/>
      <c r="F58" s="7"/>
      <c r="G58" s="1">
        <v>1</v>
      </c>
      <c r="H58" s="9">
        <f t="shared" ref="H58:H69" si="42">E59</f>
        <v>3.1133870967741899</v>
      </c>
      <c r="I58" s="9">
        <f t="shared" ref="I58:I69" si="43">H58+273.15</f>
        <v>276.26338709677418</v>
      </c>
      <c r="J58" s="9">
        <f t="shared" ref="J58:J69" si="44">EXP(($C$15*(I58-$C$13))/($C$16*I58*$C$13))</f>
        <v>2.6041871275729385E-2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2.598110690941935E-3</v>
      </c>
      <c r="Q58" s="12">
        <f t="shared" ref="Q58:Q69" si="48">P58*$B$60</f>
        <v>4.9364103127896766E-4</v>
      </c>
      <c r="R58" s="9">
        <f t="shared" ref="R58:R69" si="49">L58*$B$60</f>
        <v>1.8955666666666669E-2</v>
      </c>
      <c r="S58" s="13">
        <f t="shared" ref="S58:S69" si="50">Q58/R58</f>
        <v>2.6041871275729381E-2</v>
      </c>
      <c r="T58" s="2">
        <f t="shared" ref="T58:T69" si="51">$B$59/100</f>
        <v>0.01</v>
      </c>
      <c r="U58" s="14">
        <f t="shared" ref="U58:U69" si="52">S58*T58</f>
        <v>2.6041871275729383E-4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1.2260418712757295E-2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125675</v>
      </c>
      <c r="AU58" s="1">
        <f t="shared" ref="AU58:AU69" si="59">AT58*10000*AS58*0.67*AR58*AQ58</f>
        <v>19568974.258260094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0.64929032258064501</v>
      </c>
      <c r="E59" s="10">
        <f t="shared" ref="E59:E70" si="61">D58</f>
        <v>3.1133870967741899</v>
      </c>
      <c r="F59" s="7" t="s">
        <v>83</v>
      </c>
      <c r="G59" s="1">
        <v>2</v>
      </c>
      <c r="H59" s="9">
        <f t="shared" si="42"/>
        <v>0.64929032258064501</v>
      </c>
      <c r="I59" s="9">
        <f t="shared" si="43"/>
        <v>273.79929032258065</v>
      </c>
      <c r="J59" s="9">
        <f t="shared" si="44"/>
        <v>1.8963514697928806E-2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0.19693522264239141</v>
      </c>
      <c r="P59" s="9">
        <f t="shared" si="47"/>
        <v>3.7345839891188711E-3</v>
      </c>
      <c r="Q59" s="12">
        <f t="shared" si="48"/>
        <v>7.0957095793258555E-4</v>
      </c>
      <c r="R59" s="9">
        <f t="shared" si="49"/>
        <v>1.8955666666666669E-2</v>
      </c>
      <c r="S59" s="13">
        <f t="shared" si="50"/>
        <v>3.7433183987158745E-2</v>
      </c>
      <c r="T59" s="2">
        <f t="shared" si="51"/>
        <v>0.01</v>
      </c>
      <c r="U59" s="14">
        <f t="shared" si="52"/>
        <v>3.7433183987158747E-4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1.2374331839871588E-2</v>
      </c>
      <c r="AR59" s="9">
        <f t="shared" si="56"/>
        <v>9.9766666666666666</v>
      </c>
      <c r="AS59" s="1">
        <f t="shared" si="57"/>
        <v>0.19</v>
      </c>
      <c r="AT59" s="1">
        <f t="shared" si="58"/>
        <v>125675</v>
      </c>
      <c r="AU59" s="1">
        <f t="shared" si="59"/>
        <v>19750792.114925791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1.83878571428571</v>
      </c>
      <c r="E60" s="10">
        <f t="shared" si="61"/>
        <v>0.64929032258064501</v>
      </c>
      <c r="F60" s="7" t="s">
        <v>83</v>
      </c>
      <c r="G60" s="1">
        <v>3</v>
      </c>
      <c r="H60" s="9">
        <f t="shared" si="42"/>
        <v>1.83878571428571</v>
      </c>
      <c r="I60" s="9">
        <f t="shared" si="43"/>
        <v>274.98878571428571</v>
      </c>
      <c r="J60" s="9">
        <f t="shared" si="44"/>
        <v>2.2116929991318285E-2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0.2929673053199392</v>
      </c>
      <c r="P60" s="9">
        <f t="shared" si="47"/>
        <v>6.4795373815062646E-3</v>
      </c>
      <c r="Q60" s="12">
        <f t="shared" si="48"/>
        <v>1.2311121024861902E-3</v>
      </c>
      <c r="R60" s="9">
        <f t="shared" si="49"/>
        <v>1.8955666666666669E-2</v>
      </c>
      <c r="S60" s="13">
        <f t="shared" si="50"/>
        <v>6.4946916620510498E-2</v>
      </c>
      <c r="T60" s="2">
        <f t="shared" si="51"/>
        <v>0.01</v>
      </c>
      <c r="U60" s="14">
        <f t="shared" si="52"/>
        <v>6.4946916620510498E-4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1.2649469166205105E-2</v>
      </c>
      <c r="AR60" s="9">
        <f t="shared" si="56"/>
        <v>9.9766666666666666</v>
      </c>
      <c r="AS60" s="1">
        <f t="shared" si="57"/>
        <v>0.19</v>
      </c>
      <c r="AT60" s="1">
        <f t="shared" si="58"/>
        <v>125675</v>
      </c>
      <c r="AU60" s="1">
        <f t="shared" si="59"/>
        <v>20189941.493315678</v>
      </c>
    </row>
    <row r="61" spans="1:48" x14ac:dyDescent="0.15">
      <c r="C61" s="7">
        <v>3</v>
      </c>
      <c r="D61" s="7">
        <f t="shared" si="60"/>
        <v>4.85841935483871</v>
      </c>
      <c r="E61" s="10">
        <f t="shared" si="61"/>
        <v>1.83878571428571</v>
      </c>
      <c r="F61" s="7" t="s">
        <v>83</v>
      </c>
      <c r="G61" s="1">
        <v>4</v>
      </c>
      <c r="H61" s="9">
        <f t="shared" si="42"/>
        <v>4.85841935483871</v>
      </c>
      <c r="I61" s="9">
        <f t="shared" si="43"/>
        <v>278.00841935483868</v>
      </c>
      <c r="J61" s="9">
        <f t="shared" si="44"/>
        <v>3.2490007526026848E-2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0.38625443460509962</v>
      </c>
      <c r="P61" s="9">
        <f t="shared" si="47"/>
        <v>1.2549409487280932E-2</v>
      </c>
      <c r="Q61" s="12">
        <f t="shared" si="48"/>
        <v>2.3843878025833769E-3</v>
      </c>
      <c r="R61" s="9">
        <f t="shared" si="49"/>
        <v>1.8955666666666669E-2</v>
      </c>
      <c r="S61" s="13">
        <f t="shared" si="50"/>
        <v>0.12578759927110855</v>
      </c>
      <c r="T61" s="2">
        <f t="shared" si="51"/>
        <v>0.01</v>
      </c>
      <c r="U61" s="14">
        <f t="shared" si="52"/>
        <v>1.2578759927110855E-3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1.3257875992711086E-2</v>
      </c>
      <c r="AR61" s="9">
        <f t="shared" si="56"/>
        <v>9.9766666666666666</v>
      </c>
      <c r="AS61" s="1">
        <f t="shared" si="57"/>
        <v>0.19</v>
      </c>
      <c r="AT61" s="1">
        <f t="shared" si="58"/>
        <v>125675</v>
      </c>
      <c r="AU61" s="1">
        <f t="shared" si="59"/>
        <v>21161025.581500761</v>
      </c>
    </row>
    <row r="62" spans="1:48" x14ac:dyDescent="0.15">
      <c r="C62" s="7">
        <v>4</v>
      </c>
      <c r="D62" s="7">
        <f t="shared" si="60"/>
        <v>6.1302000000000003</v>
      </c>
      <c r="E62" s="10">
        <f t="shared" si="61"/>
        <v>4.85841935483871</v>
      </c>
      <c r="F62" s="7" t="s">
        <v>83</v>
      </c>
      <c r="G62" s="1">
        <v>5</v>
      </c>
      <c r="H62" s="9">
        <f t="shared" si="42"/>
        <v>6.1302000000000003</v>
      </c>
      <c r="I62" s="9">
        <f t="shared" si="43"/>
        <v>279.28019999999998</v>
      </c>
      <c r="J62" s="9">
        <f t="shared" si="44"/>
        <v>3.8107886959358857E-2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0.35501977386192768</v>
      </c>
      <c r="O62" s="9">
        <f t="shared" si="62"/>
        <v>0.11845191792255766</v>
      </c>
      <c r="P62" s="9">
        <f t="shared" si="47"/>
        <v>4.5139522983120807E-3</v>
      </c>
      <c r="Q62" s="12">
        <f t="shared" si="48"/>
        <v>8.5765093667929538E-4</v>
      </c>
      <c r="R62" s="9">
        <f t="shared" si="49"/>
        <v>1.8955666666666669E-2</v>
      </c>
      <c r="S62" s="13">
        <f t="shared" si="50"/>
        <v>4.5245094871153496E-2</v>
      </c>
      <c r="T62" s="2">
        <f t="shared" si="51"/>
        <v>0.01</v>
      </c>
      <c r="U62" s="14">
        <f t="shared" si="52"/>
        <v>4.5245094871153497E-4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1.2452450948711535E-2</v>
      </c>
      <c r="AR62" s="9">
        <f t="shared" si="56"/>
        <v>9.9766666666666666</v>
      </c>
      <c r="AS62" s="1">
        <f t="shared" si="57"/>
        <v>0.19</v>
      </c>
      <c r="AT62" s="1">
        <f t="shared" si="58"/>
        <v>125675</v>
      </c>
      <c r="AU62" s="1">
        <f t="shared" si="59"/>
        <v>19875478.788830042</v>
      </c>
    </row>
    <row r="63" spans="1:48" x14ac:dyDescent="0.15">
      <c r="C63" s="7">
        <v>5</v>
      </c>
      <c r="D63" s="7">
        <f t="shared" si="60"/>
        <v>10.768290322580601</v>
      </c>
      <c r="E63" s="10">
        <f t="shared" si="61"/>
        <v>6.1302000000000003</v>
      </c>
      <c r="F63" s="7" t="s">
        <v>85</v>
      </c>
      <c r="G63" s="1">
        <v>6</v>
      </c>
      <c r="H63" s="9">
        <f t="shared" si="42"/>
        <v>10.768290322580601</v>
      </c>
      <c r="I63" s="9">
        <f t="shared" si="43"/>
        <v>283.91829032258056</v>
      </c>
      <c r="J63" s="9">
        <f t="shared" si="44"/>
        <v>6.7353685205174027E-2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0.21370463229091224</v>
      </c>
      <c r="P63" s="9">
        <f t="shared" si="47"/>
        <v>1.4393794530209572E-2</v>
      </c>
      <c r="Q63" s="12">
        <f t="shared" si="48"/>
        <v>2.7348209607398186E-3</v>
      </c>
      <c r="R63" s="9">
        <f t="shared" si="49"/>
        <v>1.8955666666666669E-2</v>
      </c>
      <c r="S63" s="13">
        <f t="shared" si="50"/>
        <v>0.14427458600276882</v>
      </c>
      <c r="T63" s="2">
        <f t="shared" si="51"/>
        <v>0.01</v>
      </c>
      <c r="U63" s="14">
        <f t="shared" si="52"/>
        <v>1.4427458600276882E-3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1.3442745860027689E-2</v>
      </c>
      <c r="AR63" s="9">
        <f t="shared" si="56"/>
        <v>9.9766666666666666</v>
      </c>
      <c r="AS63" s="1">
        <f t="shared" si="57"/>
        <v>0.19</v>
      </c>
      <c r="AT63" s="1">
        <f t="shared" si="58"/>
        <v>125675</v>
      </c>
      <c r="AU63" s="1">
        <f t="shared" si="59"/>
        <v>21456098.185414542</v>
      </c>
    </row>
    <row r="64" spans="1:48" x14ac:dyDescent="0.15">
      <c r="C64" s="7">
        <v>6</v>
      </c>
      <c r="D64" s="7">
        <f t="shared" si="60"/>
        <v>19.0650333333333</v>
      </c>
      <c r="E64" s="10">
        <f t="shared" si="61"/>
        <v>10.768290322580601</v>
      </c>
      <c r="F64" s="7" t="s">
        <v>83</v>
      </c>
      <c r="G64" s="1">
        <v>7</v>
      </c>
      <c r="H64" s="9">
        <f t="shared" si="42"/>
        <v>19.0650333333333</v>
      </c>
      <c r="I64" s="9">
        <f t="shared" si="43"/>
        <v>292.21503333333328</v>
      </c>
      <c r="J64" s="9">
        <f t="shared" si="44"/>
        <v>0.17833481918362601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0.29907750442736936</v>
      </c>
      <c r="P64" s="9">
        <f t="shared" si="47"/>
        <v>5.333593267394502E-2</v>
      </c>
      <c r="Q64" s="12">
        <f t="shared" si="48"/>
        <v>1.0133827208049555E-2</v>
      </c>
      <c r="R64" s="9">
        <f t="shared" si="49"/>
        <v>1.8955666666666669E-2</v>
      </c>
      <c r="S64" s="13">
        <f t="shared" si="50"/>
        <v>0.53460674247188456</v>
      </c>
      <c r="T64" s="2">
        <f t="shared" si="51"/>
        <v>0.01</v>
      </c>
      <c r="U64" s="14">
        <f t="shared" si="52"/>
        <v>5.3460674247188455E-3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2.5446067424718846E-2</v>
      </c>
      <c r="AR64" s="9">
        <f t="shared" si="56"/>
        <v>9.9766666666666666</v>
      </c>
      <c r="AS64" s="1">
        <f t="shared" si="57"/>
        <v>0.19</v>
      </c>
      <c r="AT64" s="1">
        <f t="shared" si="58"/>
        <v>125675</v>
      </c>
      <c r="AU64" s="1">
        <f t="shared" si="59"/>
        <v>40614717.170314901</v>
      </c>
    </row>
    <row r="65" spans="1:48" x14ac:dyDescent="0.15">
      <c r="C65" s="7">
        <v>7</v>
      </c>
      <c r="D65" s="7">
        <f t="shared" si="60"/>
        <v>18.411709677419399</v>
      </c>
      <c r="E65" s="10">
        <f t="shared" si="61"/>
        <v>19.0650333333333</v>
      </c>
      <c r="F65" s="7" t="s">
        <v>83</v>
      </c>
      <c r="G65" s="1">
        <v>8</v>
      </c>
      <c r="H65" s="9">
        <f t="shared" si="42"/>
        <v>18.411709677419399</v>
      </c>
      <c r="I65" s="9">
        <f t="shared" si="43"/>
        <v>291.5617096774194</v>
      </c>
      <c r="J65" s="9">
        <f t="shared" si="44"/>
        <v>0.16550457128091456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0.34550823842009099</v>
      </c>
      <c r="P65" s="9">
        <f t="shared" si="47"/>
        <v>5.718319287374117E-2</v>
      </c>
      <c r="Q65" s="12">
        <f t="shared" si="48"/>
        <v>1.0864806646010822E-2</v>
      </c>
      <c r="R65" s="9">
        <f t="shared" si="49"/>
        <v>1.8955666666666669E-2</v>
      </c>
      <c r="S65" s="13">
        <f t="shared" si="50"/>
        <v>0.57316932382633978</v>
      </c>
      <c r="T65" s="2">
        <f t="shared" si="51"/>
        <v>0.01</v>
      </c>
      <c r="U65" s="14">
        <f t="shared" si="52"/>
        <v>5.7316932382633981E-3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2.5831693238263398E-2</v>
      </c>
      <c r="AR65" s="9">
        <f t="shared" si="56"/>
        <v>9.9766666666666666</v>
      </c>
      <c r="AS65" s="1">
        <f t="shared" si="57"/>
        <v>0.19</v>
      </c>
      <c r="AT65" s="1">
        <f t="shared" si="58"/>
        <v>125675</v>
      </c>
      <c r="AU65" s="1">
        <f t="shared" si="59"/>
        <v>41230218.304115646</v>
      </c>
    </row>
    <row r="66" spans="1:48" x14ac:dyDescent="0.15">
      <c r="C66" s="7">
        <v>8</v>
      </c>
      <c r="D66" s="7">
        <f t="shared" si="60"/>
        <v>16.465419354838701</v>
      </c>
      <c r="E66" s="10">
        <f t="shared" si="61"/>
        <v>18.411709677419399</v>
      </c>
      <c r="F66" s="7" t="s">
        <v>83</v>
      </c>
      <c r="G66" s="1">
        <v>9</v>
      </c>
      <c r="H66" s="9">
        <f t="shared" si="42"/>
        <v>16.465419354838701</v>
      </c>
      <c r="I66" s="9">
        <f t="shared" si="43"/>
        <v>289.61541935483865</v>
      </c>
      <c r="J66" s="9">
        <f t="shared" si="44"/>
        <v>0.13223409819467946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0.38809171221301647</v>
      </c>
      <c r="P66" s="9">
        <f t="shared" si="47"/>
        <v>5.1318957581317305E-2</v>
      </c>
      <c r="Q66" s="12">
        <f t="shared" si="48"/>
        <v>9.7506019404502882E-3</v>
      </c>
      <c r="R66" s="9">
        <f t="shared" si="49"/>
        <v>1.8955666666666669E-2</v>
      </c>
      <c r="S66" s="13">
        <f t="shared" si="50"/>
        <v>0.51438981872352785</v>
      </c>
      <c r="T66" s="2">
        <f t="shared" si="51"/>
        <v>0.01</v>
      </c>
      <c r="U66" s="14">
        <f t="shared" si="52"/>
        <v>5.1438981872352785E-3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2.5243898187235277E-2</v>
      </c>
      <c r="AR66" s="9">
        <f t="shared" si="56"/>
        <v>9.9766666666666666</v>
      </c>
      <c r="AS66" s="1">
        <f t="shared" si="57"/>
        <v>0.19</v>
      </c>
      <c r="AT66" s="1">
        <f t="shared" si="58"/>
        <v>125675</v>
      </c>
      <c r="AU66" s="1">
        <f t="shared" si="59"/>
        <v>40292032.872427799</v>
      </c>
    </row>
    <row r="67" spans="1:48" x14ac:dyDescent="0.15">
      <c r="C67" s="7">
        <v>9</v>
      </c>
      <c r="D67" s="7">
        <f t="shared" si="60"/>
        <v>15.272933333333301</v>
      </c>
      <c r="E67" s="10">
        <f t="shared" si="61"/>
        <v>16.465419354838701</v>
      </c>
      <c r="F67" s="7" t="s">
        <v>83</v>
      </c>
      <c r="G67" s="1">
        <v>10</v>
      </c>
      <c r="H67" s="9">
        <f t="shared" si="42"/>
        <v>15.272933333333301</v>
      </c>
      <c r="I67" s="9">
        <f t="shared" si="43"/>
        <v>288.42293333333328</v>
      </c>
      <c r="J67" s="9">
        <f t="shared" si="44"/>
        <v>0.11507371575700037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0.43653942129836582</v>
      </c>
      <c r="P67" s="9">
        <f t="shared" si="47"/>
        <v>5.0234213283213584E-2</v>
      </c>
      <c r="Q67" s="12">
        <f t="shared" si="48"/>
        <v>9.5445005238105809E-3</v>
      </c>
      <c r="R67" s="9">
        <f t="shared" si="49"/>
        <v>1.8955666666666669E-2</v>
      </c>
      <c r="S67" s="13">
        <f t="shared" si="50"/>
        <v>0.50351700584577586</v>
      </c>
      <c r="T67" s="2">
        <f t="shared" si="51"/>
        <v>0.01</v>
      </c>
      <c r="U67" s="14">
        <f t="shared" si="52"/>
        <v>5.0351700584577589E-3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2.5135170058457758E-2</v>
      </c>
      <c r="AR67" s="9">
        <f t="shared" si="56"/>
        <v>9.9766666666666666</v>
      </c>
      <c r="AS67" s="1">
        <f t="shared" si="57"/>
        <v>0.19</v>
      </c>
      <c r="AT67" s="1">
        <f t="shared" si="58"/>
        <v>125675</v>
      </c>
      <c r="AU67" s="1">
        <f t="shared" si="59"/>
        <v>40118490.842335291</v>
      </c>
    </row>
    <row r="68" spans="1:48" x14ac:dyDescent="0.15">
      <c r="C68" s="7">
        <v>10</v>
      </c>
      <c r="D68" s="7">
        <f t="shared" si="60"/>
        <v>9.7198709677419295</v>
      </c>
      <c r="E68" s="10">
        <f t="shared" si="61"/>
        <v>15.272933333333301</v>
      </c>
      <c r="F68" s="7" t="s">
        <v>83</v>
      </c>
      <c r="G68" s="1">
        <v>11</v>
      </c>
      <c r="H68" s="9">
        <f t="shared" si="42"/>
        <v>9.7198709677419295</v>
      </c>
      <c r="I68" s="9">
        <f t="shared" si="43"/>
        <v>282.86987096774192</v>
      </c>
      <c r="J68" s="9">
        <f t="shared" si="44"/>
        <v>5.9314289648773527E-2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0.36698994761439457</v>
      </c>
      <c r="O68" s="9">
        <f t="shared" si="62"/>
        <v>0.11908192706742438</v>
      </c>
      <c r="P68" s="9">
        <f t="shared" si="47"/>
        <v>7.0632599140113342E-3</v>
      </c>
      <c r="Q68" s="12">
        <f t="shared" si="48"/>
        <v>1.3420193836621535E-3</v>
      </c>
      <c r="R68" s="9">
        <f t="shared" si="49"/>
        <v>1.8955666666666669E-2</v>
      </c>
      <c r="S68" s="13">
        <f t="shared" si="50"/>
        <v>7.0797793992763119E-2</v>
      </c>
      <c r="T68" s="2">
        <f t="shared" si="51"/>
        <v>0.01</v>
      </c>
      <c r="U68" s="14">
        <f t="shared" si="52"/>
        <v>7.0797793992763121E-4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1.2707977939927631E-2</v>
      </c>
      <c r="AR68" s="9">
        <f t="shared" si="56"/>
        <v>9.9766666666666666</v>
      </c>
      <c r="AS68" s="1">
        <f t="shared" si="57"/>
        <v>0.19</v>
      </c>
      <c r="AT68" s="1">
        <f t="shared" si="58"/>
        <v>125675</v>
      </c>
      <c r="AU68" s="1">
        <f t="shared" si="59"/>
        <v>20283327.919479664</v>
      </c>
    </row>
    <row r="69" spans="1:48" x14ac:dyDescent="0.15">
      <c r="C69" s="7">
        <v>11</v>
      </c>
      <c r="D69" s="7">
        <f t="shared" si="60"/>
        <v>4.9285666666666703</v>
      </c>
      <c r="E69" s="10">
        <f t="shared" si="61"/>
        <v>9.7198709677419295</v>
      </c>
      <c r="F69" s="7" t="s">
        <v>85</v>
      </c>
      <c r="G69" s="1">
        <v>12</v>
      </c>
      <c r="H69" s="9">
        <f t="shared" si="42"/>
        <v>4.9285666666666703</v>
      </c>
      <c r="I69" s="9">
        <f t="shared" si="43"/>
        <v>278.07856666666663</v>
      </c>
      <c r="J69" s="9">
        <f t="shared" si="44"/>
        <v>3.277832504340758E-2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0.21178533382007972</v>
      </c>
      <c r="P69" s="9">
        <f t="shared" si="47"/>
        <v>6.9419685113811533E-3</v>
      </c>
      <c r="Q69" s="12">
        <f t="shared" si="48"/>
        <v>1.3189740171624192E-3</v>
      </c>
      <c r="R69" s="9">
        <f t="shared" si="49"/>
        <v>1.8955666666666669E-2</v>
      </c>
      <c r="S69" s="13">
        <f t="shared" si="50"/>
        <v>6.95820432146457E-2</v>
      </c>
      <c r="T69" s="2">
        <f t="shared" si="51"/>
        <v>0.01</v>
      </c>
      <c r="U69" s="14">
        <f t="shared" si="52"/>
        <v>6.9582043214645706E-4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1.2695820432146458E-2</v>
      </c>
      <c r="AR69" s="9">
        <f t="shared" si="56"/>
        <v>9.9766666666666666</v>
      </c>
      <c r="AS69" s="1">
        <f t="shared" si="57"/>
        <v>0.19</v>
      </c>
      <c r="AT69" s="1">
        <f t="shared" si="58"/>
        <v>125675</v>
      </c>
      <c r="AU69" s="1">
        <f t="shared" si="59"/>
        <v>20263923.202366143</v>
      </c>
      <c r="AV69" s="1">
        <f>SUM(AU58:AU69)</f>
        <v>324805020.73328638</v>
      </c>
    </row>
    <row r="70" spans="1:48" x14ac:dyDescent="0.15">
      <c r="C70" s="7">
        <v>12</v>
      </c>
      <c r="D70" s="7">
        <f t="shared" si="60"/>
        <v>2.6219677419354799</v>
      </c>
      <c r="E70" s="10">
        <f t="shared" si="61"/>
        <v>4.9285666666666703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3.1133870967741899</v>
      </c>
      <c r="E73" s="7"/>
      <c r="F73" s="7"/>
      <c r="G73" s="1">
        <v>1</v>
      </c>
      <c r="H73" s="9">
        <f t="shared" ref="H73:H84" si="63">E74</f>
        <v>3.1133870967741899</v>
      </c>
      <c r="I73" s="9">
        <f t="shared" ref="I73:I84" si="64">H73+273.15</f>
        <v>276.26338709677418</v>
      </c>
      <c r="J73" s="9">
        <f t="shared" ref="J73:J84" si="65">EXP(($C$15*(I73-$C$13))/($C$16*I73*$C$13))</f>
        <v>2.6041871275729385E-2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2.8515849046923682E-3</v>
      </c>
      <c r="Q73" s="12">
        <f t="shared" ref="Q73:Q84" si="69">P73*$B$75</f>
        <v>5.1328528284462624E-4</v>
      </c>
      <c r="R73" s="9">
        <f t="shared" ref="R73:R84" si="70">L73*$B$75</f>
        <v>1.9710000000000002E-2</v>
      </c>
      <c r="S73" s="13">
        <f t="shared" ref="S73:S84" si="71">Q73/R73</f>
        <v>2.6041871275729385E-2</v>
      </c>
      <c r="T73" s="2">
        <f t="shared" ref="T73:T84" si="72">$B$74/100</f>
        <v>0.01</v>
      </c>
      <c r="U73" s="14">
        <f t="shared" ref="U73:U84" si="73">S73*T73</f>
        <v>2.6041871275729383E-4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1.2860418712757294E-2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13666.666666666666</v>
      </c>
      <c r="AU73" s="1">
        <f t="shared" ref="AU73:AU84" si="80">AT73*10000*AS73*0.67*AR73*AQ73</f>
        <v>2321021.3623991399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0.64929032258064501</v>
      </c>
      <c r="E74" s="10">
        <f t="shared" ref="E74:E85" si="82">D73</f>
        <v>3.1133870967741899</v>
      </c>
      <c r="F74" s="7" t="s">
        <v>83</v>
      </c>
      <c r="G74" s="1">
        <v>2</v>
      </c>
      <c r="H74" s="9">
        <f t="shared" si="63"/>
        <v>0.64929032258064501</v>
      </c>
      <c r="I74" s="9">
        <f t="shared" si="64"/>
        <v>273.79929032258065</v>
      </c>
      <c r="J74" s="9">
        <f t="shared" si="65"/>
        <v>1.8963514697928806E-2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0.21614841509530766</v>
      </c>
      <c r="P74" s="9">
        <f t="shared" si="68"/>
        <v>4.0989336465938834E-3</v>
      </c>
      <c r="Q74" s="12">
        <f t="shared" si="69"/>
        <v>7.3780805638689901E-4</v>
      </c>
      <c r="R74" s="9">
        <f t="shared" si="70"/>
        <v>1.9710000000000002E-2</v>
      </c>
      <c r="S74" s="13">
        <f t="shared" si="71"/>
        <v>3.7433183987158752E-2</v>
      </c>
      <c r="T74" s="2">
        <f t="shared" si="72"/>
        <v>0.01</v>
      </c>
      <c r="U74" s="14">
        <f t="shared" si="73"/>
        <v>3.7433183987158752E-4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1.2974331839871588E-2</v>
      </c>
      <c r="AR74" s="9">
        <f t="shared" si="77"/>
        <v>10.950000000000001</v>
      </c>
      <c r="AS74" s="1">
        <f t="shared" si="78"/>
        <v>0.18</v>
      </c>
      <c r="AT74" s="1">
        <f t="shared" si="79"/>
        <v>13666.666666666666</v>
      </c>
      <c r="AU74" s="1">
        <f t="shared" si="80"/>
        <v>2341580.1643631603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1.83878571428571</v>
      </c>
      <c r="E75" s="10">
        <f t="shared" si="82"/>
        <v>0.64929032258064501</v>
      </c>
      <c r="F75" s="7" t="s">
        <v>83</v>
      </c>
      <c r="G75" s="1">
        <v>3</v>
      </c>
      <c r="H75" s="9">
        <f t="shared" si="63"/>
        <v>1.83878571428571</v>
      </c>
      <c r="I75" s="9">
        <f t="shared" si="64"/>
        <v>274.98878571428571</v>
      </c>
      <c r="J75" s="9">
        <f t="shared" si="65"/>
        <v>2.2116929991318285E-2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0.32154948144871381</v>
      </c>
      <c r="P75" s="9">
        <f t="shared" si="68"/>
        <v>7.1116873699459014E-3</v>
      </c>
      <c r="Q75" s="12">
        <f t="shared" si="69"/>
        <v>1.2801037265902622E-3</v>
      </c>
      <c r="R75" s="9">
        <f t="shared" si="70"/>
        <v>1.9710000000000002E-2</v>
      </c>
      <c r="S75" s="13">
        <f t="shared" si="71"/>
        <v>6.4946916620510511E-2</v>
      </c>
      <c r="T75" s="2">
        <f t="shared" si="72"/>
        <v>0.01</v>
      </c>
      <c r="U75" s="14">
        <f t="shared" si="73"/>
        <v>6.4946916620510508E-4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1.3249469166205105E-2</v>
      </c>
      <c r="AR75" s="9">
        <f t="shared" si="77"/>
        <v>10.950000000000001</v>
      </c>
      <c r="AS75" s="1">
        <f t="shared" si="78"/>
        <v>0.18</v>
      </c>
      <c r="AT75" s="1">
        <f t="shared" si="79"/>
        <v>13666.666666666666</v>
      </c>
      <c r="AU75" s="1">
        <f t="shared" si="80"/>
        <v>2391236.3712314484</v>
      </c>
    </row>
    <row r="76" spans="1:48" x14ac:dyDescent="0.15">
      <c r="C76" s="7">
        <v>3</v>
      </c>
      <c r="D76" s="7">
        <f t="shared" si="81"/>
        <v>4.85841935483871</v>
      </c>
      <c r="E76" s="10">
        <f t="shared" si="82"/>
        <v>1.83878571428571</v>
      </c>
      <c r="F76" s="7" t="s">
        <v>83</v>
      </c>
      <c r="G76" s="1">
        <v>4</v>
      </c>
      <c r="H76" s="9">
        <f t="shared" si="63"/>
        <v>4.85841935483871</v>
      </c>
      <c r="I76" s="9">
        <f t="shared" si="64"/>
        <v>278.00841935483868</v>
      </c>
      <c r="J76" s="9">
        <f t="shared" si="65"/>
        <v>3.2490007526026848E-2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0.42393779407876792</v>
      </c>
      <c r="P76" s="9">
        <f t="shared" si="68"/>
        <v>1.3773742120186391E-2</v>
      </c>
      <c r="Q76" s="12">
        <f t="shared" si="69"/>
        <v>2.4792735816335501E-3</v>
      </c>
      <c r="R76" s="9">
        <f t="shared" si="70"/>
        <v>1.9710000000000002E-2</v>
      </c>
      <c r="S76" s="13">
        <f t="shared" si="71"/>
        <v>0.12578759927110858</v>
      </c>
      <c r="T76" s="2">
        <f t="shared" si="72"/>
        <v>0.01</v>
      </c>
      <c r="U76" s="14">
        <f t="shared" si="73"/>
        <v>1.2578759927110857E-3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1.3857875992711086E-2</v>
      </c>
      <c r="AR76" s="9">
        <f t="shared" si="77"/>
        <v>10.950000000000001</v>
      </c>
      <c r="AS76" s="1">
        <f t="shared" si="78"/>
        <v>0.18</v>
      </c>
      <c r="AT76" s="1">
        <f t="shared" si="79"/>
        <v>13666.666666666666</v>
      </c>
      <c r="AU76" s="1">
        <f t="shared" si="80"/>
        <v>2501040.3576249122</v>
      </c>
    </row>
    <row r="77" spans="1:48" x14ac:dyDescent="0.15">
      <c r="C77" s="7">
        <v>4</v>
      </c>
      <c r="D77" s="7">
        <f t="shared" si="81"/>
        <v>6.1302000000000003</v>
      </c>
      <c r="E77" s="10">
        <f t="shared" si="82"/>
        <v>4.85841935483871</v>
      </c>
      <c r="F77" s="7" t="s">
        <v>83</v>
      </c>
      <c r="G77" s="1">
        <v>5</v>
      </c>
      <c r="H77" s="9">
        <f t="shared" si="63"/>
        <v>6.1302000000000003</v>
      </c>
      <c r="I77" s="9">
        <f t="shared" si="64"/>
        <v>279.28019999999998</v>
      </c>
      <c r="J77" s="9">
        <f t="shared" si="65"/>
        <v>3.8107886959358857E-2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0.3896558493606524</v>
      </c>
      <c r="O77" s="9">
        <f t="shared" si="83"/>
        <v>0.13000820259792917</v>
      </c>
      <c r="P77" s="9">
        <f t="shared" si="68"/>
        <v>4.9543378883913089E-3</v>
      </c>
      <c r="Q77" s="12">
        <f t="shared" si="69"/>
        <v>8.9178081991043556E-4</v>
      </c>
      <c r="R77" s="9">
        <f t="shared" si="70"/>
        <v>1.9710000000000002E-2</v>
      </c>
      <c r="S77" s="13">
        <f t="shared" si="71"/>
        <v>4.5245094871153496E-2</v>
      </c>
      <c r="T77" s="2">
        <f t="shared" si="72"/>
        <v>0.01</v>
      </c>
      <c r="U77" s="14">
        <f t="shared" si="73"/>
        <v>4.5245094871153497E-4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1.3052450948711535E-2</v>
      </c>
      <c r="AR77" s="9">
        <f t="shared" si="77"/>
        <v>10.950000000000001</v>
      </c>
      <c r="AS77" s="1">
        <f t="shared" si="78"/>
        <v>0.18</v>
      </c>
      <c r="AT77" s="1">
        <f t="shared" si="79"/>
        <v>13666.666666666666</v>
      </c>
      <c r="AU77" s="1">
        <f t="shared" si="80"/>
        <v>2355678.9370764657</v>
      </c>
    </row>
    <row r="78" spans="1:48" x14ac:dyDescent="0.15">
      <c r="C78" s="7">
        <v>5</v>
      </c>
      <c r="D78" s="7">
        <f t="shared" si="81"/>
        <v>10.768290322580601</v>
      </c>
      <c r="E78" s="10">
        <f t="shared" si="82"/>
        <v>6.1302000000000003</v>
      </c>
      <c r="F78" s="7" t="s">
        <v>85</v>
      </c>
      <c r="G78" s="1">
        <v>6</v>
      </c>
      <c r="H78" s="9">
        <f t="shared" si="63"/>
        <v>10.768290322580601</v>
      </c>
      <c r="I78" s="9">
        <f t="shared" si="64"/>
        <v>283.91829032258056</v>
      </c>
      <c r="J78" s="9">
        <f t="shared" si="65"/>
        <v>6.7353685205174027E-2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0.23455386470953787</v>
      </c>
      <c r="P78" s="9">
        <f t="shared" si="68"/>
        <v>1.5798067167303191E-2</v>
      </c>
      <c r="Q78" s="12">
        <f t="shared" si="69"/>
        <v>2.8436520901145741E-3</v>
      </c>
      <c r="R78" s="9">
        <f t="shared" si="70"/>
        <v>1.9710000000000002E-2</v>
      </c>
      <c r="S78" s="13">
        <f t="shared" si="71"/>
        <v>0.14427458600276885</v>
      </c>
      <c r="T78" s="2">
        <f t="shared" si="72"/>
        <v>0.01</v>
      </c>
      <c r="U78" s="14">
        <f t="shared" si="73"/>
        <v>1.4427458600276884E-3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1.4042745860027689E-2</v>
      </c>
      <c r="AR78" s="9">
        <f t="shared" si="77"/>
        <v>10.950000000000001</v>
      </c>
      <c r="AS78" s="1">
        <f t="shared" si="78"/>
        <v>0.18</v>
      </c>
      <c r="AT78" s="1">
        <f t="shared" si="79"/>
        <v>13666.666666666666</v>
      </c>
      <c r="AU78" s="1">
        <f t="shared" si="80"/>
        <v>2534405.2830514912</v>
      </c>
    </row>
    <row r="79" spans="1:48" x14ac:dyDescent="0.15">
      <c r="C79" s="7">
        <v>6</v>
      </c>
      <c r="D79" s="7">
        <f t="shared" si="81"/>
        <v>19.0650333333333</v>
      </c>
      <c r="E79" s="10">
        <f t="shared" si="82"/>
        <v>10.768290322580601</v>
      </c>
      <c r="F79" s="7" t="s">
        <v>83</v>
      </c>
      <c r="G79" s="1">
        <v>7</v>
      </c>
      <c r="H79" s="9">
        <f t="shared" si="63"/>
        <v>19.0650333333333</v>
      </c>
      <c r="I79" s="9">
        <f t="shared" si="64"/>
        <v>292.21503333333328</v>
      </c>
      <c r="J79" s="9">
        <f t="shared" si="65"/>
        <v>0.17833481918362601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0.32825579754223472</v>
      </c>
      <c r="P79" s="9">
        <f t="shared" si="68"/>
        <v>5.8539438300671376E-2</v>
      </c>
      <c r="Q79" s="12">
        <f t="shared" si="69"/>
        <v>1.0537098894120847E-2</v>
      </c>
      <c r="R79" s="9">
        <f t="shared" si="70"/>
        <v>1.9710000000000002E-2</v>
      </c>
      <c r="S79" s="13">
        <f t="shared" si="71"/>
        <v>0.53460674247188467</v>
      </c>
      <c r="T79" s="2">
        <f t="shared" si="72"/>
        <v>0.01</v>
      </c>
      <c r="U79" s="14">
        <f t="shared" si="73"/>
        <v>5.3460674247188464E-3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2.6946067424718848E-2</v>
      </c>
      <c r="AR79" s="9">
        <f t="shared" si="77"/>
        <v>10.950000000000001</v>
      </c>
      <c r="AS79" s="1">
        <f t="shared" si="78"/>
        <v>0.18</v>
      </c>
      <c r="AT79" s="1">
        <f t="shared" si="79"/>
        <v>13666.666666666666</v>
      </c>
      <c r="AU79" s="1">
        <f t="shared" si="80"/>
        <v>4863169.6620716657</v>
      </c>
    </row>
    <row r="80" spans="1:48" x14ac:dyDescent="0.15">
      <c r="C80" s="7">
        <v>7</v>
      </c>
      <c r="D80" s="7">
        <f t="shared" si="81"/>
        <v>18.411709677419399</v>
      </c>
      <c r="E80" s="10">
        <f t="shared" si="82"/>
        <v>19.0650333333333</v>
      </c>
      <c r="F80" s="7" t="s">
        <v>83</v>
      </c>
      <c r="G80" s="1">
        <v>8</v>
      </c>
      <c r="H80" s="9">
        <f t="shared" si="63"/>
        <v>18.411709677419399</v>
      </c>
      <c r="I80" s="9">
        <f t="shared" si="64"/>
        <v>291.5617096774194</v>
      </c>
      <c r="J80" s="9">
        <f t="shared" si="65"/>
        <v>0.16550457128091456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0.37921635924156333</v>
      </c>
      <c r="P80" s="9">
        <f t="shared" si="68"/>
        <v>6.2762040958984217E-2</v>
      </c>
      <c r="Q80" s="12">
        <f t="shared" si="69"/>
        <v>1.1297167372617158E-2</v>
      </c>
      <c r="R80" s="9">
        <f t="shared" si="70"/>
        <v>1.9710000000000002E-2</v>
      </c>
      <c r="S80" s="13">
        <f t="shared" si="71"/>
        <v>0.57316932382633978</v>
      </c>
      <c r="T80" s="2">
        <f t="shared" si="72"/>
        <v>0.01</v>
      </c>
      <c r="U80" s="14">
        <f t="shared" si="73"/>
        <v>5.7316932382633981E-3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2.7331693238263399E-2</v>
      </c>
      <c r="AR80" s="9">
        <f t="shared" si="77"/>
        <v>10.950000000000001</v>
      </c>
      <c r="AS80" s="1">
        <f t="shared" si="78"/>
        <v>0.18</v>
      </c>
      <c r="AT80" s="1">
        <f t="shared" si="79"/>
        <v>13666.666666666666</v>
      </c>
      <c r="AU80" s="1">
        <f t="shared" si="80"/>
        <v>4932766.5990859782</v>
      </c>
    </row>
    <row r="81" spans="1:48" x14ac:dyDescent="0.15">
      <c r="C81" s="7">
        <v>8</v>
      </c>
      <c r="D81" s="7">
        <f t="shared" si="81"/>
        <v>16.465419354838701</v>
      </c>
      <c r="E81" s="10">
        <f t="shared" si="82"/>
        <v>18.411709677419399</v>
      </c>
      <c r="F81" s="7" t="s">
        <v>83</v>
      </c>
      <c r="G81" s="1">
        <v>9</v>
      </c>
      <c r="H81" s="9">
        <f t="shared" si="63"/>
        <v>16.465419354838701</v>
      </c>
      <c r="I81" s="9">
        <f t="shared" si="64"/>
        <v>289.61541935483865</v>
      </c>
      <c r="J81" s="9">
        <f t="shared" si="65"/>
        <v>0.13223409819467946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0.42595431828257913</v>
      </c>
      <c r="P81" s="9">
        <f t="shared" si="68"/>
        <v>5.6325685150226318E-2</v>
      </c>
      <c r="Q81" s="12">
        <f t="shared" si="69"/>
        <v>1.0138623327040738E-2</v>
      </c>
      <c r="R81" s="9">
        <f t="shared" si="70"/>
        <v>1.9710000000000002E-2</v>
      </c>
      <c r="S81" s="13">
        <f t="shared" si="71"/>
        <v>0.51438981872352796</v>
      </c>
      <c r="T81" s="2">
        <f t="shared" si="72"/>
        <v>0.01</v>
      </c>
      <c r="U81" s="14">
        <f t="shared" si="73"/>
        <v>5.1438981872352794E-3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2.6743898187235281E-2</v>
      </c>
      <c r="AR81" s="9">
        <f t="shared" si="77"/>
        <v>10.950000000000001</v>
      </c>
      <c r="AS81" s="1">
        <f t="shared" si="78"/>
        <v>0.18</v>
      </c>
      <c r="AT81" s="1">
        <f t="shared" si="79"/>
        <v>13666.666666666666</v>
      </c>
      <c r="AU81" s="1">
        <f t="shared" si="80"/>
        <v>4826682.58264603</v>
      </c>
    </row>
    <row r="82" spans="1:48" x14ac:dyDescent="0.15">
      <c r="C82" s="7">
        <v>9</v>
      </c>
      <c r="D82" s="7">
        <f t="shared" si="81"/>
        <v>15.272933333333301</v>
      </c>
      <c r="E82" s="10">
        <f t="shared" si="82"/>
        <v>16.465419354838701</v>
      </c>
      <c r="F82" s="7" t="s">
        <v>83</v>
      </c>
      <c r="G82" s="1">
        <v>10</v>
      </c>
      <c r="H82" s="9">
        <f t="shared" si="63"/>
        <v>15.272933333333301</v>
      </c>
      <c r="I82" s="9">
        <f t="shared" si="64"/>
        <v>288.42293333333328</v>
      </c>
      <c r="J82" s="9">
        <f t="shared" si="65"/>
        <v>0.11507371575700037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0.47912863313235288</v>
      </c>
      <c r="P82" s="9">
        <f t="shared" si="68"/>
        <v>5.5135112140112484E-2</v>
      </c>
      <c r="Q82" s="12">
        <f t="shared" si="69"/>
        <v>9.9243201852202475E-3</v>
      </c>
      <c r="R82" s="9">
        <f t="shared" si="70"/>
        <v>1.9710000000000002E-2</v>
      </c>
      <c r="S82" s="13">
        <f t="shared" si="71"/>
        <v>0.50351700584577608</v>
      </c>
      <c r="T82" s="2">
        <f t="shared" si="72"/>
        <v>0.01</v>
      </c>
      <c r="U82" s="14">
        <f t="shared" si="73"/>
        <v>5.0351700584577606E-3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2.6635170058457763E-2</v>
      </c>
      <c r="AR82" s="9">
        <f t="shared" si="77"/>
        <v>10.950000000000001</v>
      </c>
      <c r="AS82" s="1">
        <f t="shared" si="78"/>
        <v>0.18</v>
      </c>
      <c r="AT82" s="1">
        <f t="shared" si="79"/>
        <v>13666.666666666666</v>
      </c>
      <c r="AU82" s="1">
        <f t="shared" si="80"/>
        <v>4807059.5582933342</v>
      </c>
    </row>
    <row r="83" spans="1:48" x14ac:dyDescent="0.15">
      <c r="C83" s="7">
        <v>10</v>
      </c>
      <c r="D83" s="7">
        <f t="shared" si="81"/>
        <v>9.7198709677419295</v>
      </c>
      <c r="E83" s="10">
        <f t="shared" si="82"/>
        <v>15.272933333333301</v>
      </c>
      <c r="F83" s="7" t="s">
        <v>83</v>
      </c>
      <c r="G83" s="1">
        <v>11</v>
      </c>
      <c r="H83" s="9">
        <f t="shared" si="63"/>
        <v>9.7198709677419295</v>
      </c>
      <c r="I83" s="9">
        <f t="shared" si="64"/>
        <v>282.86987096774192</v>
      </c>
      <c r="J83" s="9">
        <f t="shared" si="65"/>
        <v>5.9314289648773527E-2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0.40279384494262843</v>
      </c>
      <c r="O83" s="9">
        <f t="shared" si="83"/>
        <v>0.13069967604961202</v>
      </c>
      <c r="P83" s="9">
        <f t="shared" si="68"/>
        <v>7.7523584422075562E-3</v>
      </c>
      <c r="Q83" s="12">
        <f t="shared" si="69"/>
        <v>1.3954245195973601E-3</v>
      </c>
      <c r="R83" s="9">
        <f t="shared" si="70"/>
        <v>1.9710000000000002E-2</v>
      </c>
      <c r="S83" s="13">
        <f t="shared" si="71"/>
        <v>7.0797793992763064E-2</v>
      </c>
      <c r="T83" s="2">
        <f t="shared" si="72"/>
        <v>0.01</v>
      </c>
      <c r="U83" s="14">
        <f t="shared" si="73"/>
        <v>7.0797793992763067E-4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1.3307977939927631E-2</v>
      </c>
      <c r="AR83" s="9">
        <f t="shared" si="77"/>
        <v>10.950000000000001</v>
      </c>
      <c r="AS83" s="1">
        <f t="shared" si="78"/>
        <v>0.18</v>
      </c>
      <c r="AT83" s="1">
        <f t="shared" si="79"/>
        <v>13666.666666666666</v>
      </c>
      <c r="AU83" s="1">
        <f t="shared" si="80"/>
        <v>2401795.911844465</v>
      </c>
    </row>
    <row r="84" spans="1:48" x14ac:dyDescent="0.15">
      <c r="C84" s="7">
        <v>11</v>
      </c>
      <c r="D84" s="7">
        <f t="shared" si="81"/>
        <v>4.9285666666666703</v>
      </c>
      <c r="E84" s="10">
        <f t="shared" si="82"/>
        <v>9.7198709677419295</v>
      </c>
      <c r="F84" s="7" t="s">
        <v>85</v>
      </c>
      <c r="G84" s="1">
        <v>12</v>
      </c>
      <c r="H84" s="9">
        <f t="shared" si="63"/>
        <v>4.9285666666666703</v>
      </c>
      <c r="I84" s="9">
        <f t="shared" si="64"/>
        <v>278.07856666666663</v>
      </c>
      <c r="J84" s="9">
        <f t="shared" si="65"/>
        <v>3.277832504340758E-2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0.23244731760740447</v>
      </c>
      <c r="P84" s="9">
        <f t="shared" si="68"/>
        <v>7.619233732003702E-3</v>
      </c>
      <c r="Q84" s="12">
        <f t="shared" si="69"/>
        <v>1.3714620717606664E-3</v>
      </c>
      <c r="R84" s="9">
        <f t="shared" si="70"/>
        <v>1.9710000000000002E-2</v>
      </c>
      <c r="S84" s="13">
        <f t="shared" si="71"/>
        <v>6.9582043214645672E-2</v>
      </c>
      <c r="T84" s="2">
        <f t="shared" si="72"/>
        <v>0.01</v>
      </c>
      <c r="U84" s="14">
        <f t="shared" si="73"/>
        <v>6.9582043214645674E-4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1.3295820432146457E-2</v>
      </c>
      <c r="AR84" s="9">
        <f t="shared" si="77"/>
        <v>10.950000000000001</v>
      </c>
      <c r="AS84" s="1">
        <f t="shared" si="78"/>
        <v>0.18</v>
      </c>
      <c r="AT84" s="1">
        <f t="shared" si="79"/>
        <v>13666.666666666666</v>
      </c>
      <c r="AU84" s="1">
        <f t="shared" si="80"/>
        <v>2399601.7503708852</v>
      </c>
      <c r="AV84" s="1">
        <f>SUM(AU73:AU84)</f>
        <v>38676038.54005897</v>
      </c>
    </row>
    <row r="85" spans="1:48" x14ac:dyDescent="0.15">
      <c r="C85" s="7">
        <v>12</v>
      </c>
      <c r="D85" s="7">
        <f t="shared" si="81"/>
        <v>2.6219677419354799</v>
      </c>
      <c r="E85" s="10">
        <f t="shared" si="82"/>
        <v>4.9285666666666703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3.1133870967741899</v>
      </c>
      <c r="E89" s="7"/>
      <c r="F89" s="7"/>
      <c r="G89" s="1">
        <v>1</v>
      </c>
      <c r="H89" s="9">
        <f t="shared" ref="H89:H100" si="84">E90</f>
        <v>3.1133870967741899</v>
      </c>
      <c r="I89" s="9">
        <f t="shared" ref="I89:I100" si="85">H89+273.15</f>
        <v>276.26338709677418</v>
      </c>
      <c r="J89" s="9">
        <f t="shared" ref="J89:J100" si="86">EXP(($C$15*(I89-$C$13))/($C$16*I89*$C$13))</f>
        <v>2.6041871275729385E-2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0.13815928863234522</v>
      </c>
      <c r="Q89" s="12">
        <f t="shared" ref="Q89:Q100" si="90">P89*$B$91</f>
        <v>6.2171679884555353E-2</v>
      </c>
      <c r="R89" s="9">
        <f t="shared" ref="R89:R100" si="91">L89*$B$91</f>
        <v>2.3873737500000001</v>
      </c>
      <c r="S89" s="13">
        <f t="shared" ref="S89:S100" si="92">Q89/R89</f>
        <v>2.6041871275729388E-2</v>
      </c>
      <c r="T89" s="2">
        <f t="shared" ref="T89:T100" si="93">$B$90/100</f>
        <v>0.51</v>
      </c>
      <c r="U89" s="14">
        <f t="shared" ref="U89:U100" si="94">S89*T89</f>
        <v>1.3281354350621988E-2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3.434132833671253E-2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1980191.6666666667</v>
      </c>
      <c r="AN89" s="1">
        <f t="shared" ref="AN89:AN100" si="99">AM89*10000*AK89*AJ89</f>
        <v>7073950928.5455551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0.64929032258064501</v>
      </c>
      <c r="E90" s="10">
        <f t="shared" ref="E90:E101" si="101">D89</f>
        <v>3.1133870967741899</v>
      </c>
      <c r="F90" s="7" t="s">
        <v>83</v>
      </c>
      <c r="G90" s="1">
        <v>2</v>
      </c>
      <c r="H90" s="9">
        <f t="shared" si="84"/>
        <v>0.64929032258064501</v>
      </c>
      <c r="I90" s="9">
        <f t="shared" si="85"/>
        <v>273.79929032258065</v>
      </c>
      <c r="J90" s="9">
        <f t="shared" si="86"/>
        <v>1.8963514697928806E-2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10.472390711367655</v>
      </c>
      <c r="P90" s="9">
        <f t="shared" si="89"/>
        <v>0.19859333517747363</v>
      </c>
      <c r="Q90" s="12">
        <f t="shared" si="90"/>
        <v>8.9367000829863139E-2</v>
      </c>
      <c r="R90" s="9">
        <f t="shared" si="91"/>
        <v>2.3873737500000001</v>
      </c>
      <c r="S90" s="13">
        <f t="shared" si="92"/>
        <v>3.7433183987158752E-2</v>
      </c>
      <c r="T90" s="2">
        <f t="shared" si="93"/>
        <v>0.51</v>
      </c>
      <c r="U90" s="14">
        <f t="shared" si="94"/>
        <v>1.9090923833450964E-2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3.6092913535785462E-2</v>
      </c>
      <c r="AK90" s="9">
        <f t="shared" si="96"/>
        <v>10.4025</v>
      </c>
      <c r="AL90" s="1">
        <f t="shared" si="97"/>
        <v>0.45</v>
      </c>
      <c r="AM90" s="17">
        <f t="shared" si="98"/>
        <v>1980191.6666666667</v>
      </c>
      <c r="AN90" s="1">
        <f t="shared" si="99"/>
        <v>7434758979.530654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1.83878571428571</v>
      </c>
      <c r="E91" s="10">
        <f t="shared" si="101"/>
        <v>0.64929032258064501</v>
      </c>
      <c r="F91" s="7" t="s">
        <v>83</v>
      </c>
      <c r="G91" s="1">
        <v>3</v>
      </c>
      <c r="H91" s="9">
        <f t="shared" si="84"/>
        <v>1.83878571428571</v>
      </c>
      <c r="I91" s="9">
        <f t="shared" si="85"/>
        <v>274.98878571428571</v>
      </c>
      <c r="J91" s="9">
        <f t="shared" si="86"/>
        <v>2.2116929991318285E-2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15.579072376190181</v>
      </c>
      <c r="P91" s="9">
        <f t="shared" si="89"/>
        <v>0.34456125307387886</v>
      </c>
      <c r="Q91" s="12">
        <f t="shared" si="90"/>
        <v>0.15505256388324548</v>
      </c>
      <c r="R91" s="9">
        <f t="shared" si="91"/>
        <v>2.3873737500000001</v>
      </c>
      <c r="S91" s="13">
        <f t="shared" si="92"/>
        <v>6.4946916620510498E-2</v>
      </c>
      <c r="T91" s="2">
        <f t="shared" si="93"/>
        <v>0.51</v>
      </c>
      <c r="U91" s="14">
        <f t="shared" si="94"/>
        <v>3.3122927476460354E-2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4.03235626341528E-2</v>
      </c>
      <c r="AK91" s="9">
        <f t="shared" si="96"/>
        <v>10.4025</v>
      </c>
      <c r="AL91" s="1">
        <f t="shared" si="97"/>
        <v>0.45</v>
      </c>
      <c r="AM91" s="17">
        <f t="shared" si="98"/>
        <v>1980191.6666666667</v>
      </c>
      <c r="AN91" s="1">
        <f t="shared" si="99"/>
        <v>8306228010.2073803</v>
      </c>
    </row>
    <row r="92" spans="1:48" x14ac:dyDescent="0.15">
      <c r="C92" s="7">
        <v>3</v>
      </c>
      <c r="D92" s="7">
        <f t="shared" si="100"/>
        <v>4.85841935483871</v>
      </c>
      <c r="E92" s="10">
        <f t="shared" si="101"/>
        <v>1.83878571428571</v>
      </c>
      <c r="F92" s="7" t="s">
        <v>83</v>
      </c>
      <c r="G92" s="1">
        <v>4</v>
      </c>
      <c r="H92" s="9">
        <f t="shared" si="84"/>
        <v>4.85841935483871</v>
      </c>
      <c r="I92" s="9">
        <f t="shared" si="85"/>
        <v>278.00841935483868</v>
      </c>
      <c r="J92" s="9">
        <f t="shared" si="86"/>
        <v>3.2490007526026848E-2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20.539786123116301</v>
      </c>
      <c r="P92" s="9">
        <f t="shared" si="89"/>
        <v>0.66733780572303047</v>
      </c>
      <c r="Q92" s="12">
        <f t="shared" si="90"/>
        <v>0.30030201257536371</v>
      </c>
      <c r="R92" s="9">
        <f t="shared" si="91"/>
        <v>2.3873737500000001</v>
      </c>
      <c r="S92" s="13">
        <f t="shared" si="92"/>
        <v>0.12578759927110855</v>
      </c>
      <c r="T92" s="2">
        <f t="shared" si="93"/>
        <v>0.51</v>
      </c>
      <c r="U92" s="14">
        <f t="shared" si="94"/>
        <v>6.4151675628265362E-2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4.9678730201922011E-2</v>
      </c>
      <c r="AK92" s="9">
        <f t="shared" si="96"/>
        <v>10.4025</v>
      </c>
      <c r="AL92" s="1">
        <f t="shared" si="97"/>
        <v>0.45</v>
      </c>
      <c r="AM92" s="17">
        <f t="shared" si="98"/>
        <v>1980191.6666666667</v>
      </c>
      <c r="AN92" s="1">
        <f t="shared" si="99"/>
        <v>10233293721.057383</v>
      </c>
    </row>
    <row r="93" spans="1:48" x14ac:dyDescent="0.15">
      <c r="C93" s="7">
        <v>4</v>
      </c>
      <c r="D93" s="7">
        <f t="shared" si="100"/>
        <v>6.1302000000000003</v>
      </c>
      <c r="E93" s="10">
        <f t="shared" si="101"/>
        <v>4.85841935483871</v>
      </c>
      <c r="F93" s="7" t="s">
        <v>83</v>
      </c>
      <c r="G93" s="1">
        <v>5</v>
      </c>
      <c r="H93" s="9">
        <f t="shared" si="84"/>
        <v>6.1302000000000003</v>
      </c>
      <c r="I93" s="9">
        <f t="shared" si="85"/>
        <v>279.28019999999998</v>
      </c>
      <c r="J93" s="9">
        <f t="shared" si="86"/>
        <v>3.8107886959358857E-2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18.878825901523609</v>
      </c>
      <c r="O93" s="9">
        <f t="shared" si="102"/>
        <v>6.2988974158696642</v>
      </c>
      <c r="P93" s="9">
        <f t="shared" si="89"/>
        <v>0.24003767069255877</v>
      </c>
      <c r="Q93" s="12">
        <f t="shared" si="90"/>
        <v>0.10801695181165145</v>
      </c>
      <c r="R93" s="9">
        <f t="shared" si="91"/>
        <v>2.3873737500000001</v>
      </c>
      <c r="S93" s="13">
        <f t="shared" si="92"/>
        <v>4.5245094871153482E-2</v>
      </c>
      <c r="T93" s="2">
        <f t="shared" si="93"/>
        <v>0.51</v>
      </c>
      <c r="U93" s="14">
        <f t="shared" si="94"/>
        <v>2.3074998384288278E-2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2.9868112012862918E-2</v>
      </c>
      <c r="AK93" s="9">
        <f t="shared" si="96"/>
        <v>10.4025</v>
      </c>
      <c r="AL93" s="1">
        <f t="shared" si="97"/>
        <v>0.45</v>
      </c>
      <c r="AM93" s="17">
        <f t="shared" si="98"/>
        <v>1980191.6666666667</v>
      </c>
      <c r="AN93" s="1">
        <f t="shared" si="99"/>
        <v>6152515611.3841953</v>
      </c>
    </row>
    <row r="94" spans="1:48" x14ac:dyDescent="0.15">
      <c r="C94" s="7">
        <v>5</v>
      </c>
      <c r="D94" s="7">
        <f t="shared" si="100"/>
        <v>10.768290322580601</v>
      </c>
      <c r="E94" s="10">
        <f t="shared" si="101"/>
        <v>6.1302000000000003</v>
      </c>
      <c r="F94" s="7" t="s">
        <v>85</v>
      </c>
      <c r="G94" s="1">
        <v>6</v>
      </c>
      <c r="H94" s="9">
        <f t="shared" si="84"/>
        <v>10.768290322580601</v>
      </c>
      <c r="I94" s="9">
        <f t="shared" si="85"/>
        <v>283.91829032258056</v>
      </c>
      <c r="J94" s="9">
        <f t="shared" si="86"/>
        <v>6.7353685205174027E-2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11.364134745177106</v>
      </c>
      <c r="P94" s="9">
        <f t="shared" si="89"/>
        <v>0.76541635425583932</v>
      </c>
      <c r="Q94" s="12">
        <f t="shared" si="90"/>
        <v>0.34443735941512771</v>
      </c>
      <c r="R94" s="9">
        <f t="shared" si="91"/>
        <v>2.3873737500000001</v>
      </c>
      <c r="S94" s="13">
        <f t="shared" si="92"/>
        <v>0.14427458600276882</v>
      </c>
      <c r="T94" s="2">
        <f t="shared" si="93"/>
        <v>0.51</v>
      </c>
      <c r="U94" s="14">
        <f t="shared" si="94"/>
        <v>7.3580038861412095E-2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4.8313381716715752E-2</v>
      </c>
      <c r="AK94" s="9">
        <f t="shared" si="96"/>
        <v>10.4025</v>
      </c>
      <c r="AL94" s="1">
        <f t="shared" si="97"/>
        <v>0.45</v>
      </c>
      <c r="AM94" s="17">
        <f t="shared" si="98"/>
        <v>1980191.6666666667</v>
      </c>
      <c r="AN94" s="1">
        <f t="shared" si="99"/>
        <v>9952046353.7449265</v>
      </c>
    </row>
    <row r="95" spans="1:48" x14ac:dyDescent="0.15">
      <c r="C95" s="7">
        <v>6</v>
      </c>
      <c r="D95" s="7">
        <f t="shared" si="100"/>
        <v>19.0650333333333</v>
      </c>
      <c r="E95" s="10">
        <f t="shared" si="101"/>
        <v>10.768290322580601</v>
      </c>
      <c r="F95" s="7" t="s">
        <v>83</v>
      </c>
      <c r="G95" s="1">
        <v>7</v>
      </c>
      <c r="H95" s="9">
        <f t="shared" si="84"/>
        <v>19.0650333333333</v>
      </c>
      <c r="I95" s="9">
        <f t="shared" si="85"/>
        <v>292.21503333333328</v>
      </c>
      <c r="J95" s="9">
        <f t="shared" si="86"/>
        <v>0.17833481918362601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15.903993390921267</v>
      </c>
      <c r="P95" s="9">
        <f t="shared" si="89"/>
        <v>2.8362357856675273</v>
      </c>
      <c r="Q95" s="12">
        <f t="shared" si="90"/>
        <v>1.2763061035503873</v>
      </c>
      <c r="R95" s="9">
        <f t="shared" si="91"/>
        <v>2.3873737500000001</v>
      </c>
      <c r="S95" s="13">
        <f t="shared" si="92"/>
        <v>0.53460674247188456</v>
      </c>
      <c r="T95" s="2">
        <f t="shared" si="93"/>
        <v>0.51</v>
      </c>
      <c r="U95" s="14">
        <f t="shared" si="94"/>
        <v>0.2726494386606611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0.12865880575618932</v>
      </c>
      <c r="AK95" s="9">
        <f t="shared" si="96"/>
        <v>10.4025</v>
      </c>
      <c r="AL95" s="1">
        <f t="shared" si="97"/>
        <v>0.45</v>
      </c>
      <c r="AM95" s="17">
        <f t="shared" si="98"/>
        <v>1980191.6666666667</v>
      </c>
      <c r="AN95" s="1">
        <f t="shared" si="99"/>
        <v>26502355107.550953</v>
      </c>
    </row>
    <row r="96" spans="1:48" x14ac:dyDescent="0.15">
      <c r="C96" s="7">
        <v>7</v>
      </c>
      <c r="D96" s="7">
        <f t="shared" si="100"/>
        <v>18.411709677419399</v>
      </c>
      <c r="E96" s="10">
        <f t="shared" si="101"/>
        <v>19.0650333333333</v>
      </c>
      <c r="F96" s="7" t="s">
        <v>83</v>
      </c>
      <c r="G96" s="1">
        <v>8</v>
      </c>
      <c r="H96" s="9">
        <f t="shared" si="84"/>
        <v>18.411709677419399</v>
      </c>
      <c r="I96" s="9">
        <f t="shared" si="85"/>
        <v>291.5617096774194</v>
      </c>
      <c r="J96" s="9">
        <f t="shared" si="86"/>
        <v>0.16550457128091456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18.373032605253741</v>
      </c>
      <c r="P96" s="9">
        <f t="shared" si="89"/>
        <v>3.0408208844627849</v>
      </c>
      <c r="Q96" s="12">
        <f t="shared" si="90"/>
        <v>1.3683693980082532</v>
      </c>
      <c r="R96" s="9">
        <f t="shared" si="91"/>
        <v>2.3873737500000001</v>
      </c>
      <c r="S96" s="13">
        <f t="shared" si="92"/>
        <v>0.57316932382633978</v>
      </c>
      <c r="T96" s="2">
        <f t="shared" si="93"/>
        <v>0.51</v>
      </c>
      <c r="U96" s="14">
        <f t="shared" si="94"/>
        <v>0.29231635515143328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0.13458838107815713</v>
      </c>
      <c r="AK96" s="9">
        <f t="shared" si="96"/>
        <v>10.4025</v>
      </c>
      <c r="AL96" s="1">
        <f t="shared" si="97"/>
        <v>0.45</v>
      </c>
      <c r="AM96" s="17">
        <f t="shared" si="98"/>
        <v>1980191.6666666667</v>
      </c>
      <c r="AN96" s="1">
        <f t="shared" si="99"/>
        <v>27723784996.442966</v>
      </c>
    </row>
    <row r="97" spans="1:50" x14ac:dyDescent="0.15">
      <c r="C97" s="7">
        <v>8</v>
      </c>
      <c r="D97" s="7">
        <f t="shared" si="100"/>
        <v>16.465419354838701</v>
      </c>
      <c r="E97" s="10">
        <f t="shared" si="101"/>
        <v>18.411709677419399</v>
      </c>
      <c r="F97" s="7" t="s">
        <v>83</v>
      </c>
      <c r="G97" s="1">
        <v>9</v>
      </c>
      <c r="H97" s="9">
        <f t="shared" si="84"/>
        <v>16.465419354838701</v>
      </c>
      <c r="I97" s="9">
        <f t="shared" si="85"/>
        <v>289.61541935483865</v>
      </c>
      <c r="J97" s="9">
        <f t="shared" si="86"/>
        <v>0.13223409819467946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20.637486720790957</v>
      </c>
      <c r="P97" s="9">
        <f t="shared" si="89"/>
        <v>2.7289794455284646</v>
      </c>
      <c r="Q97" s="12">
        <f t="shared" si="90"/>
        <v>1.228040750487809</v>
      </c>
      <c r="R97" s="9">
        <f t="shared" si="91"/>
        <v>2.3873737500000001</v>
      </c>
      <c r="S97" s="13">
        <f t="shared" si="92"/>
        <v>0.51438981872352785</v>
      </c>
      <c r="T97" s="2">
        <f t="shared" si="93"/>
        <v>0.51</v>
      </c>
      <c r="U97" s="14">
        <f t="shared" si="94"/>
        <v>0.26233880754899919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0.12555015047602325</v>
      </c>
      <c r="AK97" s="9">
        <f t="shared" si="96"/>
        <v>10.4025</v>
      </c>
      <c r="AL97" s="1">
        <f t="shared" si="97"/>
        <v>0.45</v>
      </c>
      <c r="AM97" s="17">
        <f t="shared" si="98"/>
        <v>1980191.6666666667</v>
      </c>
      <c r="AN97" s="1">
        <f t="shared" si="99"/>
        <v>25862004953.065231</v>
      </c>
    </row>
    <row r="98" spans="1:50" x14ac:dyDescent="0.15">
      <c r="C98" s="7">
        <v>9</v>
      </c>
      <c r="D98" s="7">
        <f t="shared" si="100"/>
        <v>15.272933333333301</v>
      </c>
      <c r="E98" s="10">
        <f t="shared" si="101"/>
        <v>16.465419354838701</v>
      </c>
      <c r="F98" s="7" t="s">
        <v>83</v>
      </c>
      <c r="G98" s="1">
        <v>10</v>
      </c>
      <c r="H98" s="9">
        <f t="shared" si="84"/>
        <v>15.272933333333301</v>
      </c>
      <c r="I98" s="9">
        <f t="shared" si="85"/>
        <v>288.42293333333328</v>
      </c>
      <c r="J98" s="9">
        <f t="shared" si="86"/>
        <v>0.11507371575700037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23.213782275262488</v>
      </c>
      <c r="P98" s="9">
        <f t="shared" si="89"/>
        <v>2.6712961831884492</v>
      </c>
      <c r="Q98" s="12">
        <f t="shared" si="90"/>
        <v>1.2020832824348022</v>
      </c>
      <c r="R98" s="9">
        <f t="shared" si="91"/>
        <v>2.3873737500000001</v>
      </c>
      <c r="S98" s="13">
        <f t="shared" si="92"/>
        <v>0.50351700584577597</v>
      </c>
      <c r="T98" s="2">
        <f t="shared" si="93"/>
        <v>0.51</v>
      </c>
      <c r="U98" s="14">
        <f t="shared" si="94"/>
        <v>0.25679367298134576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0.12067229240387574</v>
      </c>
      <c r="AK98" s="9">
        <f t="shared" si="96"/>
        <v>10.4025</v>
      </c>
      <c r="AL98" s="1">
        <f t="shared" si="97"/>
        <v>0.45</v>
      </c>
      <c r="AM98" s="17">
        <f t="shared" si="98"/>
        <v>1980191.6666666667</v>
      </c>
      <c r="AN98" s="1">
        <f t="shared" si="99"/>
        <v>24857217709.530067</v>
      </c>
    </row>
    <row r="99" spans="1:50" x14ac:dyDescent="0.15">
      <c r="C99" s="7">
        <v>10</v>
      </c>
      <c r="D99" s="7">
        <f t="shared" si="100"/>
        <v>9.7198709677419295</v>
      </c>
      <c r="E99" s="10">
        <f t="shared" si="101"/>
        <v>15.272933333333301</v>
      </c>
      <c r="F99" s="7" t="s">
        <v>83</v>
      </c>
      <c r="G99" s="1">
        <v>11</v>
      </c>
      <c r="H99" s="9">
        <f t="shared" si="84"/>
        <v>9.7198709677419295</v>
      </c>
      <c r="I99" s="9">
        <f t="shared" si="85"/>
        <v>282.86987096774192</v>
      </c>
      <c r="J99" s="9">
        <f t="shared" si="86"/>
        <v>5.9314289648773527E-2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19.515361787470336</v>
      </c>
      <c r="O99" s="9">
        <f t="shared" si="102"/>
        <v>6.3323993046037046</v>
      </c>
      <c r="P99" s="9">
        <f t="shared" si="89"/>
        <v>0.37560176652495619</v>
      </c>
      <c r="Q99" s="12">
        <f t="shared" si="90"/>
        <v>0.16902079493623029</v>
      </c>
      <c r="R99" s="9">
        <f t="shared" si="91"/>
        <v>2.3873737500000001</v>
      </c>
      <c r="S99" s="13">
        <f t="shared" si="92"/>
        <v>7.0797793992763092E-2</v>
      </c>
      <c r="T99" s="2">
        <f t="shared" si="93"/>
        <v>0.51</v>
      </c>
      <c r="U99" s="14">
        <f t="shared" si="94"/>
        <v>3.610687493630918E-2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4.1223222793297216E-2</v>
      </c>
      <c r="AK99" s="9">
        <f t="shared" si="96"/>
        <v>10.4025</v>
      </c>
      <c r="AL99" s="1">
        <f t="shared" si="97"/>
        <v>0.45</v>
      </c>
      <c r="AM99" s="17">
        <f t="shared" si="98"/>
        <v>1980191.6666666667</v>
      </c>
      <c r="AN99" s="1">
        <f t="shared" si="99"/>
        <v>8491548500.8929863</v>
      </c>
    </row>
    <row r="100" spans="1:50" x14ac:dyDescent="0.15">
      <c r="C100" s="7">
        <v>11</v>
      </c>
      <c r="D100" s="7">
        <f t="shared" si="100"/>
        <v>4.9285666666666703</v>
      </c>
      <c r="E100" s="10">
        <f t="shared" si="101"/>
        <v>9.7198709677419295</v>
      </c>
      <c r="F100" s="7" t="s">
        <v>85</v>
      </c>
      <c r="G100" s="1">
        <v>12</v>
      </c>
      <c r="H100" s="9">
        <f t="shared" si="84"/>
        <v>4.9285666666666703</v>
      </c>
      <c r="I100" s="9">
        <f t="shared" si="85"/>
        <v>278.07856666666663</v>
      </c>
      <c r="J100" s="9">
        <f t="shared" si="86"/>
        <v>3.277832504340758E-2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11.262072538078748</v>
      </c>
      <c r="P100" s="9">
        <f t="shared" si="89"/>
        <v>0.36915187431557939</v>
      </c>
      <c r="Q100" s="12">
        <f t="shared" si="90"/>
        <v>0.16611834344201074</v>
      </c>
      <c r="R100" s="9">
        <f t="shared" si="91"/>
        <v>2.3873737500000001</v>
      </c>
      <c r="S100" s="13">
        <f t="shared" si="92"/>
        <v>6.9582043214645686E-2</v>
      </c>
      <c r="T100" s="2">
        <f t="shared" si="93"/>
        <v>0.51</v>
      </c>
      <c r="U100" s="14">
        <f t="shared" si="94"/>
        <v>3.54868420394693E-2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4.1036282874899993E-2</v>
      </c>
      <c r="AK100" s="9">
        <f t="shared" si="96"/>
        <v>10.4025</v>
      </c>
      <c r="AL100" s="1">
        <f t="shared" si="97"/>
        <v>0.45</v>
      </c>
      <c r="AM100" s="17">
        <f t="shared" si="98"/>
        <v>1980191.6666666667</v>
      </c>
      <c r="AN100" s="1">
        <f t="shared" si="99"/>
        <v>8453040852.1392088</v>
      </c>
      <c r="AO100" s="1">
        <f>SUM(AN89:AN100)</f>
        <v>171042745724.09149</v>
      </c>
    </row>
    <row r="101" spans="1:50" x14ac:dyDescent="0.15">
      <c r="C101" s="7">
        <v>12</v>
      </c>
      <c r="D101" s="7">
        <f t="shared" si="100"/>
        <v>2.6219677419354799</v>
      </c>
      <c r="E101" s="10">
        <f t="shared" si="101"/>
        <v>4.9285666666666703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3.1133870967741899</v>
      </c>
      <c r="E105" s="7"/>
      <c r="F105" s="7"/>
      <c r="G105" s="1">
        <v>1</v>
      </c>
      <c r="H105" s="9">
        <f t="shared" ref="H105:H116" si="103">E106</f>
        <v>3.1133870967741899</v>
      </c>
      <c r="I105" s="9">
        <f t="shared" ref="I105:I116" si="104">H105+273.15</f>
        <v>276.26338709677418</v>
      </c>
      <c r="J105" s="9">
        <f t="shared" ref="J105:J116" si="105">EXP(($C$15*(I105-$C$13))/($C$16*I105*$C$13))</f>
        <v>2.6041871275729385E-2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1.6872273406222164E-2</v>
      </c>
      <c r="Q105" s="12">
        <f t="shared" ref="Q105:Q116" si="109">P105*$B$107</f>
        <v>5.0616820218666488E-3</v>
      </c>
      <c r="R105" s="9">
        <f t="shared" ref="R105:R116" si="110">L105*$B$107</f>
        <v>0.19436706250000002</v>
      </c>
      <c r="S105" s="13">
        <f t="shared" ref="S105:S116" si="111">Q105/R105</f>
        <v>2.6041871275729385E-2</v>
      </c>
      <c r="T105" s="2">
        <f t="shared" ref="T105:T116" si="112">$B$106/100</f>
        <v>0.01</v>
      </c>
      <c r="U105" s="14">
        <f t="shared" ref="U105:U116" si="113">S105*T105</f>
        <v>2.6041871275729383E-4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5.7504187127572935E-3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0.64929032258064501</v>
      </c>
      <c r="E106" s="10">
        <f t="shared" ref="E106:E117" si="122">D105</f>
        <v>3.1133870967741899</v>
      </c>
      <c r="F106" s="7" t="s">
        <v>83</v>
      </c>
      <c r="G106" s="1">
        <v>2</v>
      </c>
      <c r="H106" s="9">
        <f t="shared" si="103"/>
        <v>0.64929032258064501</v>
      </c>
      <c r="I106" s="9">
        <f t="shared" si="104"/>
        <v>273.79929032258065</v>
      </c>
      <c r="J106" s="9">
        <f t="shared" si="105"/>
        <v>1.8963514697928806E-2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1.2789081432604448</v>
      </c>
      <c r="P106" s="9">
        <f t="shared" si="108"/>
        <v>2.4252593372020282E-2</v>
      </c>
      <c r="Q106" s="12">
        <f t="shared" si="109"/>
        <v>7.2757780116060843E-3</v>
      </c>
      <c r="R106" s="9">
        <f t="shared" si="110"/>
        <v>0.19436706250000002</v>
      </c>
      <c r="S106" s="13">
        <f t="shared" si="111"/>
        <v>3.7433183987158745E-2</v>
      </c>
      <c r="T106" s="2">
        <f t="shared" si="112"/>
        <v>0.01</v>
      </c>
      <c r="U106" s="14">
        <f t="shared" si="113"/>
        <v>3.7433183987158747E-4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5.8643318398715876E-3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1.83878571428571</v>
      </c>
      <c r="E107" s="10">
        <f t="shared" si="122"/>
        <v>0.64929032258064501</v>
      </c>
      <c r="F107" s="7" t="s">
        <v>83</v>
      </c>
      <c r="G107" s="1">
        <v>3</v>
      </c>
      <c r="H107" s="9">
        <f t="shared" si="103"/>
        <v>1.83878571428571</v>
      </c>
      <c r="I107" s="9">
        <f t="shared" si="104"/>
        <v>274.98878571428571</v>
      </c>
      <c r="J107" s="9">
        <f t="shared" si="105"/>
        <v>2.2116929991318285E-2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1.902545758221758</v>
      </c>
      <c r="P107" s="9">
        <f t="shared" si="108"/>
        <v>4.2078471339870187E-2</v>
      </c>
      <c r="Q107" s="12">
        <f t="shared" si="109"/>
        <v>1.2623541401961055E-2</v>
      </c>
      <c r="R107" s="9">
        <f t="shared" si="110"/>
        <v>0.19436706250000002</v>
      </c>
      <c r="S107" s="13">
        <f t="shared" si="111"/>
        <v>6.4946916620510498E-2</v>
      </c>
      <c r="T107" s="2">
        <f t="shared" si="112"/>
        <v>0.01</v>
      </c>
      <c r="U107" s="14">
        <f t="shared" si="113"/>
        <v>6.4946916620510498E-4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6.1394691662051051E-3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4.85841935483871</v>
      </c>
      <c r="E108" s="10">
        <f t="shared" si="122"/>
        <v>1.83878571428571</v>
      </c>
      <c r="F108" s="7" t="s">
        <v>83</v>
      </c>
      <c r="G108" s="1">
        <v>4</v>
      </c>
      <c r="H108" s="9">
        <f t="shared" si="103"/>
        <v>4.85841935483871</v>
      </c>
      <c r="I108" s="9">
        <f t="shared" si="104"/>
        <v>278.00841935483868</v>
      </c>
      <c r="J108" s="9">
        <f t="shared" si="105"/>
        <v>3.2490007526026848E-2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2.508357495215221</v>
      </c>
      <c r="P108" s="9">
        <f t="shared" si="108"/>
        <v>8.1496553897508386E-2</v>
      </c>
      <c r="Q108" s="12">
        <f t="shared" si="109"/>
        <v>2.4448966169252514E-2</v>
      </c>
      <c r="R108" s="9">
        <f t="shared" si="110"/>
        <v>0.19436706250000002</v>
      </c>
      <c r="S108" s="13">
        <f t="shared" si="111"/>
        <v>0.12578759927110855</v>
      </c>
      <c r="T108" s="2">
        <f t="shared" si="112"/>
        <v>0.01</v>
      </c>
      <c r="U108" s="14">
        <f t="shared" si="113"/>
        <v>1.2578759927110855E-3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6.7478759927110856E-3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6.1302000000000003</v>
      </c>
      <c r="E109" s="10">
        <f t="shared" si="122"/>
        <v>4.85841935483871</v>
      </c>
      <c r="F109" s="7" t="s">
        <v>83</v>
      </c>
      <c r="G109" s="1">
        <v>5</v>
      </c>
      <c r="H109" s="9">
        <f t="shared" si="103"/>
        <v>6.1302000000000003</v>
      </c>
      <c r="I109" s="9">
        <f t="shared" si="104"/>
        <v>279.28019999999998</v>
      </c>
      <c r="J109" s="9">
        <f t="shared" si="105"/>
        <v>3.8107886959358857E-2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2.3055178942518268</v>
      </c>
      <c r="O109" s="9">
        <f t="shared" si="123"/>
        <v>0.76923325539921938</v>
      </c>
      <c r="P109" s="9">
        <f t="shared" si="108"/>
        <v>2.9313853942133074E-2</v>
      </c>
      <c r="Q109" s="12">
        <f t="shared" si="109"/>
        <v>8.7941561826399214E-3</v>
      </c>
      <c r="R109" s="9">
        <f t="shared" si="110"/>
        <v>0.19436706250000002</v>
      </c>
      <c r="S109" s="13">
        <f t="shared" si="111"/>
        <v>4.5245094871153496E-2</v>
      </c>
      <c r="T109" s="2">
        <f t="shared" si="112"/>
        <v>0.01</v>
      </c>
      <c r="U109" s="14">
        <f t="shared" si="113"/>
        <v>4.5245094871153497E-4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5.9424509487115348E-3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10.768290322580601</v>
      </c>
      <c r="E110" s="10">
        <f t="shared" si="122"/>
        <v>6.1302000000000003</v>
      </c>
      <c r="F110" s="7" t="s">
        <v>85</v>
      </c>
      <c r="G110" s="1">
        <v>6</v>
      </c>
      <c r="H110" s="9">
        <f t="shared" si="103"/>
        <v>10.768290322580601</v>
      </c>
      <c r="I110" s="9">
        <f t="shared" si="104"/>
        <v>283.91829032258056</v>
      </c>
      <c r="J110" s="9">
        <f t="shared" si="105"/>
        <v>6.7353685205174027E-2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1.3878096097904198</v>
      </c>
      <c r="P110" s="9">
        <f t="shared" si="108"/>
        <v>9.3474091582539331E-2</v>
      </c>
      <c r="Q110" s="12">
        <f t="shared" si="109"/>
        <v>2.8042227474761799E-2</v>
      </c>
      <c r="R110" s="9">
        <f t="shared" si="110"/>
        <v>0.19436706250000002</v>
      </c>
      <c r="S110" s="13">
        <f t="shared" si="111"/>
        <v>0.14427458600276885</v>
      </c>
      <c r="T110" s="2">
        <f t="shared" si="112"/>
        <v>0.01</v>
      </c>
      <c r="U110" s="14">
        <f t="shared" si="113"/>
        <v>1.4427458600276884E-3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6.9327458600276885E-3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19.0650333333333</v>
      </c>
      <c r="E111" s="10">
        <f t="shared" si="122"/>
        <v>10.768290322580601</v>
      </c>
      <c r="F111" s="7" t="s">
        <v>83</v>
      </c>
      <c r="G111" s="1">
        <v>7</v>
      </c>
      <c r="H111" s="9">
        <f t="shared" si="103"/>
        <v>19.0650333333333</v>
      </c>
      <c r="I111" s="9">
        <f t="shared" si="104"/>
        <v>292.21503333333328</v>
      </c>
      <c r="J111" s="9">
        <f t="shared" si="105"/>
        <v>0.17833481918362601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1.9422257265412139</v>
      </c>
      <c r="P111" s="9">
        <f t="shared" si="108"/>
        <v>0.34636647375651403</v>
      </c>
      <c r="Q111" s="12">
        <f t="shared" si="109"/>
        <v>0.1039099421269542</v>
      </c>
      <c r="R111" s="9">
        <f t="shared" si="110"/>
        <v>0.19436706250000002</v>
      </c>
      <c r="S111" s="13">
        <f t="shared" si="111"/>
        <v>0.53460674247188456</v>
      </c>
      <c r="T111" s="2">
        <f t="shared" si="112"/>
        <v>0.01</v>
      </c>
      <c r="U111" s="14">
        <f t="shared" si="113"/>
        <v>5.3460674247188455E-3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1.5296067424718847E-2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18.411709677419399</v>
      </c>
      <c r="E112" s="10">
        <f t="shared" si="122"/>
        <v>19.0650333333333</v>
      </c>
      <c r="F112" s="7" t="s">
        <v>83</v>
      </c>
      <c r="G112" s="1">
        <v>8</v>
      </c>
      <c r="H112" s="9">
        <f t="shared" si="103"/>
        <v>18.411709677419399</v>
      </c>
      <c r="I112" s="9">
        <f t="shared" si="104"/>
        <v>291.5617096774194</v>
      </c>
      <c r="J112" s="9">
        <f t="shared" si="105"/>
        <v>0.16550457128091456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2.2437494611180333</v>
      </c>
      <c r="P112" s="9">
        <f t="shared" si="108"/>
        <v>0.37135079262412318</v>
      </c>
      <c r="Q112" s="12">
        <f t="shared" si="109"/>
        <v>0.11140523778723695</v>
      </c>
      <c r="R112" s="9">
        <f t="shared" si="110"/>
        <v>0.19436706250000002</v>
      </c>
      <c r="S112" s="13">
        <f t="shared" si="111"/>
        <v>0.57316932382633989</v>
      </c>
      <c r="T112" s="2">
        <f t="shared" si="112"/>
        <v>0.01</v>
      </c>
      <c r="U112" s="14">
        <f t="shared" si="113"/>
        <v>5.731693238263399E-3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1.5681693238263399E-2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16.465419354838701</v>
      </c>
      <c r="E113" s="10">
        <f t="shared" si="122"/>
        <v>18.411709677419399</v>
      </c>
      <c r="F113" s="7" t="s">
        <v>83</v>
      </c>
      <c r="G113" s="1">
        <v>9</v>
      </c>
      <c r="H113" s="9">
        <f t="shared" si="103"/>
        <v>16.465419354838701</v>
      </c>
      <c r="I113" s="9">
        <f t="shared" si="104"/>
        <v>289.61541935483865</v>
      </c>
      <c r="J113" s="9">
        <f t="shared" si="105"/>
        <v>0.13223409819467946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2.5202888768272436</v>
      </c>
      <c r="P113" s="9">
        <f t="shared" si="108"/>
        <v>0.33326812681733214</v>
      </c>
      <c r="Q113" s="12">
        <f t="shared" si="109"/>
        <v>9.9980438045199641E-2</v>
      </c>
      <c r="R113" s="9">
        <f t="shared" si="110"/>
        <v>0.19436706250000002</v>
      </c>
      <c r="S113" s="13">
        <f t="shared" si="111"/>
        <v>0.51438981872352796</v>
      </c>
      <c r="T113" s="2">
        <f t="shared" si="112"/>
        <v>0.01</v>
      </c>
      <c r="U113" s="14">
        <f t="shared" si="113"/>
        <v>5.1438981872352794E-3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1.5093898187235281E-2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15.272933333333301</v>
      </c>
      <c r="E114" s="10">
        <f t="shared" si="122"/>
        <v>16.465419354838701</v>
      </c>
      <c r="F114" s="7" t="s">
        <v>83</v>
      </c>
      <c r="G114" s="1">
        <v>10</v>
      </c>
      <c r="H114" s="9">
        <f t="shared" si="103"/>
        <v>15.272933333333301</v>
      </c>
      <c r="I114" s="9">
        <f t="shared" si="104"/>
        <v>288.42293333333328</v>
      </c>
      <c r="J114" s="9">
        <f t="shared" si="105"/>
        <v>0.11507371575700037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2.834910958343245</v>
      </c>
      <c r="P114" s="9">
        <f t="shared" si="108"/>
        <v>0.32622373781679609</v>
      </c>
      <c r="Q114" s="12">
        <f t="shared" si="109"/>
        <v>9.7867121345038818E-2</v>
      </c>
      <c r="R114" s="9">
        <f t="shared" si="110"/>
        <v>0.19436706250000002</v>
      </c>
      <c r="S114" s="13">
        <f t="shared" si="111"/>
        <v>0.50351700584577597</v>
      </c>
      <c r="T114" s="2">
        <f t="shared" si="112"/>
        <v>0.01</v>
      </c>
      <c r="U114" s="14">
        <f t="shared" si="113"/>
        <v>5.0351700584577597E-3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1.4985170058457759E-2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9.7198709677419295</v>
      </c>
      <c r="E115" s="10">
        <f t="shared" si="122"/>
        <v>15.272933333333301</v>
      </c>
      <c r="F115" s="7" t="s">
        <v>83</v>
      </c>
      <c r="G115" s="1">
        <v>11</v>
      </c>
      <c r="H115" s="9">
        <f t="shared" si="103"/>
        <v>9.7198709677419295</v>
      </c>
      <c r="I115" s="9">
        <f t="shared" si="104"/>
        <v>282.86987096774192</v>
      </c>
      <c r="J115" s="9">
        <f t="shared" si="105"/>
        <v>5.9314289648773527E-2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2.3832528595001263</v>
      </c>
      <c r="O115" s="9">
        <f t="shared" si="123"/>
        <v>0.77332456935965599</v>
      </c>
      <c r="P115" s="9">
        <f t="shared" si="108"/>
        <v>4.5869197499511689E-2</v>
      </c>
      <c r="Q115" s="12">
        <f t="shared" si="109"/>
        <v>1.3760759249853507E-2</v>
      </c>
      <c r="R115" s="9">
        <f t="shared" si="110"/>
        <v>0.19436706250000002</v>
      </c>
      <c r="S115" s="13">
        <f t="shared" si="111"/>
        <v>7.0797793992763078E-2</v>
      </c>
      <c r="T115" s="2">
        <f t="shared" si="112"/>
        <v>0.01</v>
      </c>
      <c r="U115" s="14">
        <f t="shared" si="113"/>
        <v>7.0797793992763078E-4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6.1979779399276309E-3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4.9285666666666703</v>
      </c>
      <c r="E116" s="10">
        <f t="shared" si="122"/>
        <v>9.7198709677419295</v>
      </c>
      <c r="F116" s="7" t="s">
        <v>85</v>
      </c>
      <c r="G116" s="1">
        <v>12</v>
      </c>
      <c r="H116" s="9">
        <f t="shared" si="103"/>
        <v>4.9285666666666703</v>
      </c>
      <c r="I116" s="9">
        <f t="shared" si="104"/>
        <v>278.07856666666663</v>
      </c>
      <c r="J116" s="9">
        <f t="shared" si="105"/>
        <v>3.277832504340758E-2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1.3753455801934777</v>
      </c>
      <c r="P116" s="9">
        <f t="shared" si="108"/>
        <v>4.5081524474595798E-2</v>
      </c>
      <c r="Q116" s="12">
        <f t="shared" si="109"/>
        <v>1.3524457342378738E-2</v>
      </c>
      <c r="R116" s="9">
        <f t="shared" si="110"/>
        <v>0.19436706250000002</v>
      </c>
      <c r="S116" s="13">
        <f t="shared" si="111"/>
        <v>6.9582043214645672E-2</v>
      </c>
      <c r="T116" s="2">
        <f t="shared" si="112"/>
        <v>0.01</v>
      </c>
      <c r="U116" s="14">
        <f t="shared" si="113"/>
        <v>6.9582043214645674E-4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6.1858204321464565E-3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2.6219677419354799</v>
      </c>
      <c r="E117" s="10">
        <f t="shared" si="122"/>
        <v>4.9285666666666703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3.1133870967741899</v>
      </c>
      <c r="E121" s="7"/>
      <c r="F121" s="7"/>
      <c r="G121" s="1">
        <v>1</v>
      </c>
      <c r="H121" s="9">
        <f t="shared" ref="H121:H132" si="124">E122</f>
        <v>3.1133870967741899</v>
      </c>
      <c r="I121" s="9">
        <f t="shared" ref="I121:I132" si="125">H121+273.15</f>
        <v>276.26338709677418</v>
      </c>
      <c r="J121" s="9">
        <f t="shared" ref="J121:J132" si="126">EXP(($C$15*(I121-$C$13))/($C$16*I121*$C$13))</f>
        <v>2.6041871275729385E-2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7.4141207522001561E-3</v>
      </c>
      <c r="Q121" s="12">
        <f t="shared" ref="Q121:Q132" si="130">P121*$B$123</f>
        <v>2.4466598482260518E-3</v>
      </c>
      <c r="R121" s="9">
        <f t="shared" ref="R121:R132" si="131">L121*$B$123</f>
        <v>9.3951000000000007E-2</v>
      </c>
      <c r="S121" s="13">
        <f t="shared" ref="S121:S132" si="132">Q121/R121</f>
        <v>2.6041871275729388E-2</v>
      </c>
      <c r="T121" s="2">
        <f t="shared" ref="T121:T132" si="133">$B$122/100</f>
        <v>0.01</v>
      </c>
      <c r="U121" s="14">
        <f t="shared" ref="U121:U132" si="134">S121*T121</f>
        <v>2.6041871275729389E-4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5.7504187127572944E-3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0.64929032258064501</v>
      </c>
      <c r="E122" s="10">
        <f t="shared" ref="E122:E133" si="145">D121</f>
        <v>3.1133870967741899</v>
      </c>
      <c r="F122" s="7" t="s">
        <v>83</v>
      </c>
      <c r="G122" s="1">
        <v>2</v>
      </c>
      <c r="H122" s="9">
        <f t="shared" si="124"/>
        <v>0.64929032258064501</v>
      </c>
      <c r="I122" s="9">
        <f t="shared" si="125"/>
        <v>273.79929032258065</v>
      </c>
      <c r="J122" s="9">
        <f t="shared" si="126"/>
        <v>1.8963514697928806E-2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0.56198587924779986</v>
      </c>
      <c r="P122" s="9">
        <f t="shared" si="129"/>
        <v>1.0657227481144095E-2</v>
      </c>
      <c r="Q122" s="12">
        <f t="shared" si="130"/>
        <v>3.5168850687775513E-3</v>
      </c>
      <c r="R122" s="9">
        <f t="shared" si="131"/>
        <v>9.3951000000000007E-2</v>
      </c>
      <c r="S122" s="13">
        <f t="shared" si="132"/>
        <v>3.7433183987158745E-2</v>
      </c>
      <c r="T122" s="2">
        <f t="shared" si="133"/>
        <v>0.01</v>
      </c>
      <c r="U122" s="14">
        <f t="shared" si="134"/>
        <v>3.7433183987158747E-4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5.8643318398715876E-3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1.83878571428571</v>
      </c>
      <c r="E123" s="10">
        <f t="shared" si="145"/>
        <v>0.64929032258064501</v>
      </c>
      <c r="F123" s="7" t="s">
        <v>83</v>
      </c>
      <c r="G123" s="1">
        <v>3</v>
      </c>
      <c r="H123" s="9">
        <f t="shared" si="124"/>
        <v>1.83878571428571</v>
      </c>
      <c r="I123" s="9">
        <f t="shared" si="125"/>
        <v>274.98878571428571</v>
      </c>
      <c r="J123" s="9">
        <f t="shared" si="126"/>
        <v>2.2116929991318285E-2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0.83602865176665575</v>
      </c>
      <c r="P123" s="9">
        <f t="shared" si="129"/>
        <v>1.8490387161859339E-2</v>
      </c>
      <c r="Q123" s="12">
        <f t="shared" si="130"/>
        <v>6.1018277634135821E-3</v>
      </c>
      <c r="R123" s="9">
        <f t="shared" si="131"/>
        <v>9.3951000000000007E-2</v>
      </c>
      <c r="S123" s="13">
        <f t="shared" si="132"/>
        <v>6.4946916620510498E-2</v>
      </c>
      <c r="T123" s="2">
        <f t="shared" si="133"/>
        <v>0.01</v>
      </c>
      <c r="U123" s="14">
        <f t="shared" si="134"/>
        <v>6.4946916620510498E-4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6.1394691662051051E-3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4.85841935483871</v>
      </c>
      <c r="E124" s="10">
        <f t="shared" si="145"/>
        <v>1.83878571428571</v>
      </c>
      <c r="F124" s="7" t="s">
        <v>83</v>
      </c>
      <c r="G124" s="1">
        <v>4</v>
      </c>
      <c r="H124" s="9">
        <f t="shared" si="124"/>
        <v>4.85841935483871</v>
      </c>
      <c r="I124" s="9">
        <f t="shared" si="125"/>
        <v>278.00841935483868</v>
      </c>
      <c r="J124" s="9">
        <f t="shared" si="126"/>
        <v>3.2490007526026848E-2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1.1022382646047963</v>
      </c>
      <c r="P124" s="9">
        <f t="shared" si="129"/>
        <v>3.5811729512484604E-2</v>
      </c>
      <c r="Q124" s="12">
        <f t="shared" si="130"/>
        <v>1.1817870739119919E-2</v>
      </c>
      <c r="R124" s="9">
        <f t="shared" si="131"/>
        <v>9.3951000000000007E-2</v>
      </c>
      <c r="S124" s="13">
        <f t="shared" si="132"/>
        <v>0.12578759927110855</v>
      </c>
      <c r="T124" s="2">
        <f t="shared" si="133"/>
        <v>0.01</v>
      </c>
      <c r="U124" s="14">
        <f t="shared" si="134"/>
        <v>1.2578759927110855E-3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6.7478759927110856E-3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6.1302000000000003</v>
      </c>
      <c r="E125" s="10">
        <f t="shared" si="145"/>
        <v>4.85841935483871</v>
      </c>
      <c r="F125" s="7" t="s">
        <v>83</v>
      </c>
      <c r="G125" s="1">
        <v>5</v>
      </c>
      <c r="H125" s="9">
        <f t="shared" si="124"/>
        <v>6.1302000000000003</v>
      </c>
      <c r="I125" s="9">
        <f t="shared" si="125"/>
        <v>279.28019999999998</v>
      </c>
      <c r="J125" s="9">
        <f t="shared" si="126"/>
        <v>3.8107886959358857E-2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1.0131052083376959</v>
      </c>
      <c r="O125" s="9">
        <f t="shared" si="146"/>
        <v>0.33802132675461571</v>
      </c>
      <c r="P125" s="9">
        <f t="shared" si="129"/>
        <v>1.28812785098174E-2</v>
      </c>
      <c r="Q125" s="12">
        <f t="shared" si="130"/>
        <v>4.2508219082397422E-3</v>
      </c>
      <c r="R125" s="9">
        <f t="shared" si="131"/>
        <v>9.3951000000000007E-2</v>
      </c>
      <c r="S125" s="13">
        <f t="shared" si="132"/>
        <v>4.5245094871153496E-2</v>
      </c>
      <c r="T125" s="2">
        <f t="shared" si="133"/>
        <v>0.01</v>
      </c>
      <c r="U125" s="14">
        <f t="shared" si="134"/>
        <v>4.5245094871153497E-4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5.9424509487115348E-3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10.768290322580601</v>
      </c>
      <c r="E126" s="10">
        <f t="shared" si="145"/>
        <v>6.1302000000000003</v>
      </c>
      <c r="F126" s="7" t="s">
        <v>85</v>
      </c>
      <c r="G126" s="1">
        <v>6</v>
      </c>
      <c r="H126" s="9">
        <f t="shared" si="124"/>
        <v>10.768290322580601</v>
      </c>
      <c r="I126" s="9">
        <f t="shared" si="125"/>
        <v>283.91829032258056</v>
      </c>
      <c r="J126" s="9">
        <f t="shared" si="126"/>
        <v>6.7353685205174027E-2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0.60984004824479832</v>
      </c>
      <c r="P126" s="9">
        <f t="shared" si="129"/>
        <v>4.1074974634988284E-2</v>
      </c>
      <c r="Q126" s="12">
        <f t="shared" si="130"/>
        <v>1.3554741629546134E-2</v>
      </c>
      <c r="R126" s="9">
        <f t="shared" si="131"/>
        <v>9.3951000000000007E-2</v>
      </c>
      <c r="S126" s="13">
        <f t="shared" si="132"/>
        <v>0.14427458600276882</v>
      </c>
      <c r="T126" s="2">
        <f t="shared" si="133"/>
        <v>0.01</v>
      </c>
      <c r="U126" s="14">
        <f t="shared" si="134"/>
        <v>1.4427458600276882E-3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6.9327458600276885E-3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19.0650333333333</v>
      </c>
      <c r="E127" s="10">
        <f t="shared" si="145"/>
        <v>10.768290322580601</v>
      </c>
      <c r="F127" s="7" t="s">
        <v>83</v>
      </c>
      <c r="G127" s="1">
        <v>7</v>
      </c>
      <c r="H127" s="9">
        <f t="shared" si="124"/>
        <v>19.0650333333333</v>
      </c>
      <c r="I127" s="9">
        <f t="shared" si="125"/>
        <v>292.21503333333328</v>
      </c>
      <c r="J127" s="9">
        <f t="shared" si="126"/>
        <v>0.17833481918362601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0.85346507360980994</v>
      </c>
      <c r="P127" s="9">
        <f t="shared" si="129"/>
        <v>0.15220253958174551</v>
      </c>
      <c r="Q127" s="12">
        <f t="shared" si="130"/>
        <v>5.0226838061976024E-2</v>
      </c>
      <c r="R127" s="9">
        <f t="shared" si="131"/>
        <v>9.3951000000000007E-2</v>
      </c>
      <c r="S127" s="13">
        <f t="shared" si="132"/>
        <v>0.53460674247188456</v>
      </c>
      <c r="T127" s="2">
        <f t="shared" si="133"/>
        <v>0.01</v>
      </c>
      <c r="U127" s="14">
        <f t="shared" si="134"/>
        <v>5.3460674247188455E-3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1.5296067424718847E-2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18.411709677419399</v>
      </c>
      <c r="E128" s="10">
        <f t="shared" si="145"/>
        <v>19.0650333333333</v>
      </c>
      <c r="F128" s="7" t="s">
        <v>83</v>
      </c>
      <c r="G128" s="1">
        <v>8</v>
      </c>
      <c r="H128" s="9">
        <f t="shared" si="124"/>
        <v>18.411709677419399</v>
      </c>
      <c r="I128" s="9">
        <f t="shared" si="125"/>
        <v>291.5617096774194</v>
      </c>
      <c r="J128" s="9">
        <f t="shared" si="126"/>
        <v>0.16550457128091456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0.98596253402806444</v>
      </c>
      <c r="P128" s="9">
        <f t="shared" si="129"/>
        <v>0.16318130649335894</v>
      </c>
      <c r="Q128" s="12">
        <f t="shared" si="130"/>
        <v>5.3849831142808453E-2</v>
      </c>
      <c r="R128" s="9">
        <f t="shared" si="131"/>
        <v>9.3951000000000007E-2</v>
      </c>
      <c r="S128" s="13">
        <f t="shared" si="132"/>
        <v>0.57316932382633978</v>
      </c>
      <c r="T128" s="2">
        <f t="shared" si="133"/>
        <v>0.01</v>
      </c>
      <c r="U128" s="14">
        <f t="shared" si="134"/>
        <v>5.7316932382633981E-3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1.5681693238263399E-2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16.465419354838701</v>
      </c>
      <c r="E129" s="10">
        <f t="shared" si="145"/>
        <v>18.411709677419399</v>
      </c>
      <c r="F129" s="7" t="s">
        <v>83</v>
      </c>
      <c r="G129" s="1">
        <v>9</v>
      </c>
      <c r="H129" s="9">
        <f t="shared" si="124"/>
        <v>16.465419354838701</v>
      </c>
      <c r="I129" s="9">
        <f t="shared" si="125"/>
        <v>289.61541935483865</v>
      </c>
      <c r="J129" s="9">
        <f t="shared" si="126"/>
        <v>0.13223409819467946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1.1074812275347055</v>
      </c>
      <c r="P129" s="9">
        <f t="shared" si="129"/>
        <v>0.14644678139058839</v>
      </c>
      <c r="Q129" s="12">
        <f t="shared" si="130"/>
        <v>4.8327437858894172E-2</v>
      </c>
      <c r="R129" s="9">
        <f t="shared" si="131"/>
        <v>9.3951000000000007E-2</v>
      </c>
      <c r="S129" s="13">
        <f t="shared" si="132"/>
        <v>0.51438981872352785</v>
      </c>
      <c r="T129" s="2">
        <f t="shared" si="133"/>
        <v>0.01</v>
      </c>
      <c r="U129" s="14">
        <f t="shared" si="134"/>
        <v>5.1438981872352785E-3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1.5093898187235277E-2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15.272933333333301</v>
      </c>
      <c r="E130" s="10">
        <f t="shared" si="145"/>
        <v>16.465419354838701</v>
      </c>
      <c r="F130" s="7" t="s">
        <v>83</v>
      </c>
      <c r="G130" s="1">
        <v>10</v>
      </c>
      <c r="H130" s="9">
        <f t="shared" si="124"/>
        <v>15.272933333333301</v>
      </c>
      <c r="I130" s="9">
        <f t="shared" si="125"/>
        <v>288.42293333333328</v>
      </c>
      <c r="J130" s="9">
        <f t="shared" si="126"/>
        <v>0.11507371575700037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1.2457344461441171</v>
      </c>
      <c r="P130" s="9">
        <f t="shared" si="129"/>
        <v>0.14335129156429241</v>
      </c>
      <c r="Q130" s="12">
        <f t="shared" si="130"/>
        <v>4.7305926216216494E-2</v>
      </c>
      <c r="R130" s="9">
        <f t="shared" si="131"/>
        <v>9.3951000000000007E-2</v>
      </c>
      <c r="S130" s="13">
        <f t="shared" si="132"/>
        <v>0.50351700584577586</v>
      </c>
      <c r="T130" s="2">
        <f t="shared" si="133"/>
        <v>0.01</v>
      </c>
      <c r="U130" s="14">
        <f t="shared" si="134"/>
        <v>5.0351700584577589E-3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1.4985170058457759E-2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9.7198709677419295</v>
      </c>
      <c r="E131" s="10">
        <f t="shared" si="145"/>
        <v>15.272933333333301</v>
      </c>
      <c r="F131" s="7" t="s">
        <v>83</v>
      </c>
      <c r="G131" s="1">
        <v>11</v>
      </c>
      <c r="H131" s="9">
        <f t="shared" si="124"/>
        <v>9.7198709677419295</v>
      </c>
      <c r="I131" s="9">
        <f t="shared" si="125"/>
        <v>282.86987096774192</v>
      </c>
      <c r="J131" s="9">
        <f t="shared" si="126"/>
        <v>5.9314289648773527E-2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1.0472639968508333</v>
      </c>
      <c r="O131" s="9">
        <f t="shared" si="146"/>
        <v>0.33981915772899129</v>
      </c>
      <c r="P131" s="9">
        <f t="shared" si="129"/>
        <v>2.0156131949739645E-2</v>
      </c>
      <c r="Q131" s="12">
        <f t="shared" si="130"/>
        <v>6.6515235434140832E-3</v>
      </c>
      <c r="R131" s="9">
        <f t="shared" si="131"/>
        <v>9.3951000000000007E-2</v>
      </c>
      <c r="S131" s="13">
        <f t="shared" si="132"/>
        <v>7.0797793992763064E-2</v>
      </c>
      <c r="T131" s="2">
        <f t="shared" si="133"/>
        <v>0.01</v>
      </c>
      <c r="U131" s="14">
        <f t="shared" si="134"/>
        <v>7.0797793992763067E-4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6.1979779399276309E-3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4.9285666666666703</v>
      </c>
      <c r="E132" s="10">
        <f t="shared" si="145"/>
        <v>9.7198709677419295</v>
      </c>
      <c r="F132" s="7" t="s">
        <v>85</v>
      </c>
      <c r="G132" s="1">
        <v>12</v>
      </c>
      <c r="H132" s="9">
        <f t="shared" si="124"/>
        <v>4.9285666666666703</v>
      </c>
      <c r="I132" s="9">
        <f t="shared" si="125"/>
        <v>278.07856666666663</v>
      </c>
      <c r="J132" s="9">
        <f t="shared" si="126"/>
        <v>3.277832504340758E-2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0.60436302577925161</v>
      </c>
      <c r="P132" s="9">
        <f t="shared" si="129"/>
        <v>1.9810007703209623E-2</v>
      </c>
      <c r="Q132" s="12">
        <f t="shared" si="130"/>
        <v>6.5373025420591762E-3</v>
      </c>
      <c r="R132" s="9">
        <f t="shared" si="131"/>
        <v>9.3951000000000007E-2</v>
      </c>
      <c r="S132" s="13">
        <f t="shared" si="132"/>
        <v>6.9582043214645672E-2</v>
      </c>
      <c r="T132" s="2">
        <f t="shared" si="133"/>
        <v>0.01</v>
      </c>
      <c r="U132" s="14">
        <f t="shared" si="134"/>
        <v>6.9582043214645674E-4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6.1858204321464565E-3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2.6219677419354799</v>
      </c>
      <c r="E133" s="10">
        <f t="shared" si="145"/>
        <v>4.9285666666666703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3.1133870967741899</v>
      </c>
      <c r="E136" s="7"/>
      <c r="F136" s="7"/>
      <c r="G136" s="1">
        <v>1</v>
      </c>
      <c r="H136" s="9">
        <f t="shared" ref="H136:H147" si="147">E137</f>
        <v>3.1133870967741899</v>
      </c>
      <c r="I136" s="9">
        <f t="shared" ref="I136:I147" si="148">H136+273.15</f>
        <v>276.26338709677418</v>
      </c>
      <c r="J136" s="9">
        <f t="shared" ref="J136:J147" si="149">EXP(($C$15*(I136-$C$13))/($C$16*I136*$C$13))</f>
        <v>2.6041871275729385E-2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1.9767028137943898E-2</v>
      </c>
      <c r="Q136" s="12">
        <f t="shared" ref="Q136:Q147" si="153">P136*$B$138</f>
        <v>5.1394273158654139E-3</v>
      </c>
      <c r="R136" s="9">
        <f t="shared" ref="R136:R147" si="154">L136*$B$138</f>
        <v>0.19735245833333334</v>
      </c>
      <c r="S136" s="13">
        <f t="shared" ref="S136:S147" si="155">Q136/R136</f>
        <v>2.6041871275729385E-2</v>
      </c>
      <c r="T136" s="2">
        <f t="shared" ref="T136:T147" si="156">$B$137/100</f>
        <v>0.01</v>
      </c>
      <c r="U136" s="14">
        <f t="shared" ref="U136:U147" si="157">S136*T136</f>
        <v>2.6041871275729383E-4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5.7504187127572935E-3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0.64929032258064501</v>
      </c>
      <c r="E137" s="10">
        <f t="shared" ref="E137:E148" si="166">D136</f>
        <v>3.1133870967741899</v>
      </c>
      <c r="F137" s="7" t="s">
        <v>83</v>
      </c>
      <c r="G137" s="1">
        <v>2</v>
      </c>
      <c r="H137" s="9">
        <f t="shared" si="147"/>
        <v>0.64929032258064501</v>
      </c>
      <c r="I137" s="9">
        <f t="shared" si="148"/>
        <v>273.79929032258065</v>
      </c>
      <c r="J137" s="9">
        <f t="shared" si="149"/>
        <v>1.8963514697928806E-2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1.4983288051953896</v>
      </c>
      <c r="P137" s="9">
        <f t="shared" si="152"/>
        <v>2.8413580319652878E-2</v>
      </c>
      <c r="Q137" s="12">
        <f t="shared" si="153"/>
        <v>7.3875308831097483E-3</v>
      </c>
      <c r="R137" s="9">
        <f t="shared" si="154"/>
        <v>0.19735245833333334</v>
      </c>
      <c r="S137" s="13">
        <f t="shared" si="155"/>
        <v>3.7433183987158752E-2</v>
      </c>
      <c r="T137" s="2">
        <f t="shared" si="156"/>
        <v>0.01</v>
      </c>
      <c r="U137" s="14">
        <f t="shared" si="157"/>
        <v>3.7433183987158752E-4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5.8643318398715876E-3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1.83878571428571</v>
      </c>
      <c r="E138" s="10">
        <f t="shared" si="166"/>
        <v>0.64929032258064501</v>
      </c>
      <c r="F138" s="7" t="s">
        <v>83</v>
      </c>
      <c r="G138" s="1">
        <v>3</v>
      </c>
      <c r="H138" s="9">
        <f t="shared" si="147"/>
        <v>1.83878571428571</v>
      </c>
      <c r="I138" s="9">
        <f t="shared" si="148"/>
        <v>274.98878571428571</v>
      </c>
      <c r="J138" s="9">
        <f t="shared" si="149"/>
        <v>2.2116929991318285E-2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2.2289631415424034</v>
      </c>
      <c r="P138" s="9">
        <f t="shared" si="152"/>
        <v>4.9297821754722207E-2</v>
      </c>
      <c r="Q138" s="12">
        <f t="shared" si="153"/>
        <v>1.2817433656227775E-2</v>
      </c>
      <c r="R138" s="9">
        <f t="shared" si="154"/>
        <v>0.19735245833333334</v>
      </c>
      <c r="S138" s="13">
        <f t="shared" si="155"/>
        <v>6.4946916620510511E-2</v>
      </c>
      <c r="T138" s="2">
        <f t="shared" si="156"/>
        <v>0.01</v>
      </c>
      <c r="U138" s="14">
        <f t="shared" si="157"/>
        <v>6.4946916620510508E-4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6.1394691662051051E-3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4.85841935483871</v>
      </c>
      <c r="E139" s="10">
        <f t="shared" si="166"/>
        <v>1.83878571428571</v>
      </c>
      <c r="F139" s="7" t="s">
        <v>83</v>
      </c>
      <c r="G139" s="1">
        <v>4</v>
      </c>
      <c r="H139" s="9">
        <f t="shared" si="147"/>
        <v>4.85841935483871</v>
      </c>
      <c r="I139" s="9">
        <f t="shared" si="148"/>
        <v>278.00841935483868</v>
      </c>
      <c r="J139" s="9">
        <f t="shared" si="149"/>
        <v>3.2490007526026848E-2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2.938713236454348</v>
      </c>
      <c r="P139" s="9">
        <f t="shared" si="152"/>
        <v>9.5478815169236481E-2</v>
      </c>
      <c r="Q139" s="12">
        <f t="shared" si="153"/>
        <v>2.4824491944001485E-2</v>
      </c>
      <c r="R139" s="9">
        <f t="shared" si="154"/>
        <v>0.19735245833333334</v>
      </c>
      <c r="S139" s="13">
        <f t="shared" si="155"/>
        <v>0.12578759927110858</v>
      </c>
      <c r="T139" s="2">
        <f t="shared" si="156"/>
        <v>0.01</v>
      </c>
      <c r="U139" s="14">
        <f t="shared" si="157"/>
        <v>1.2578759927110857E-3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6.7478759927110856E-3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6.1302000000000003</v>
      </c>
      <c r="E140" s="10">
        <f t="shared" si="166"/>
        <v>4.85841935483871</v>
      </c>
      <c r="F140" s="7" t="s">
        <v>83</v>
      </c>
      <c r="G140" s="1">
        <v>5</v>
      </c>
      <c r="H140" s="9">
        <f t="shared" si="147"/>
        <v>6.1302000000000003</v>
      </c>
      <c r="I140" s="9">
        <f t="shared" si="148"/>
        <v>279.28019999999998</v>
      </c>
      <c r="J140" s="9">
        <f t="shared" si="149"/>
        <v>3.8107886959358857E-2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3.6022823379517783</v>
      </c>
      <c r="P140" s="9">
        <f t="shared" si="152"/>
        <v>0.13727536813036131</v>
      </c>
      <c r="Q140" s="12">
        <f t="shared" si="153"/>
        <v>3.5691595713893944E-2</v>
      </c>
      <c r="R140" s="9">
        <f t="shared" si="154"/>
        <v>0.19735245833333334</v>
      </c>
      <c r="S140" s="13">
        <f t="shared" si="155"/>
        <v>0.18085204519525128</v>
      </c>
      <c r="T140" s="2">
        <f t="shared" si="156"/>
        <v>0.01</v>
      </c>
      <c r="U140" s="14">
        <f t="shared" si="157"/>
        <v>1.8085204519525128E-3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7.2985204519525129E-3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10.768290322580601</v>
      </c>
      <c r="E141" s="10">
        <f t="shared" si="166"/>
        <v>6.1302000000000003</v>
      </c>
      <c r="F141" s="7" t="s">
        <v>85</v>
      </c>
      <c r="G141" s="1">
        <v>6</v>
      </c>
      <c r="H141" s="9">
        <f t="shared" si="147"/>
        <v>10.768290322580601</v>
      </c>
      <c r="I141" s="9">
        <f t="shared" si="148"/>
        <v>283.91829032258056</v>
      </c>
      <c r="J141" s="9">
        <f t="shared" si="149"/>
        <v>6.7353685205174027E-2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4.2240548864880836</v>
      </c>
      <c r="P141" s="9">
        <f t="shared" si="152"/>
        <v>0.28450566311389547</v>
      </c>
      <c r="Q141" s="12">
        <f t="shared" si="153"/>
        <v>7.3971472409612826E-2</v>
      </c>
      <c r="R141" s="9">
        <f t="shared" si="154"/>
        <v>0.19735245833333334</v>
      </c>
      <c r="S141" s="13">
        <f t="shared" si="155"/>
        <v>0.37481910807856833</v>
      </c>
      <c r="T141" s="2">
        <f t="shared" si="156"/>
        <v>0.01</v>
      </c>
      <c r="U141" s="14">
        <f t="shared" si="157"/>
        <v>3.7481910807856834E-3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9.2381910807856835E-3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19.0650333333333</v>
      </c>
      <c r="E142" s="10">
        <f t="shared" si="166"/>
        <v>10.768290322580601</v>
      </c>
      <c r="F142" s="7" t="s">
        <v>83</v>
      </c>
      <c r="G142" s="1">
        <v>7</v>
      </c>
      <c r="H142" s="9">
        <f t="shared" si="147"/>
        <v>19.0650333333333</v>
      </c>
      <c r="I142" s="9">
        <f t="shared" si="148"/>
        <v>292.21503333333328</v>
      </c>
      <c r="J142" s="9">
        <f t="shared" si="149"/>
        <v>0.17833481918362601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4.6985971400408548</v>
      </c>
      <c r="P142" s="9">
        <f t="shared" si="152"/>
        <v>0.83792347138588819</v>
      </c>
      <c r="Q142" s="12">
        <f t="shared" si="153"/>
        <v>0.21786010256033095</v>
      </c>
      <c r="R142" s="9">
        <f t="shared" si="154"/>
        <v>0.19735245833333334</v>
      </c>
      <c r="S142" s="13">
        <f t="shared" si="155"/>
        <v>1.1039138017341525</v>
      </c>
      <c r="T142" s="2">
        <f t="shared" si="156"/>
        <v>0.01</v>
      </c>
      <c r="U142" s="14">
        <f t="shared" si="157"/>
        <v>1.1039138017341526E-2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2.0989138017341528E-2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18.411709677419399</v>
      </c>
      <c r="E143" s="10">
        <f t="shared" si="166"/>
        <v>19.0650333333333</v>
      </c>
      <c r="F143" s="7" t="s">
        <v>83</v>
      </c>
      <c r="G143" s="1">
        <v>8</v>
      </c>
      <c r="H143" s="9">
        <f t="shared" si="147"/>
        <v>18.411709677419399</v>
      </c>
      <c r="I143" s="9">
        <f t="shared" si="148"/>
        <v>291.5617096774194</v>
      </c>
      <c r="J143" s="9">
        <f t="shared" si="149"/>
        <v>0.16550457128091456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4.6197215853216331</v>
      </c>
      <c r="P143" s="9">
        <f t="shared" si="152"/>
        <v>0.76458504041584385</v>
      </c>
      <c r="Q143" s="12">
        <f t="shared" si="153"/>
        <v>0.1987921105081194</v>
      </c>
      <c r="R143" s="9">
        <f t="shared" si="154"/>
        <v>0.19735245833333334</v>
      </c>
      <c r="S143" s="13">
        <f t="shared" si="155"/>
        <v>1.0072948276750344</v>
      </c>
      <c r="T143" s="2">
        <f t="shared" si="156"/>
        <v>0.01</v>
      </c>
      <c r="U143" s="14">
        <f t="shared" si="157"/>
        <v>1.0072948276750345E-2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2.0022948276750344E-2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16.465419354838701</v>
      </c>
      <c r="E144" s="10">
        <f t="shared" si="166"/>
        <v>18.411709677419399</v>
      </c>
      <c r="F144" s="7" t="s">
        <v>83</v>
      </c>
      <c r="G144" s="1">
        <v>9</v>
      </c>
      <c r="H144" s="9">
        <f t="shared" si="147"/>
        <v>16.465419354838701</v>
      </c>
      <c r="I144" s="9">
        <f t="shared" si="148"/>
        <v>289.61541935483865</v>
      </c>
      <c r="J144" s="9">
        <f t="shared" si="149"/>
        <v>0.13223409819467946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4.6141844615724565</v>
      </c>
      <c r="P144" s="9">
        <f t="shared" si="152"/>
        <v>0.61015252117993635</v>
      </c>
      <c r="Q144" s="12">
        <f t="shared" si="153"/>
        <v>0.15863965550678347</v>
      </c>
      <c r="R144" s="9">
        <f t="shared" si="154"/>
        <v>0.19735245833333334</v>
      </c>
      <c r="S144" s="13">
        <f t="shared" si="155"/>
        <v>0.8038392673013327</v>
      </c>
      <c r="T144" s="2">
        <f t="shared" si="156"/>
        <v>0.01</v>
      </c>
      <c r="U144" s="14">
        <f t="shared" si="157"/>
        <v>8.0383926730133275E-3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1.7988392673013328E-2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15.272933333333301</v>
      </c>
      <c r="E145" s="10">
        <f t="shared" si="166"/>
        <v>16.465419354838701</v>
      </c>
      <c r="F145" s="7" t="s">
        <v>83</v>
      </c>
      <c r="G145" s="1">
        <v>10</v>
      </c>
      <c r="H145" s="9">
        <f t="shared" si="147"/>
        <v>15.272933333333301</v>
      </c>
      <c r="I145" s="9">
        <f t="shared" si="148"/>
        <v>288.42293333333328</v>
      </c>
      <c r="J145" s="9">
        <f t="shared" si="149"/>
        <v>0.11507371575700037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4.7630798570591875</v>
      </c>
      <c r="P145" s="9">
        <f t="shared" si="152"/>
        <v>0.54810529759912285</v>
      </c>
      <c r="Q145" s="12">
        <f t="shared" si="153"/>
        <v>0.14250737737577196</v>
      </c>
      <c r="R145" s="9">
        <f t="shared" si="154"/>
        <v>0.19735245833333334</v>
      </c>
      <c r="S145" s="13">
        <f t="shared" si="155"/>
        <v>0.72209578020595699</v>
      </c>
      <c r="T145" s="2">
        <f t="shared" si="156"/>
        <v>0.01</v>
      </c>
      <c r="U145" s="14">
        <f t="shared" si="157"/>
        <v>7.2209578020595699E-3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1.7170957802059569E-2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9.7198709677419295</v>
      </c>
      <c r="E146" s="10">
        <f t="shared" si="166"/>
        <v>15.272933333333301</v>
      </c>
      <c r="F146" s="7" t="s">
        <v>83</v>
      </c>
      <c r="G146" s="1">
        <v>11</v>
      </c>
      <c r="H146" s="9">
        <f t="shared" si="147"/>
        <v>9.7198709677419295</v>
      </c>
      <c r="I146" s="9">
        <f t="shared" si="148"/>
        <v>282.86987096774192</v>
      </c>
      <c r="J146" s="9">
        <f t="shared" si="149"/>
        <v>5.9314289648773527E-2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4.9740224761267315</v>
      </c>
      <c r="P146" s="9">
        <f t="shared" si="152"/>
        <v>0.29503060986849067</v>
      </c>
      <c r="Q146" s="12">
        <f t="shared" si="153"/>
        <v>7.6707958565807574E-2</v>
      </c>
      <c r="R146" s="9">
        <f t="shared" si="154"/>
        <v>0.19735245833333334</v>
      </c>
      <c r="S146" s="13">
        <f t="shared" si="155"/>
        <v>0.38868509271997959</v>
      </c>
      <c r="T146" s="2">
        <f t="shared" si="156"/>
        <v>0.01</v>
      </c>
      <c r="U146" s="14">
        <f t="shared" si="157"/>
        <v>3.886850927199796E-3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9.3768509271997952E-3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4.9285666666666703</v>
      </c>
      <c r="E147" s="10">
        <f t="shared" si="166"/>
        <v>9.7198709677419295</v>
      </c>
      <c r="F147" s="7" t="s">
        <v>85</v>
      </c>
      <c r="G147" s="1">
        <v>12</v>
      </c>
      <c r="H147" s="9">
        <f t="shared" si="147"/>
        <v>4.9285666666666703</v>
      </c>
      <c r="I147" s="9">
        <f t="shared" si="148"/>
        <v>278.07856666666663</v>
      </c>
      <c r="J147" s="9">
        <f t="shared" si="149"/>
        <v>3.277832504340758E-2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5.4380397829249079</v>
      </c>
      <c r="P147" s="9">
        <f t="shared" si="152"/>
        <v>0.17824983560369423</v>
      </c>
      <c r="Q147" s="12">
        <f t="shared" si="153"/>
        <v>4.6344957256960501E-2</v>
      </c>
      <c r="R147" s="9">
        <f t="shared" si="154"/>
        <v>0.19735245833333334</v>
      </c>
      <c r="S147" s="13">
        <f t="shared" si="155"/>
        <v>0.23483344290894356</v>
      </c>
      <c r="T147" s="2">
        <f t="shared" si="156"/>
        <v>0.01</v>
      </c>
      <c r="U147" s="14">
        <f t="shared" si="157"/>
        <v>2.3483344290894355E-3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7.8383344290894365E-3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2.6219677419354799</v>
      </c>
      <c r="E148" s="10">
        <f t="shared" si="166"/>
        <v>4.9285666666666703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N3" sqref="N3:N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1480000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13152000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12820664.619825086</v>
      </c>
      <c r="J13" s="6" t="s">
        <v>37</v>
      </c>
      <c r="K13" s="6">
        <f>I13/(10000*1000)</f>
        <v>1.2820664619825086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5.7726129032258102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5.7726129032258102</v>
      </c>
      <c r="I27" s="9">
        <f t="shared" si="1"/>
        <v>278.9226129032258</v>
      </c>
      <c r="J27" s="9">
        <f t="shared" si="2"/>
        <v>3.6442101663162051E-2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2.9076367711145412</v>
      </c>
      <c r="Q27" s="12">
        <f t="shared" si="6"/>
        <v>0.29076367711145412</v>
      </c>
      <c r="R27" s="9">
        <f t="shared" si="7"/>
        <v>4.0532094166666672</v>
      </c>
      <c r="S27" s="13">
        <f t="shared" si="8"/>
        <v>7.1736652914069332E-2</v>
      </c>
      <c r="T27" s="2">
        <f t="shared" si="9"/>
        <v>0.34</v>
      </c>
      <c r="U27" s="14">
        <f t="shared" si="10"/>
        <v>2.4390461990783575E-2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3.7290461990783577E-2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4.9908965517241404</v>
      </c>
      <c r="E28" s="10">
        <f t="shared" si="18"/>
        <v>5.7726129032258102</v>
      </c>
      <c r="F28" s="7" t="s">
        <v>83</v>
      </c>
      <c r="G28" s="1">
        <v>3</v>
      </c>
      <c r="H28" s="9">
        <f t="shared" si="0"/>
        <v>4.9908965517241404</v>
      </c>
      <c r="I28" s="9">
        <f t="shared" si="1"/>
        <v>278.1408965517241</v>
      </c>
      <c r="J28" s="9">
        <f t="shared" si="2"/>
        <v>3.3036534091310306E-2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117.41230272868125</v>
      </c>
      <c r="P28" s="9">
        <f t="shared" si="5"/>
        <v>3.8788955418353241</v>
      </c>
      <c r="Q28" s="12">
        <f t="shared" si="6"/>
        <v>0.38788955418353244</v>
      </c>
      <c r="R28" s="9">
        <f t="shared" si="7"/>
        <v>4.0532094166666672</v>
      </c>
      <c r="S28" s="13">
        <f t="shared" si="8"/>
        <v>9.5699361742460937E-2</v>
      </c>
      <c r="T28" s="2">
        <f t="shared" si="9"/>
        <v>0.34</v>
      </c>
      <c r="U28" s="14">
        <f t="shared" si="10"/>
        <v>3.2537782992436717E-2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4.5437782992436719E-2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4.7291290322580704</v>
      </c>
      <c r="E29" s="10">
        <f t="shared" si="18"/>
        <v>4.9908965517241404</v>
      </c>
      <c r="F29" s="7" t="s">
        <v>83</v>
      </c>
      <c r="G29" s="1">
        <v>4</v>
      </c>
      <c r="H29" s="9">
        <f t="shared" si="0"/>
        <v>4.7291290322580704</v>
      </c>
      <c r="I29" s="9">
        <f t="shared" si="1"/>
        <v>277.87912903225805</v>
      </c>
      <c r="J29" s="9">
        <f t="shared" si="2"/>
        <v>3.1964856765755924E-2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154.06550135351259</v>
      </c>
      <c r="P29" s="9">
        <f t="shared" si="5"/>
        <v>4.9246816833094051</v>
      </c>
      <c r="Q29" s="12">
        <f t="shared" si="6"/>
        <v>0.49246816833094054</v>
      </c>
      <c r="R29" s="9">
        <f t="shared" si="7"/>
        <v>4.0532094166666672</v>
      </c>
      <c r="S29" s="13">
        <f t="shared" si="8"/>
        <v>0.12150079546986327</v>
      </c>
      <c r="T29" s="2">
        <f t="shared" si="9"/>
        <v>0.34</v>
      </c>
      <c r="U29" s="14">
        <f t="shared" si="10"/>
        <v>4.1310270459753516E-2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5.4210270459753518E-2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7.8422333333333301</v>
      </c>
      <c r="E30" s="10">
        <f t="shared" si="18"/>
        <v>4.7291290322580704</v>
      </c>
      <c r="F30" s="7" t="s">
        <v>83</v>
      </c>
      <c r="G30" s="1">
        <v>5</v>
      </c>
      <c r="H30" s="9">
        <f t="shared" si="0"/>
        <v>7.8422333333333301</v>
      </c>
      <c r="I30" s="9">
        <f t="shared" si="1"/>
        <v>280.99223333333333</v>
      </c>
      <c r="J30" s="9">
        <f t="shared" si="2"/>
        <v>4.7126729468431446E-2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141.68377868669302</v>
      </c>
      <c r="O30" s="9">
        <f t="shared" si="19"/>
        <v>47.989135150176821</v>
      </c>
      <c r="P30" s="9">
        <f t="shared" si="5"/>
        <v>2.2615709896463771</v>
      </c>
      <c r="Q30" s="12">
        <f t="shared" si="6"/>
        <v>0.22615709896463773</v>
      </c>
      <c r="R30" s="9">
        <f t="shared" si="7"/>
        <v>4.0532094166666672</v>
      </c>
      <c r="S30" s="13">
        <f t="shared" si="8"/>
        <v>5.5797042717478894E-2</v>
      </c>
      <c r="T30" s="2">
        <f t="shared" si="9"/>
        <v>0.34</v>
      </c>
      <c r="U30" s="14">
        <f t="shared" si="10"/>
        <v>1.8970994523942825E-2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3.1870994523942826E-2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10.2966451612903</v>
      </c>
      <c r="E31" s="10">
        <f t="shared" si="18"/>
        <v>7.8422333333333301</v>
      </c>
      <c r="F31" s="7" t="s">
        <v>85</v>
      </c>
      <c r="G31" s="1">
        <v>6</v>
      </c>
      <c r="H31" s="9">
        <f t="shared" si="0"/>
        <v>10.2966451612903</v>
      </c>
      <c r="I31" s="9">
        <f t="shared" si="1"/>
        <v>283.44664516129029</v>
      </c>
      <c r="J31" s="9">
        <f t="shared" si="2"/>
        <v>6.3617784443368283E-2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86.259658327197116</v>
      </c>
      <c r="P31" s="9">
        <f t="shared" si="5"/>
        <v>5.4876483496182242</v>
      </c>
      <c r="Q31" s="12">
        <f t="shared" si="6"/>
        <v>0.54876483496182249</v>
      </c>
      <c r="R31" s="9">
        <f t="shared" si="7"/>
        <v>4.0532094166666672</v>
      </c>
      <c r="S31" s="13">
        <f t="shared" si="8"/>
        <v>0.13539020034477348</v>
      </c>
      <c r="T31" s="2">
        <f t="shared" si="9"/>
        <v>0.34</v>
      </c>
      <c r="U31" s="14">
        <f t="shared" si="10"/>
        <v>4.6032668117222987E-2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5.8932668117222989E-2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16.402433333333299</v>
      </c>
      <c r="E32" s="10">
        <f t="shared" si="18"/>
        <v>10.2966451612903</v>
      </c>
      <c r="F32" s="7" t="s">
        <v>83</v>
      </c>
      <c r="G32" s="1">
        <v>7</v>
      </c>
      <c r="H32" s="9">
        <f t="shared" si="0"/>
        <v>16.402433333333299</v>
      </c>
      <c r="I32" s="9">
        <f t="shared" si="1"/>
        <v>289.55243333333328</v>
      </c>
      <c r="J32" s="9">
        <f t="shared" si="2"/>
        <v>0.13127056337487664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121.30410414424556</v>
      </c>
      <c r="P32" s="9">
        <f t="shared" si="5"/>
        <v>15.923658090699822</v>
      </c>
      <c r="Q32" s="12">
        <f t="shared" si="6"/>
        <v>1.5923658090699824</v>
      </c>
      <c r="R32" s="9">
        <f t="shared" si="7"/>
        <v>4.0532094166666672</v>
      </c>
      <c r="S32" s="13">
        <f t="shared" si="8"/>
        <v>0.39286541734612213</v>
      </c>
      <c r="T32" s="2">
        <f t="shared" si="9"/>
        <v>0.34</v>
      </c>
      <c r="U32" s="14">
        <f t="shared" si="10"/>
        <v>0.13357424189768152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0.15922424189768153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15.101870967741901</v>
      </c>
      <c r="E33" s="10">
        <f t="shared" si="18"/>
        <v>16.402433333333299</v>
      </c>
      <c r="F33" s="7" t="s">
        <v>83</v>
      </c>
      <c r="G33" s="1">
        <v>8</v>
      </c>
      <c r="H33" s="9">
        <f t="shared" si="0"/>
        <v>15.101870967741901</v>
      </c>
      <c r="I33" s="9">
        <f t="shared" si="1"/>
        <v>288.25187096774187</v>
      </c>
      <c r="J33" s="9">
        <f t="shared" si="2"/>
        <v>0.11279126519662562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145.91254022021238</v>
      </c>
      <c r="P33" s="9">
        <f t="shared" si="5"/>
        <v>16.457660019491275</v>
      </c>
      <c r="Q33" s="12">
        <f t="shared" si="6"/>
        <v>1.6457660019491276</v>
      </c>
      <c r="R33" s="9">
        <f t="shared" si="7"/>
        <v>4.0532094166666672</v>
      </c>
      <c r="S33" s="13">
        <f t="shared" si="8"/>
        <v>0.40604020981047528</v>
      </c>
      <c r="T33" s="2">
        <f t="shared" si="9"/>
        <v>0.34</v>
      </c>
      <c r="U33" s="14">
        <f t="shared" si="10"/>
        <v>0.1380536713355616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0.1637036713355616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18.3725806451613</v>
      </c>
      <c r="E34" s="10">
        <f t="shared" si="18"/>
        <v>15.101870967741901</v>
      </c>
      <c r="F34" s="7" t="s">
        <v>83</v>
      </c>
      <c r="G34" s="1">
        <v>9</v>
      </c>
      <c r="H34" s="9">
        <f t="shared" si="0"/>
        <v>18.3725806451613</v>
      </c>
      <c r="I34" s="9">
        <f t="shared" si="1"/>
        <v>291.52258064516127</v>
      </c>
      <c r="J34" s="9">
        <f t="shared" si="2"/>
        <v>0.16476437108377806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169.98697436738777</v>
      </c>
      <c r="P34" s="9">
        <f t="shared" si="5"/>
        <v>28.007796924076949</v>
      </c>
      <c r="Q34" s="12">
        <f t="shared" si="6"/>
        <v>2.8007796924076951</v>
      </c>
      <c r="R34" s="9">
        <f t="shared" si="7"/>
        <v>4.0532094166666672</v>
      </c>
      <c r="S34" s="13">
        <f t="shared" si="8"/>
        <v>0.69100295703720083</v>
      </c>
      <c r="T34" s="2">
        <f t="shared" si="9"/>
        <v>0.34</v>
      </c>
      <c r="U34" s="14">
        <f t="shared" si="10"/>
        <v>0.23494100539264831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0.26059100539264829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14.4050333333333</v>
      </c>
      <c r="E35" s="10">
        <f t="shared" si="18"/>
        <v>18.3725806451613</v>
      </c>
      <c r="F35" s="7" t="s">
        <v>83</v>
      </c>
      <c r="G35" s="1">
        <v>10</v>
      </c>
      <c r="H35" s="9">
        <f t="shared" si="0"/>
        <v>14.4050333333333</v>
      </c>
      <c r="I35" s="9">
        <f t="shared" si="1"/>
        <v>287.55503333333326</v>
      </c>
      <c r="J35" s="9">
        <f t="shared" si="2"/>
        <v>0.10392632097044632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182.51127160997748</v>
      </c>
      <c r="P35" s="9">
        <f t="shared" si="5"/>
        <v>18.967724994062827</v>
      </c>
      <c r="Q35" s="12">
        <f t="shared" si="6"/>
        <v>1.8967724994062829</v>
      </c>
      <c r="R35" s="9">
        <f t="shared" si="7"/>
        <v>4.0532094166666672</v>
      </c>
      <c r="S35" s="13">
        <f t="shared" si="8"/>
        <v>0.46796804813657422</v>
      </c>
      <c r="T35" s="2">
        <f t="shared" si="9"/>
        <v>0.34</v>
      </c>
      <c r="U35" s="14">
        <f t="shared" si="10"/>
        <v>0.15910913636643526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0.18475913636643526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10.8577096774194</v>
      </c>
      <c r="E36" s="10">
        <f t="shared" si="18"/>
        <v>14.4050333333333</v>
      </c>
      <c r="F36" s="7" t="s">
        <v>83</v>
      </c>
      <c r="G36" s="1">
        <v>11</v>
      </c>
      <c r="H36" s="9">
        <f t="shared" si="0"/>
        <v>10.8577096774194</v>
      </c>
      <c r="I36" s="9">
        <f t="shared" si="1"/>
        <v>284.00770967741937</v>
      </c>
      <c r="J36" s="9">
        <f t="shared" si="2"/>
        <v>6.8084878026442419E-2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155.36636928511894</v>
      </c>
      <c r="O36" s="9">
        <f t="shared" si="19"/>
        <v>48.709271497462396</v>
      </c>
      <c r="P36" s="9">
        <f t="shared" si="5"/>
        <v>3.3163648086615956</v>
      </c>
      <c r="Q36" s="12">
        <f t="shared" si="6"/>
        <v>0.3316364808661596</v>
      </c>
      <c r="R36" s="9">
        <f t="shared" si="7"/>
        <v>4.0532094166666672</v>
      </c>
      <c r="S36" s="13">
        <f t="shared" si="8"/>
        <v>8.182071212567528E-2</v>
      </c>
      <c r="T36" s="2">
        <f t="shared" si="9"/>
        <v>0.34</v>
      </c>
      <c r="U36" s="14">
        <f t="shared" si="10"/>
        <v>2.7819042122729596E-2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4.0719042122729594E-2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8.1054666666666702</v>
      </c>
      <c r="E37" s="10">
        <f t="shared" si="18"/>
        <v>10.8577096774194</v>
      </c>
      <c r="F37" s="7" t="s">
        <v>85</v>
      </c>
      <c r="G37" s="1">
        <v>12</v>
      </c>
      <c r="H37" s="9">
        <f t="shared" si="0"/>
        <v>8.1054666666666702</v>
      </c>
      <c r="I37" s="9">
        <f t="shared" si="1"/>
        <v>281.25546666666662</v>
      </c>
      <c r="J37" s="9">
        <f t="shared" si="2"/>
        <v>4.8680153472258347E-2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85.925000855467474</v>
      </c>
      <c r="P37" s="9">
        <f t="shared" si="5"/>
        <v>4.1828422287480862</v>
      </c>
      <c r="Q37" s="12">
        <f t="shared" si="6"/>
        <v>0.41828422287480865</v>
      </c>
      <c r="R37" s="9">
        <f t="shared" si="7"/>
        <v>4.0532094166666672</v>
      </c>
      <c r="S37" s="13">
        <f t="shared" si="8"/>
        <v>0.10319827570587331</v>
      </c>
      <c r="T37" s="2">
        <f t="shared" si="9"/>
        <v>0.34</v>
      </c>
      <c r="U37" s="14">
        <f t="shared" si="10"/>
        <v>3.508741373999693E-2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4.7987413739996931E-2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4.6174838709677397</v>
      </c>
      <c r="E38" s="10">
        <f t="shared" si="18"/>
        <v>8.1054666666666702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123333.33333333333</v>
      </c>
      <c r="AU42" s="1">
        <f t="shared" ref="AU42:AU53" si="38">AT42*10000*AS42*0.67*AR42*AQ42</f>
        <v>596120658.01693547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5.7726129032258102</v>
      </c>
      <c r="E43" s="10">
        <f t="shared" ref="E43:E54" si="40">D42</f>
        <v>4.6104063366128996</v>
      </c>
      <c r="F43" s="7" t="s">
        <v>83</v>
      </c>
      <c r="G43" s="1">
        <v>2</v>
      </c>
      <c r="H43" s="9">
        <f t="shared" si="20"/>
        <v>5.7726129032258102</v>
      </c>
      <c r="I43" s="9">
        <f t="shared" si="21"/>
        <v>278.9226129032258</v>
      </c>
      <c r="J43" s="9">
        <f t="shared" si="22"/>
        <v>3.6442101663162051E-2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115.85913504932969</v>
      </c>
      <c r="P43" s="9">
        <f t="shared" si="25"/>
        <v>4.2221503780736942</v>
      </c>
      <c r="Q43" s="12">
        <f t="shared" si="26"/>
        <v>1.0133160907376866</v>
      </c>
      <c r="R43" s="9">
        <f t="shared" si="27"/>
        <v>14.125500000000001</v>
      </c>
      <c r="S43" s="13">
        <f t="shared" si="28"/>
        <v>7.1736652914069346E-2</v>
      </c>
      <c r="T43" s="2">
        <f t="shared" si="29"/>
        <v>0.43</v>
      </c>
      <c r="U43" s="14">
        <f t="shared" si="30"/>
        <v>3.0846760753049818E-2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3.9266760753049815E-2</v>
      </c>
      <c r="AR43" s="9">
        <f t="shared" si="35"/>
        <v>136.875</v>
      </c>
      <c r="AS43" s="1">
        <f t="shared" si="36"/>
        <v>0.24</v>
      </c>
      <c r="AT43" s="1">
        <f t="shared" si="37"/>
        <v>123333.33333333333</v>
      </c>
      <c r="AU43" s="1">
        <f t="shared" si="38"/>
        <v>1065898183.9795747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4.9908965517241404</v>
      </c>
      <c r="E44" s="10">
        <f t="shared" si="40"/>
        <v>5.7726129032258102</v>
      </c>
      <c r="F44" s="7" t="s">
        <v>83</v>
      </c>
      <c r="G44" s="1">
        <v>3</v>
      </c>
      <c r="H44" s="9">
        <f t="shared" si="20"/>
        <v>4.9908965517241404</v>
      </c>
      <c r="I44" s="9">
        <f t="shared" si="21"/>
        <v>278.1408965517241</v>
      </c>
      <c r="J44" s="9">
        <f t="shared" si="22"/>
        <v>3.3036534091310306E-2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170.493234671256</v>
      </c>
      <c r="P44" s="9">
        <f t="shared" si="25"/>
        <v>5.6325055595547173</v>
      </c>
      <c r="Q44" s="12">
        <f t="shared" si="26"/>
        <v>1.3518013342931321</v>
      </c>
      <c r="R44" s="9">
        <f t="shared" si="27"/>
        <v>14.125500000000001</v>
      </c>
      <c r="S44" s="13">
        <f t="shared" si="28"/>
        <v>9.5699361742460937E-2</v>
      </c>
      <c r="T44" s="2">
        <f t="shared" si="29"/>
        <v>0.43</v>
      </c>
      <c r="U44" s="14">
        <f t="shared" si="30"/>
        <v>4.1150725549258201E-2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4.9570725549258197E-2</v>
      </c>
      <c r="AR44" s="9">
        <f t="shared" si="35"/>
        <v>136.875</v>
      </c>
      <c r="AS44" s="1">
        <f t="shared" si="36"/>
        <v>0.24</v>
      </c>
      <c r="AT44" s="1">
        <f t="shared" si="37"/>
        <v>123333.33333333333</v>
      </c>
      <c r="AU44" s="1">
        <f t="shared" si="38"/>
        <v>1345599823.5708911</v>
      </c>
    </row>
    <row r="45" spans="1:48" x14ac:dyDescent="0.15">
      <c r="C45" s="7">
        <v>3</v>
      </c>
      <c r="D45" s="7">
        <f t="shared" si="39"/>
        <v>4.7291290322580704</v>
      </c>
      <c r="E45" s="10">
        <f t="shared" si="40"/>
        <v>4.9908965517241404</v>
      </c>
      <c r="F45" s="7" t="s">
        <v>83</v>
      </c>
      <c r="G45" s="1">
        <v>4</v>
      </c>
      <c r="H45" s="9">
        <f t="shared" si="20"/>
        <v>4.7291290322580704</v>
      </c>
      <c r="I45" s="9">
        <f t="shared" si="21"/>
        <v>277.87912903225805</v>
      </c>
      <c r="J45" s="9">
        <f t="shared" si="22"/>
        <v>3.1964856765755924E-2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223.71697911170128</v>
      </c>
      <c r="P45" s="9">
        <f t="shared" si="25"/>
        <v>7.1510811933731411</v>
      </c>
      <c r="Q45" s="12">
        <f t="shared" si="26"/>
        <v>1.7162594864095537</v>
      </c>
      <c r="R45" s="9">
        <f t="shared" si="27"/>
        <v>14.125500000000001</v>
      </c>
      <c r="S45" s="13">
        <f t="shared" si="28"/>
        <v>0.12150079546986327</v>
      </c>
      <c r="T45" s="2">
        <f t="shared" si="29"/>
        <v>0.43</v>
      </c>
      <c r="U45" s="14">
        <f t="shared" si="30"/>
        <v>5.2245342052041205E-2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6.0665342052041202E-2</v>
      </c>
      <c r="AR45" s="9">
        <f t="shared" si="35"/>
        <v>136.875</v>
      </c>
      <c r="AS45" s="1">
        <f t="shared" si="36"/>
        <v>0.24</v>
      </c>
      <c r="AT45" s="1">
        <f t="shared" si="37"/>
        <v>123333.33333333333</v>
      </c>
      <c r="AU45" s="1">
        <f t="shared" si="38"/>
        <v>1646763743.2697608</v>
      </c>
    </row>
    <row r="46" spans="1:48" x14ac:dyDescent="0.15">
      <c r="C46" s="7">
        <v>4</v>
      </c>
      <c r="D46" s="7">
        <f t="shared" si="39"/>
        <v>7.8422333333333301</v>
      </c>
      <c r="E46" s="10">
        <f t="shared" si="40"/>
        <v>4.7291290322580704</v>
      </c>
      <c r="F46" s="7" t="s">
        <v>83</v>
      </c>
      <c r="G46" s="1">
        <v>5</v>
      </c>
      <c r="H46" s="9">
        <f t="shared" si="20"/>
        <v>7.8422333333333301</v>
      </c>
      <c r="I46" s="9">
        <f t="shared" si="21"/>
        <v>280.99223333333333</v>
      </c>
      <c r="J46" s="9">
        <f t="shared" si="22"/>
        <v>4.7126729468431446E-2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205.73760302241175</v>
      </c>
      <c r="O46" s="9">
        <f t="shared" si="41"/>
        <v>69.68454489591636</v>
      </c>
      <c r="P46" s="9">
        <f t="shared" si="25"/>
        <v>3.2840046954406157</v>
      </c>
      <c r="Q46" s="12">
        <f t="shared" si="26"/>
        <v>0.78816112690574769</v>
      </c>
      <c r="R46" s="9">
        <f t="shared" si="27"/>
        <v>14.125500000000001</v>
      </c>
      <c r="S46" s="13">
        <f t="shared" si="28"/>
        <v>5.5797042717478859E-2</v>
      </c>
      <c r="T46" s="2">
        <f t="shared" si="29"/>
        <v>0.43</v>
      </c>
      <c r="U46" s="14">
        <f t="shared" si="30"/>
        <v>2.399272836851591E-2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3.2412728368515907E-2</v>
      </c>
      <c r="AR46" s="9">
        <f t="shared" si="35"/>
        <v>136.875</v>
      </c>
      <c r="AS46" s="1">
        <f t="shared" si="36"/>
        <v>0.24</v>
      </c>
      <c r="AT46" s="1">
        <f t="shared" si="37"/>
        <v>123333.33333333333</v>
      </c>
      <c r="AU46" s="1">
        <f t="shared" si="38"/>
        <v>879845132.19978261</v>
      </c>
    </row>
    <row r="47" spans="1:48" x14ac:dyDescent="0.15">
      <c r="C47" s="7">
        <v>5</v>
      </c>
      <c r="D47" s="7">
        <f t="shared" si="39"/>
        <v>10.2966451612903</v>
      </c>
      <c r="E47" s="10">
        <f t="shared" si="40"/>
        <v>7.8422333333333301</v>
      </c>
      <c r="F47" s="7" t="s">
        <v>85</v>
      </c>
      <c r="G47" s="1">
        <v>6</v>
      </c>
      <c r="H47" s="9">
        <f t="shared" si="20"/>
        <v>10.2966451612903</v>
      </c>
      <c r="I47" s="9">
        <f t="shared" si="21"/>
        <v>283.44664516129029</v>
      </c>
      <c r="J47" s="9">
        <f t="shared" si="22"/>
        <v>6.3617784443368283E-2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125.25679020047573</v>
      </c>
      <c r="P47" s="9">
        <f t="shared" si="25"/>
        <v>7.96855947904207</v>
      </c>
      <c r="Q47" s="12">
        <f t="shared" si="26"/>
        <v>1.9124542749700968</v>
      </c>
      <c r="R47" s="9">
        <f t="shared" si="27"/>
        <v>14.125500000000001</v>
      </c>
      <c r="S47" s="13">
        <f t="shared" si="28"/>
        <v>0.13539020034477339</v>
      </c>
      <c r="T47" s="2">
        <f t="shared" si="29"/>
        <v>0.43</v>
      </c>
      <c r="U47" s="14">
        <f t="shared" si="30"/>
        <v>5.8217786148252557E-2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6.6637786148252567E-2</v>
      </c>
      <c r="AR47" s="9">
        <f t="shared" si="35"/>
        <v>136.875</v>
      </c>
      <c r="AS47" s="1">
        <f t="shared" si="36"/>
        <v>0.24</v>
      </c>
      <c r="AT47" s="1">
        <f t="shared" si="37"/>
        <v>123333.33333333333</v>
      </c>
      <c r="AU47" s="1">
        <f t="shared" si="38"/>
        <v>1808886036.8836231</v>
      </c>
    </row>
    <row r="48" spans="1:48" x14ac:dyDescent="0.15">
      <c r="C48" s="7">
        <v>6</v>
      </c>
      <c r="D48" s="7">
        <f t="shared" si="39"/>
        <v>16.402433333333299</v>
      </c>
      <c r="E48" s="10">
        <f t="shared" si="40"/>
        <v>10.2966451612903</v>
      </c>
      <c r="F48" s="7" t="s">
        <v>83</v>
      </c>
      <c r="G48" s="1">
        <v>7</v>
      </c>
      <c r="H48" s="9">
        <f t="shared" si="20"/>
        <v>16.402433333333299</v>
      </c>
      <c r="I48" s="9">
        <f t="shared" si="21"/>
        <v>289.55243333333328</v>
      </c>
      <c r="J48" s="9">
        <f t="shared" si="22"/>
        <v>0.13127056337487664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176.14448072143367</v>
      </c>
      <c r="P48" s="9">
        <f t="shared" si="25"/>
        <v>23.122585219677696</v>
      </c>
      <c r="Q48" s="12">
        <f t="shared" si="26"/>
        <v>5.5494204527226465</v>
      </c>
      <c r="R48" s="9">
        <f t="shared" si="27"/>
        <v>14.125500000000001</v>
      </c>
      <c r="S48" s="13">
        <f t="shared" si="28"/>
        <v>0.39286541734612201</v>
      </c>
      <c r="T48" s="2">
        <f t="shared" si="29"/>
        <v>0.43</v>
      </c>
      <c r="U48" s="14">
        <f t="shared" si="30"/>
        <v>0.16893212945883246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0.18453212945883246</v>
      </c>
      <c r="AR48" s="9">
        <f t="shared" si="35"/>
        <v>136.875</v>
      </c>
      <c r="AS48" s="1">
        <f t="shared" si="36"/>
        <v>0.24</v>
      </c>
      <c r="AT48" s="1">
        <f t="shared" si="37"/>
        <v>123333.33333333333</v>
      </c>
      <c r="AU48" s="1">
        <f t="shared" si="38"/>
        <v>5009133880.7664795</v>
      </c>
    </row>
    <row r="49" spans="1:48" x14ac:dyDescent="0.15">
      <c r="C49" s="7">
        <v>7</v>
      </c>
      <c r="D49" s="7">
        <f t="shared" si="39"/>
        <v>15.101870967741901</v>
      </c>
      <c r="E49" s="10">
        <f t="shared" si="40"/>
        <v>16.402433333333299</v>
      </c>
      <c r="F49" s="7" t="s">
        <v>83</v>
      </c>
      <c r="G49" s="1">
        <v>8</v>
      </c>
      <c r="H49" s="9">
        <f t="shared" si="20"/>
        <v>15.101870967741901</v>
      </c>
      <c r="I49" s="9">
        <f t="shared" si="21"/>
        <v>288.25187096774187</v>
      </c>
      <c r="J49" s="9">
        <f t="shared" si="22"/>
        <v>0.11279126519662562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211.87814550175599</v>
      </c>
      <c r="P49" s="9">
        <f t="shared" si="25"/>
        <v>23.89800409865779</v>
      </c>
      <c r="Q49" s="12">
        <f t="shared" si="26"/>
        <v>5.7355209836778691</v>
      </c>
      <c r="R49" s="9">
        <f t="shared" si="27"/>
        <v>14.125500000000001</v>
      </c>
      <c r="S49" s="13">
        <f t="shared" si="28"/>
        <v>0.40604020981047528</v>
      </c>
      <c r="T49" s="2">
        <f t="shared" si="29"/>
        <v>0.43</v>
      </c>
      <c r="U49" s="14">
        <f t="shared" si="30"/>
        <v>0.17459729021850437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0.19019729021850434</v>
      </c>
      <c r="AR49" s="9">
        <f t="shared" si="35"/>
        <v>136.875</v>
      </c>
      <c r="AS49" s="1">
        <f t="shared" si="36"/>
        <v>0.24</v>
      </c>
      <c r="AT49" s="1">
        <f t="shared" si="37"/>
        <v>123333.33333333333</v>
      </c>
      <c r="AU49" s="1">
        <f t="shared" si="38"/>
        <v>5162914952.8458109</v>
      </c>
    </row>
    <row r="50" spans="1:48" x14ac:dyDescent="0.15">
      <c r="C50" s="7">
        <v>8</v>
      </c>
      <c r="D50" s="7">
        <f t="shared" si="39"/>
        <v>18.3725806451613</v>
      </c>
      <c r="E50" s="10">
        <f t="shared" si="40"/>
        <v>15.101870967741901</v>
      </c>
      <c r="F50" s="7" t="s">
        <v>83</v>
      </c>
      <c r="G50" s="1">
        <v>9</v>
      </c>
      <c r="H50" s="9">
        <f t="shared" si="20"/>
        <v>18.3725806451613</v>
      </c>
      <c r="I50" s="9">
        <f t="shared" si="21"/>
        <v>291.52258064516127</v>
      </c>
      <c r="J50" s="9">
        <f t="shared" si="22"/>
        <v>0.16476437108377806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246.83639140309822</v>
      </c>
      <c r="P50" s="9">
        <f t="shared" si="25"/>
        <v>40.669842790120761</v>
      </c>
      <c r="Q50" s="12">
        <f t="shared" si="26"/>
        <v>9.760762269628982</v>
      </c>
      <c r="R50" s="9">
        <f t="shared" si="27"/>
        <v>14.125500000000001</v>
      </c>
      <c r="S50" s="13">
        <f t="shared" si="28"/>
        <v>0.69100295703720094</v>
      </c>
      <c r="T50" s="2">
        <f t="shared" si="29"/>
        <v>0.43</v>
      </c>
      <c r="U50" s="14">
        <f t="shared" si="30"/>
        <v>0.29713127152599639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0.31273127152599639</v>
      </c>
      <c r="AR50" s="9">
        <f t="shared" si="35"/>
        <v>136.875</v>
      </c>
      <c r="AS50" s="1">
        <f t="shared" si="36"/>
        <v>0.24</v>
      </c>
      <c r="AT50" s="1">
        <f t="shared" si="37"/>
        <v>123333.33333333333</v>
      </c>
      <c r="AU50" s="1">
        <f t="shared" si="38"/>
        <v>8489106002.1367474</v>
      </c>
    </row>
    <row r="51" spans="1:48" x14ac:dyDescent="0.15">
      <c r="C51" s="7">
        <v>9</v>
      </c>
      <c r="D51" s="7">
        <f t="shared" si="39"/>
        <v>14.4050333333333</v>
      </c>
      <c r="E51" s="10">
        <f t="shared" si="40"/>
        <v>18.3725806451613</v>
      </c>
      <c r="F51" s="7" t="s">
        <v>83</v>
      </c>
      <c r="G51" s="1">
        <v>10</v>
      </c>
      <c r="H51" s="9">
        <f t="shared" si="20"/>
        <v>14.4050333333333</v>
      </c>
      <c r="I51" s="9">
        <f t="shared" si="21"/>
        <v>287.55503333333326</v>
      </c>
      <c r="J51" s="9">
        <f t="shared" si="22"/>
        <v>0.10392632097044632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265.02279861297745</v>
      </c>
      <c r="P51" s="9">
        <f t="shared" si="25"/>
        <v>27.542844433138253</v>
      </c>
      <c r="Q51" s="12">
        <f t="shared" si="26"/>
        <v>6.6102826639531802</v>
      </c>
      <c r="R51" s="9">
        <f t="shared" si="27"/>
        <v>14.125500000000001</v>
      </c>
      <c r="S51" s="13">
        <f t="shared" si="28"/>
        <v>0.46796804813657428</v>
      </c>
      <c r="T51" s="2">
        <f t="shared" si="29"/>
        <v>0.43</v>
      </c>
      <c r="U51" s="14">
        <f t="shared" si="30"/>
        <v>0.20122626069872693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0.2168262606987269</v>
      </c>
      <c r="AR51" s="9">
        <f t="shared" si="35"/>
        <v>136.875</v>
      </c>
      <c r="AS51" s="1">
        <f t="shared" si="36"/>
        <v>0.24</v>
      </c>
      <c r="AT51" s="1">
        <f t="shared" si="37"/>
        <v>123333.33333333333</v>
      </c>
      <c r="AU51" s="1">
        <f t="shared" si="38"/>
        <v>5885759687.9799757</v>
      </c>
    </row>
    <row r="52" spans="1:48" x14ac:dyDescent="0.15">
      <c r="C52" s="7">
        <v>10</v>
      </c>
      <c r="D52" s="7">
        <f t="shared" si="39"/>
        <v>10.8577096774194</v>
      </c>
      <c r="E52" s="10">
        <f t="shared" si="40"/>
        <v>14.4050333333333</v>
      </c>
      <c r="F52" s="7" t="s">
        <v>83</v>
      </c>
      <c r="G52" s="1">
        <v>11</v>
      </c>
      <c r="H52" s="9">
        <f t="shared" si="20"/>
        <v>10.8577096774194</v>
      </c>
      <c r="I52" s="9">
        <f t="shared" si="21"/>
        <v>284.00770967741937</v>
      </c>
      <c r="J52" s="9">
        <f t="shared" si="22"/>
        <v>6.8084878026442419E-2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225.60595647084727</v>
      </c>
      <c r="O52" s="9">
        <f t="shared" si="41"/>
        <v>70.730247708991897</v>
      </c>
      <c r="P52" s="9">
        <f t="shared" si="25"/>
        <v>4.8156602880467716</v>
      </c>
      <c r="Q52" s="12">
        <f t="shared" si="26"/>
        <v>1.155758469131225</v>
      </c>
      <c r="R52" s="9">
        <f t="shared" si="27"/>
        <v>14.125500000000001</v>
      </c>
      <c r="S52" s="13">
        <f t="shared" si="28"/>
        <v>8.1820712125675196E-2</v>
      </c>
      <c r="T52" s="2">
        <f t="shared" si="29"/>
        <v>0.43</v>
      </c>
      <c r="U52" s="14">
        <f t="shared" si="30"/>
        <v>3.5182906214040334E-2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4.3602906214040331E-2</v>
      </c>
      <c r="AR52" s="9">
        <f t="shared" si="35"/>
        <v>136.875</v>
      </c>
      <c r="AS52" s="1">
        <f t="shared" si="36"/>
        <v>0.24</v>
      </c>
      <c r="AT52" s="1">
        <f t="shared" si="37"/>
        <v>123333.33333333333</v>
      </c>
      <c r="AU52" s="1">
        <f t="shared" si="38"/>
        <v>1183603069.3254354</v>
      </c>
    </row>
    <row r="53" spans="1:48" x14ac:dyDescent="0.15">
      <c r="C53" s="7">
        <v>11</v>
      </c>
      <c r="D53" s="7">
        <f t="shared" si="39"/>
        <v>8.1054666666666702</v>
      </c>
      <c r="E53" s="10">
        <f t="shared" si="40"/>
        <v>10.8577096774194</v>
      </c>
      <c r="F53" s="7" t="s">
        <v>85</v>
      </c>
      <c r="G53" s="1">
        <v>12</v>
      </c>
      <c r="H53" s="9">
        <f t="shared" si="20"/>
        <v>8.1054666666666702</v>
      </c>
      <c r="I53" s="9">
        <f t="shared" si="21"/>
        <v>281.25546666666662</v>
      </c>
      <c r="J53" s="9">
        <f t="shared" si="22"/>
        <v>4.8680153472258347E-2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124.77083742094511</v>
      </c>
      <c r="P53" s="9">
        <f t="shared" si="25"/>
        <v>6.0738635145138034</v>
      </c>
      <c r="Q53" s="12">
        <f t="shared" si="26"/>
        <v>1.4577272434833128</v>
      </c>
      <c r="R53" s="9">
        <f t="shared" si="27"/>
        <v>14.125500000000001</v>
      </c>
      <c r="S53" s="13">
        <f t="shared" si="28"/>
        <v>0.10319827570587327</v>
      </c>
      <c r="T53" s="2">
        <f t="shared" si="29"/>
        <v>0.43</v>
      </c>
      <c r="U53" s="14">
        <f t="shared" si="30"/>
        <v>4.4375258553525504E-2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5.2795258553525501E-2</v>
      </c>
      <c r="AR53" s="9">
        <f t="shared" si="35"/>
        <v>136.875</v>
      </c>
      <c r="AS53" s="1">
        <f t="shared" si="36"/>
        <v>0.24</v>
      </c>
      <c r="AT53" s="1">
        <f t="shared" si="37"/>
        <v>123333.33333333333</v>
      </c>
      <c r="AU53" s="1">
        <f t="shared" si="38"/>
        <v>1433129933.1983771</v>
      </c>
      <c r="AV53" s="1">
        <f>SUM(AU42:AU53)</f>
        <v>34506761104.173393</v>
      </c>
    </row>
    <row r="54" spans="1:48" x14ac:dyDescent="0.15">
      <c r="C54" s="7">
        <v>12</v>
      </c>
      <c r="D54" s="7">
        <f t="shared" si="39"/>
        <v>4.6174838709677397</v>
      </c>
      <c r="E54" s="10">
        <f t="shared" si="40"/>
        <v>8.1054666666666702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4.6104063366128996</v>
      </c>
      <c r="E58" s="7"/>
      <c r="F58" s="7"/>
      <c r="G58" s="1">
        <v>1</v>
      </c>
      <c r="H58" s="9">
        <f t="shared" ref="H58:H69" si="42">E59</f>
        <v>4.6104063366128996</v>
      </c>
      <c r="I58" s="9">
        <f t="shared" ref="I58:I69" si="43">H58+273.15</f>
        <v>277.7604063366129</v>
      </c>
      <c r="J58" s="9">
        <f t="shared" ref="J58:J69" si="44">EXP(($C$15*(I58-$C$13))/($C$16*I58*$C$13))</f>
        <v>3.1489688022432766E-2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3.1416212083713755E-3</v>
      </c>
      <c r="Q58" s="12">
        <f t="shared" ref="Q58:Q69" si="48">P58*$B$60</f>
        <v>5.9690802959056139E-4</v>
      </c>
      <c r="R58" s="9">
        <f t="shared" ref="R58:R69" si="49">L58*$B$60</f>
        <v>1.8955666666666669E-2</v>
      </c>
      <c r="S58" s="13">
        <f t="shared" ref="S58:S69" si="50">Q58/R58</f>
        <v>3.1489688022432766E-2</v>
      </c>
      <c r="T58" s="2">
        <f t="shared" ref="T58:T69" si="51">$B$59/100</f>
        <v>0.01</v>
      </c>
      <c r="U58" s="14">
        <f t="shared" ref="U58:U69" si="52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1.2314896880224328E-2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5.7726129032258102</v>
      </c>
      <c r="E59" s="10">
        <f t="shared" ref="E59:E70" si="61">D58</f>
        <v>4.6104063366128996</v>
      </c>
      <c r="F59" s="7" t="s">
        <v>83</v>
      </c>
      <c r="G59" s="1">
        <v>2</v>
      </c>
      <c r="H59" s="9">
        <f t="shared" si="42"/>
        <v>5.7726129032258102</v>
      </c>
      <c r="I59" s="9">
        <f t="shared" si="43"/>
        <v>278.9226129032258</v>
      </c>
      <c r="J59" s="9">
        <f t="shared" si="44"/>
        <v>3.6442101663162051E-2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0.19639171212496195</v>
      </c>
      <c r="P59" s="9">
        <f t="shared" si="47"/>
        <v>7.1569267390603182E-3</v>
      </c>
      <c r="Q59" s="12">
        <f t="shared" si="48"/>
        <v>1.3598160804214605E-3</v>
      </c>
      <c r="R59" s="9">
        <f t="shared" si="49"/>
        <v>1.8955666666666669E-2</v>
      </c>
      <c r="S59" s="13">
        <f t="shared" si="50"/>
        <v>7.1736652914069332E-2</v>
      </c>
      <c r="T59" s="2">
        <f t="shared" si="51"/>
        <v>0.01</v>
      </c>
      <c r="U59" s="14">
        <f t="shared" si="52"/>
        <v>7.1736652914069338E-4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1.2717366529140694E-2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4.9908965517241404</v>
      </c>
      <c r="E60" s="10">
        <f t="shared" si="61"/>
        <v>5.7726129032258102</v>
      </c>
      <c r="F60" s="7" t="s">
        <v>83</v>
      </c>
      <c r="G60" s="1">
        <v>3</v>
      </c>
      <c r="H60" s="9">
        <f t="shared" si="42"/>
        <v>4.9908965517241404</v>
      </c>
      <c r="I60" s="9">
        <f t="shared" si="43"/>
        <v>278.1408965517241</v>
      </c>
      <c r="J60" s="9">
        <f t="shared" si="44"/>
        <v>3.3036534091310306E-2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0.28900145205256833</v>
      </c>
      <c r="P60" s="9">
        <f t="shared" si="47"/>
        <v>9.5476063231728549E-3</v>
      </c>
      <c r="Q60" s="12">
        <f t="shared" si="48"/>
        <v>1.8140452014028426E-3</v>
      </c>
      <c r="R60" s="9">
        <f t="shared" si="49"/>
        <v>1.8955666666666669E-2</v>
      </c>
      <c r="S60" s="13">
        <f t="shared" si="50"/>
        <v>9.5699361742460951E-2</v>
      </c>
      <c r="T60" s="2">
        <f t="shared" si="51"/>
        <v>0.01</v>
      </c>
      <c r="U60" s="14">
        <f t="shared" si="52"/>
        <v>9.5699361742460954E-4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1.295699361742461E-2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4.7291290322580704</v>
      </c>
      <c r="E61" s="10">
        <f t="shared" si="61"/>
        <v>4.9908965517241404</v>
      </c>
      <c r="F61" s="7" t="s">
        <v>83</v>
      </c>
      <c r="G61" s="1">
        <v>4</v>
      </c>
      <c r="H61" s="9">
        <f t="shared" si="42"/>
        <v>4.7291290322580704</v>
      </c>
      <c r="I61" s="9">
        <f t="shared" si="43"/>
        <v>277.87912903225805</v>
      </c>
      <c r="J61" s="9">
        <f t="shared" si="44"/>
        <v>3.1964856765755924E-2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0.37922051239606214</v>
      </c>
      <c r="P61" s="9">
        <f t="shared" si="47"/>
        <v>1.2121729361376695E-2</v>
      </c>
      <c r="Q61" s="12">
        <f t="shared" si="48"/>
        <v>2.303128578661572E-3</v>
      </c>
      <c r="R61" s="9">
        <f t="shared" si="49"/>
        <v>1.8955666666666669E-2</v>
      </c>
      <c r="S61" s="13">
        <f t="shared" si="50"/>
        <v>0.12150079546986328</v>
      </c>
      <c r="T61" s="2">
        <f t="shared" si="51"/>
        <v>0.01</v>
      </c>
      <c r="U61" s="14">
        <f t="shared" si="52"/>
        <v>1.2150079546986328E-3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1.3215007954698633E-2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7.8422333333333301</v>
      </c>
      <c r="E62" s="10">
        <f t="shared" si="61"/>
        <v>4.7291290322580704</v>
      </c>
      <c r="F62" s="7" t="s">
        <v>83</v>
      </c>
      <c r="G62" s="1">
        <v>5</v>
      </c>
      <c r="H62" s="9">
        <f t="shared" si="42"/>
        <v>7.8422333333333301</v>
      </c>
      <c r="I62" s="9">
        <f t="shared" si="43"/>
        <v>280.99223333333333</v>
      </c>
      <c r="J62" s="9">
        <f t="shared" si="44"/>
        <v>4.7126729468431446E-2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0.34874384388295121</v>
      </c>
      <c r="O62" s="9">
        <f t="shared" si="62"/>
        <v>0.11812160581840092</v>
      </c>
      <c r="P62" s="9">
        <f t="shared" si="47"/>
        <v>5.5666849617804779E-3</v>
      </c>
      <c r="Q62" s="12">
        <f t="shared" si="48"/>
        <v>1.0576701427382907E-3</v>
      </c>
      <c r="R62" s="9">
        <f t="shared" si="49"/>
        <v>1.8955666666666669E-2</v>
      </c>
      <c r="S62" s="13">
        <f t="shared" si="50"/>
        <v>5.5797042717478887E-2</v>
      </c>
      <c r="T62" s="2">
        <f t="shared" si="51"/>
        <v>0.01</v>
      </c>
      <c r="U62" s="14">
        <f t="shared" si="52"/>
        <v>5.5797042717478889E-4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1.2557970427174788E-2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10.2966451612903</v>
      </c>
      <c r="E63" s="10">
        <f t="shared" si="61"/>
        <v>7.8422333333333301</v>
      </c>
      <c r="F63" s="7" t="s">
        <v>85</v>
      </c>
      <c r="G63" s="1">
        <v>6</v>
      </c>
      <c r="H63" s="9">
        <f t="shared" si="42"/>
        <v>10.2966451612903</v>
      </c>
      <c r="I63" s="9">
        <f t="shared" si="43"/>
        <v>283.44664516129029</v>
      </c>
      <c r="J63" s="9">
        <f t="shared" si="44"/>
        <v>6.3617784443368283E-2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0.21232158752328711</v>
      </c>
      <c r="P63" s="9">
        <f t="shared" si="47"/>
        <v>1.3507428987730233E-2</v>
      </c>
      <c r="Q63" s="12">
        <f t="shared" si="48"/>
        <v>2.5664115076687441E-3</v>
      </c>
      <c r="R63" s="9">
        <f t="shared" si="49"/>
        <v>1.8955666666666669E-2</v>
      </c>
      <c r="S63" s="13">
        <f t="shared" si="50"/>
        <v>0.13539020034477345</v>
      </c>
      <c r="T63" s="2">
        <f t="shared" si="51"/>
        <v>0.01</v>
      </c>
      <c r="U63" s="14">
        <f t="shared" si="52"/>
        <v>1.3539020034477344E-3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1.3353902003447734E-2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16.402433333333299</v>
      </c>
      <c r="E64" s="10">
        <f t="shared" si="61"/>
        <v>10.2966451612903</v>
      </c>
      <c r="F64" s="7" t="s">
        <v>83</v>
      </c>
      <c r="G64" s="1">
        <v>7</v>
      </c>
      <c r="H64" s="9">
        <f t="shared" si="42"/>
        <v>16.402433333333299</v>
      </c>
      <c r="I64" s="9">
        <f t="shared" si="43"/>
        <v>289.55243333333328</v>
      </c>
      <c r="J64" s="9">
        <f t="shared" si="44"/>
        <v>0.13127056337487664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0.29858082520222357</v>
      </c>
      <c r="P64" s="9">
        <f t="shared" si="47"/>
        <v>3.9194873137231453E-2</v>
      </c>
      <c r="Q64" s="12">
        <f t="shared" si="48"/>
        <v>7.4470258960739767E-3</v>
      </c>
      <c r="R64" s="9">
        <f t="shared" si="49"/>
        <v>1.8955666666666669E-2</v>
      </c>
      <c r="S64" s="13">
        <f t="shared" si="50"/>
        <v>0.39286541734612213</v>
      </c>
      <c r="T64" s="2">
        <f t="shared" si="51"/>
        <v>0.01</v>
      </c>
      <c r="U64" s="14">
        <f t="shared" si="52"/>
        <v>3.9286541734612213E-3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2.4028654173461221E-2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15.101870967741901</v>
      </c>
      <c r="E65" s="10">
        <f t="shared" si="61"/>
        <v>16.402433333333299</v>
      </c>
      <c r="F65" s="7" t="s">
        <v>83</v>
      </c>
      <c r="G65" s="1">
        <v>8</v>
      </c>
      <c r="H65" s="9">
        <f t="shared" si="42"/>
        <v>15.101870967741901</v>
      </c>
      <c r="I65" s="9">
        <f t="shared" si="43"/>
        <v>288.25187096774187</v>
      </c>
      <c r="J65" s="9">
        <f t="shared" si="44"/>
        <v>0.11279126519662562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0.35915261873165877</v>
      </c>
      <c r="P65" s="9">
        <f t="shared" si="47"/>
        <v>4.0509278265425094E-2</v>
      </c>
      <c r="Q65" s="12">
        <f t="shared" si="48"/>
        <v>7.6967628704307676E-3</v>
      </c>
      <c r="R65" s="9">
        <f t="shared" si="49"/>
        <v>1.8955666666666669E-2</v>
      </c>
      <c r="S65" s="13">
        <f t="shared" si="50"/>
        <v>0.40604020981047534</v>
      </c>
      <c r="T65" s="2">
        <f t="shared" si="51"/>
        <v>0.01</v>
      </c>
      <c r="U65" s="14">
        <f t="shared" si="52"/>
        <v>4.0604020981047538E-3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2.4160402098104754E-2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18.3725806451613</v>
      </c>
      <c r="E66" s="10">
        <f t="shared" si="61"/>
        <v>15.101870967741901</v>
      </c>
      <c r="F66" s="7" t="s">
        <v>83</v>
      </c>
      <c r="G66" s="1">
        <v>9</v>
      </c>
      <c r="H66" s="9">
        <f t="shared" si="42"/>
        <v>18.3725806451613</v>
      </c>
      <c r="I66" s="9">
        <f t="shared" si="43"/>
        <v>291.52258064516127</v>
      </c>
      <c r="J66" s="9">
        <f t="shared" si="44"/>
        <v>0.16476437108377806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0.41841000713290033</v>
      </c>
      <c r="P66" s="9">
        <f t="shared" si="47"/>
        <v>6.8939061680411418E-2</v>
      </c>
      <c r="Q66" s="12">
        <f t="shared" si="48"/>
        <v>1.3098421719278169E-2</v>
      </c>
      <c r="R66" s="9">
        <f t="shared" si="49"/>
        <v>1.8955666666666669E-2</v>
      </c>
      <c r="S66" s="13">
        <f t="shared" si="50"/>
        <v>0.69100295703720083</v>
      </c>
      <c r="T66" s="2">
        <f t="shared" si="51"/>
        <v>0.01</v>
      </c>
      <c r="U66" s="14">
        <f t="shared" si="52"/>
        <v>6.9100295703720081E-3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2.7010029570372008E-2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14.4050333333333</v>
      </c>
      <c r="E67" s="10">
        <f t="shared" si="61"/>
        <v>18.3725806451613</v>
      </c>
      <c r="F67" s="7" t="s">
        <v>83</v>
      </c>
      <c r="G67" s="1">
        <v>10</v>
      </c>
      <c r="H67" s="9">
        <f t="shared" si="42"/>
        <v>14.4050333333333</v>
      </c>
      <c r="I67" s="9">
        <f t="shared" si="43"/>
        <v>287.55503333333326</v>
      </c>
      <c r="J67" s="9">
        <f t="shared" si="44"/>
        <v>0.10392632097044632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0.44923761211915558</v>
      </c>
      <c r="P67" s="9">
        <f t="shared" si="47"/>
        <v>4.6687612269092231E-2</v>
      </c>
      <c r="Q67" s="12">
        <f t="shared" si="48"/>
        <v>8.8706463311275241E-3</v>
      </c>
      <c r="R67" s="9">
        <f t="shared" si="49"/>
        <v>1.8955666666666669E-2</v>
      </c>
      <c r="S67" s="13">
        <f t="shared" si="50"/>
        <v>0.46796804813657428</v>
      </c>
      <c r="T67" s="2">
        <f t="shared" si="51"/>
        <v>0.01</v>
      </c>
      <c r="U67" s="14">
        <f t="shared" si="52"/>
        <v>4.6796804813657427E-3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2.4779680481365744E-2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10.8577096774194</v>
      </c>
      <c r="E68" s="10">
        <f t="shared" si="61"/>
        <v>14.4050333333333</v>
      </c>
      <c r="F68" s="7" t="s">
        <v>83</v>
      </c>
      <c r="G68" s="1">
        <v>11</v>
      </c>
      <c r="H68" s="9">
        <f t="shared" si="42"/>
        <v>10.8577096774194</v>
      </c>
      <c r="I68" s="9">
        <f t="shared" si="43"/>
        <v>284.00770967741937</v>
      </c>
      <c r="J68" s="9">
        <f t="shared" si="44"/>
        <v>6.8084878026442419E-2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0.38242249985756016</v>
      </c>
      <c r="O68" s="9">
        <f t="shared" si="62"/>
        <v>0.11989416665916985</v>
      </c>
      <c r="P68" s="9">
        <f t="shared" si="47"/>
        <v>8.1629797130715383E-3</v>
      </c>
      <c r="Q68" s="12">
        <f t="shared" si="48"/>
        <v>1.5509661454835924E-3</v>
      </c>
      <c r="R68" s="9">
        <f t="shared" si="49"/>
        <v>1.8955666666666669E-2</v>
      </c>
      <c r="S68" s="13">
        <f t="shared" si="50"/>
        <v>8.182071212567528E-2</v>
      </c>
      <c r="T68" s="2">
        <f t="shared" si="51"/>
        <v>0.01</v>
      </c>
      <c r="U68" s="14">
        <f t="shared" si="52"/>
        <v>8.1820712125675284E-4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1.2818207121256753E-2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8.1054666666666702</v>
      </c>
      <c r="E69" s="10">
        <f t="shared" si="61"/>
        <v>10.8577096774194</v>
      </c>
      <c r="F69" s="7" t="s">
        <v>85</v>
      </c>
      <c r="G69" s="1">
        <v>12</v>
      </c>
      <c r="H69" s="9">
        <f t="shared" si="42"/>
        <v>8.1054666666666702</v>
      </c>
      <c r="I69" s="9">
        <f t="shared" si="43"/>
        <v>281.25546666666662</v>
      </c>
      <c r="J69" s="9">
        <f t="shared" si="44"/>
        <v>4.8680153472258347E-2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0.21149785361276499</v>
      </c>
      <c r="P69" s="9">
        <f t="shared" si="47"/>
        <v>1.0295747972922629E-2</v>
      </c>
      <c r="Q69" s="12">
        <f t="shared" si="48"/>
        <v>1.9561921148552996E-3</v>
      </c>
      <c r="R69" s="9">
        <f t="shared" si="49"/>
        <v>1.8955666666666669E-2</v>
      </c>
      <c r="S69" s="13">
        <f t="shared" si="50"/>
        <v>0.10319827570587331</v>
      </c>
      <c r="T69" s="2">
        <f t="shared" si="51"/>
        <v>0.01</v>
      </c>
      <c r="U69" s="14">
        <f t="shared" si="52"/>
        <v>1.0319827570587331E-3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1.3031982757058733E-2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4.6174838709677397</v>
      </c>
      <c r="E70" s="10">
        <f t="shared" si="61"/>
        <v>8.1054666666666702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4.6104063366128996</v>
      </c>
      <c r="E73" s="7"/>
      <c r="F73" s="7"/>
      <c r="G73" s="1">
        <v>1</v>
      </c>
      <c r="H73" s="9">
        <f t="shared" ref="H73:H84" si="63">E74</f>
        <v>4.6104063366128996</v>
      </c>
      <c r="I73" s="9">
        <f t="shared" ref="I73:I84" si="64">H73+273.15</f>
        <v>277.7604063366129</v>
      </c>
      <c r="J73" s="9">
        <f t="shared" ref="J73:J84" si="65">EXP(($C$15*(I73-$C$13))/($C$16*I73*$C$13))</f>
        <v>3.1489688022432766E-2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3.4481208384563884E-3</v>
      </c>
      <c r="Q73" s="12">
        <f t="shared" ref="Q73:Q84" si="69">P73*$B$75</f>
        <v>6.2066175092214987E-4</v>
      </c>
      <c r="R73" s="9">
        <f t="shared" ref="R73:R84" si="70">L73*$B$75</f>
        <v>1.9710000000000002E-2</v>
      </c>
      <c r="S73" s="13">
        <f t="shared" ref="S73:S84" si="71">Q73/R73</f>
        <v>3.1489688022432766E-2</v>
      </c>
      <c r="T73" s="2">
        <f t="shared" ref="T73:T84" si="72">$B$74/100</f>
        <v>0.01</v>
      </c>
      <c r="U73" s="14">
        <f t="shared" ref="U73:U84" si="73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1.2914896880224328E-2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5.7726129032258102</v>
      </c>
      <c r="E74" s="10">
        <f t="shared" ref="E74:E85" si="82">D73</f>
        <v>4.6104063366128996</v>
      </c>
      <c r="F74" s="7" t="s">
        <v>83</v>
      </c>
      <c r="G74" s="1">
        <v>2</v>
      </c>
      <c r="H74" s="9">
        <f t="shared" si="63"/>
        <v>5.7726129032258102</v>
      </c>
      <c r="I74" s="9">
        <f t="shared" si="64"/>
        <v>278.9226129032258</v>
      </c>
      <c r="J74" s="9">
        <f t="shared" si="65"/>
        <v>3.6442101663162051E-2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0.21555187916154364</v>
      </c>
      <c r="P74" s="9">
        <f t="shared" si="68"/>
        <v>7.8551634940905949E-3</v>
      </c>
      <c r="Q74" s="12">
        <f t="shared" si="69"/>
        <v>1.413929428936307E-3</v>
      </c>
      <c r="R74" s="9">
        <f t="shared" si="70"/>
        <v>1.9710000000000002E-2</v>
      </c>
      <c r="S74" s="13">
        <f t="shared" si="71"/>
        <v>7.1736652914069346E-2</v>
      </c>
      <c r="T74" s="2">
        <f t="shared" si="72"/>
        <v>0.01</v>
      </c>
      <c r="U74" s="14">
        <f t="shared" si="73"/>
        <v>7.1736652914069349E-4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1.3317366529140694E-2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4.9908965517241404</v>
      </c>
      <c r="E75" s="10">
        <f t="shared" si="82"/>
        <v>5.7726129032258102</v>
      </c>
      <c r="F75" s="7" t="s">
        <v>83</v>
      </c>
      <c r="G75" s="1">
        <v>3</v>
      </c>
      <c r="H75" s="9">
        <f t="shared" si="63"/>
        <v>4.9908965517241404</v>
      </c>
      <c r="I75" s="9">
        <f t="shared" si="64"/>
        <v>278.1408965517241</v>
      </c>
      <c r="J75" s="9">
        <f t="shared" si="65"/>
        <v>3.3036534091310306E-2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0.31719671566745306</v>
      </c>
      <c r="P75" s="9">
        <f t="shared" si="68"/>
        <v>1.0479080110799475E-2</v>
      </c>
      <c r="Q75" s="12">
        <f t="shared" si="69"/>
        <v>1.8862344199439055E-3</v>
      </c>
      <c r="R75" s="9">
        <f t="shared" si="70"/>
        <v>1.9710000000000002E-2</v>
      </c>
      <c r="S75" s="13">
        <f t="shared" si="71"/>
        <v>9.5699361742460951E-2</v>
      </c>
      <c r="T75" s="2">
        <f t="shared" si="72"/>
        <v>0.01</v>
      </c>
      <c r="U75" s="14">
        <f t="shared" si="73"/>
        <v>9.5699361742460954E-4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1.355699361742461E-2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4.7291290322580704</v>
      </c>
      <c r="E76" s="10">
        <f t="shared" si="82"/>
        <v>4.9908965517241404</v>
      </c>
      <c r="F76" s="7" t="s">
        <v>83</v>
      </c>
      <c r="G76" s="1">
        <v>4</v>
      </c>
      <c r="H76" s="9">
        <f t="shared" si="63"/>
        <v>4.7291290322580704</v>
      </c>
      <c r="I76" s="9">
        <f t="shared" si="64"/>
        <v>277.87912903225805</v>
      </c>
      <c r="J76" s="9">
        <f t="shared" si="65"/>
        <v>3.1964856765755924E-2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0.41621763555665359</v>
      </c>
      <c r="P76" s="9">
        <f t="shared" si="68"/>
        <v>1.3304337103950032E-2</v>
      </c>
      <c r="Q76" s="12">
        <f t="shared" si="69"/>
        <v>2.3947806787110058E-3</v>
      </c>
      <c r="R76" s="9">
        <f t="shared" si="70"/>
        <v>1.9710000000000002E-2</v>
      </c>
      <c r="S76" s="13">
        <f t="shared" si="71"/>
        <v>0.1215007954698633</v>
      </c>
      <c r="T76" s="2">
        <f t="shared" si="72"/>
        <v>0.01</v>
      </c>
      <c r="U76" s="14">
        <f t="shared" si="73"/>
        <v>1.215007954698633E-3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1.3815007954698633E-2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7.8422333333333301</v>
      </c>
      <c r="E77" s="10">
        <f t="shared" si="82"/>
        <v>4.7291290322580704</v>
      </c>
      <c r="F77" s="7" t="s">
        <v>83</v>
      </c>
      <c r="G77" s="1">
        <v>5</v>
      </c>
      <c r="H77" s="9">
        <f t="shared" si="63"/>
        <v>7.8422333333333301</v>
      </c>
      <c r="I77" s="9">
        <f t="shared" si="64"/>
        <v>280.99223333333333</v>
      </c>
      <c r="J77" s="9">
        <f t="shared" si="65"/>
        <v>4.7126729468431446E-2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0.38276763353006843</v>
      </c>
      <c r="O77" s="9">
        <f t="shared" si="83"/>
        <v>0.12964566492263513</v>
      </c>
      <c r="P77" s="9">
        <f t="shared" si="68"/>
        <v>6.1097761775639383E-3</v>
      </c>
      <c r="Q77" s="12">
        <f t="shared" si="69"/>
        <v>1.0997597119615089E-3</v>
      </c>
      <c r="R77" s="9">
        <f t="shared" si="70"/>
        <v>1.9710000000000002E-2</v>
      </c>
      <c r="S77" s="13">
        <f t="shared" si="71"/>
        <v>5.5797042717478887E-2</v>
      </c>
      <c r="T77" s="2">
        <f t="shared" si="72"/>
        <v>0.01</v>
      </c>
      <c r="U77" s="14">
        <f t="shared" si="73"/>
        <v>5.5797042717478889E-4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1.3157970427174788E-2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10.2966451612903</v>
      </c>
      <c r="E78" s="10">
        <f t="shared" si="82"/>
        <v>7.8422333333333301</v>
      </c>
      <c r="F78" s="7" t="s">
        <v>85</v>
      </c>
      <c r="G78" s="1">
        <v>6</v>
      </c>
      <c r="H78" s="9">
        <f t="shared" si="63"/>
        <v>10.2966451612903</v>
      </c>
      <c r="I78" s="9">
        <f t="shared" si="64"/>
        <v>283.44664516129029</v>
      </c>
      <c r="J78" s="9">
        <f t="shared" si="65"/>
        <v>6.3617784443368283E-2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0.2330358887450712</v>
      </c>
      <c r="P78" s="9">
        <f t="shared" si="68"/>
        <v>1.4825226937752692E-2</v>
      </c>
      <c r="Q78" s="12">
        <f t="shared" si="69"/>
        <v>2.6685408487954845E-3</v>
      </c>
      <c r="R78" s="9">
        <f t="shared" si="70"/>
        <v>1.9710000000000002E-2</v>
      </c>
      <c r="S78" s="13">
        <f t="shared" si="71"/>
        <v>0.13539020034477342</v>
      </c>
      <c r="T78" s="2">
        <f t="shared" si="72"/>
        <v>0.01</v>
      </c>
      <c r="U78" s="14">
        <f t="shared" si="73"/>
        <v>1.3539020034477342E-3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1.3953902003447734E-2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16.402433333333299</v>
      </c>
      <c r="E79" s="10">
        <f t="shared" si="82"/>
        <v>10.2966451612903</v>
      </c>
      <c r="F79" s="7" t="s">
        <v>83</v>
      </c>
      <c r="G79" s="1">
        <v>7</v>
      </c>
      <c r="H79" s="9">
        <f t="shared" si="63"/>
        <v>16.402433333333299</v>
      </c>
      <c r="I79" s="9">
        <f t="shared" si="64"/>
        <v>289.55243333333328</v>
      </c>
      <c r="J79" s="9">
        <f t="shared" si="65"/>
        <v>0.13127056337487664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0.32771066180731856</v>
      </c>
      <c r="P79" s="9">
        <f t="shared" si="68"/>
        <v>4.3018763199400373E-2</v>
      </c>
      <c r="Q79" s="12">
        <f t="shared" si="69"/>
        <v>7.7433773758920667E-3</v>
      </c>
      <c r="R79" s="9">
        <f t="shared" si="70"/>
        <v>1.9710000000000002E-2</v>
      </c>
      <c r="S79" s="13">
        <f t="shared" si="71"/>
        <v>0.39286541734612207</v>
      </c>
      <c r="T79" s="2">
        <f t="shared" si="72"/>
        <v>0.01</v>
      </c>
      <c r="U79" s="14">
        <f t="shared" si="73"/>
        <v>3.9286541734612204E-3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2.5528654173461222E-2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15.101870967741901</v>
      </c>
      <c r="E80" s="10">
        <f t="shared" si="82"/>
        <v>16.402433333333299</v>
      </c>
      <c r="F80" s="7" t="s">
        <v>83</v>
      </c>
      <c r="G80" s="1">
        <v>8</v>
      </c>
      <c r="H80" s="9">
        <f t="shared" si="63"/>
        <v>15.101870967741901</v>
      </c>
      <c r="I80" s="9">
        <f t="shared" si="64"/>
        <v>288.25187096774187</v>
      </c>
      <c r="J80" s="9">
        <f t="shared" si="65"/>
        <v>0.11279126519662562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0.39419189860791826</v>
      </c>
      <c r="P80" s="9">
        <f t="shared" si="68"/>
        <v>4.4461402974247069E-2</v>
      </c>
      <c r="Q80" s="12">
        <f t="shared" si="69"/>
        <v>8.0030525353644716E-3</v>
      </c>
      <c r="R80" s="9">
        <f t="shared" si="70"/>
        <v>1.9710000000000002E-2</v>
      </c>
      <c r="S80" s="13">
        <f t="shared" si="71"/>
        <v>0.40604020981047545</v>
      </c>
      <c r="T80" s="2">
        <f t="shared" si="72"/>
        <v>0.01</v>
      </c>
      <c r="U80" s="14">
        <f t="shared" si="73"/>
        <v>4.0604020981047546E-3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2.5660402098104756E-2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18.3725806451613</v>
      </c>
      <c r="E81" s="10">
        <f t="shared" si="82"/>
        <v>15.101870967741901</v>
      </c>
      <c r="F81" s="7" t="s">
        <v>83</v>
      </c>
      <c r="G81" s="1">
        <v>9</v>
      </c>
      <c r="H81" s="9">
        <f t="shared" si="63"/>
        <v>18.3725806451613</v>
      </c>
      <c r="I81" s="9">
        <f t="shared" si="64"/>
        <v>291.52258064516127</v>
      </c>
      <c r="J81" s="9">
        <f t="shared" si="65"/>
        <v>0.16476437108377806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0.45923049563367124</v>
      </c>
      <c r="P81" s="9">
        <f t="shared" si="68"/>
        <v>7.566482379557353E-2</v>
      </c>
      <c r="Q81" s="12">
        <f t="shared" si="69"/>
        <v>1.3619668283203235E-2</v>
      </c>
      <c r="R81" s="9">
        <f t="shared" si="70"/>
        <v>1.9710000000000002E-2</v>
      </c>
      <c r="S81" s="13">
        <f t="shared" si="71"/>
        <v>0.69100295703720105</v>
      </c>
      <c r="T81" s="2">
        <f t="shared" si="72"/>
        <v>0.01</v>
      </c>
      <c r="U81" s="14">
        <f t="shared" si="73"/>
        <v>6.9100295703720107E-3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2.8510029570372013E-2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14.4050333333333</v>
      </c>
      <c r="E82" s="10">
        <f t="shared" si="82"/>
        <v>18.3725806451613</v>
      </c>
      <c r="F82" s="7" t="s">
        <v>83</v>
      </c>
      <c r="G82" s="1">
        <v>10</v>
      </c>
      <c r="H82" s="9">
        <f t="shared" si="63"/>
        <v>14.4050333333333</v>
      </c>
      <c r="I82" s="9">
        <f t="shared" si="64"/>
        <v>287.55503333333326</v>
      </c>
      <c r="J82" s="9">
        <f t="shared" si="65"/>
        <v>0.10392632097044632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0.49306567183809774</v>
      </c>
      <c r="P82" s="9">
        <f t="shared" si="68"/>
        <v>5.12425012709549E-2</v>
      </c>
      <c r="Q82" s="12">
        <f t="shared" si="69"/>
        <v>9.2236502287718816E-3</v>
      </c>
      <c r="R82" s="9">
        <f t="shared" si="70"/>
        <v>1.9710000000000002E-2</v>
      </c>
      <c r="S82" s="13">
        <f t="shared" si="71"/>
        <v>0.46796804813657439</v>
      </c>
      <c r="T82" s="2">
        <f t="shared" si="72"/>
        <v>0.01</v>
      </c>
      <c r="U82" s="14">
        <f t="shared" si="73"/>
        <v>4.6796804813657436E-3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2.6279680481365746E-2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10.8577096774194</v>
      </c>
      <c r="E83" s="10">
        <f t="shared" si="82"/>
        <v>14.4050333333333</v>
      </c>
      <c r="F83" s="7" t="s">
        <v>83</v>
      </c>
      <c r="G83" s="1">
        <v>11</v>
      </c>
      <c r="H83" s="9">
        <f t="shared" si="63"/>
        <v>10.8577096774194</v>
      </c>
      <c r="I83" s="9">
        <f t="shared" si="64"/>
        <v>284.00770967741937</v>
      </c>
      <c r="J83" s="9">
        <f t="shared" si="65"/>
        <v>6.8084878026442419E-2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0.41973201203878568</v>
      </c>
      <c r="O83" s="9">
        <f t="shared" si="83"/>
        <v>0.13159115852835718</v>
      </c>
      <c r="P83" s="9">
        <f t="shared" si="68"/>
        <v>8.9593679777614458E-3</v>
      </c>
      <c r="Q83" s="12">
        <f t="shared" si="69"/>
        <v>1.6126862359970601E-3</v>
      </c>
      <c r="R83" s="9">
        <f t="shared" si="70"/>
        <v>1.9710000000000002E-2</v>
      </c>
      <c r="S83" s="13">
        <f t="shared" si="71"/>
        <v>8.1820712125675293E-2</v>
      </c>
      <c r="T83" s="2">
        <f t="shared" si="72"/>
        <v>0.01</v>
      </c>
      <c r="U83" s="14">
        <f t="shared" si="73"/>
        <v>8.1820712125675295E-4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1.3418207121256753E-2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8.1054666666666702</v>
      </c>
      <c r="E84" s="10">
        <f t="shared" si="82"/>
        <v>10.8577096774194</v>
      </c>
      <c r="F84" s="7" t="s">
        <v>85</v>
      </c>
      <c r="G84" s="1">
        <v>12</v>
      </c>
      <c r="H84" s="9">
        <f t="shared" si="63"/>
        <v>8.1054666666666702</v>
      </c>
      <c r="I84" s="9">
        <f t="shared" si="64"/>
        <v>281.25546666666662</v>
      </c>
      <c r="J84" s="9">
        <f t="shared" si="65"/>
        <v>4.8680153472258347E-2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0.23213179055059574</v>
      </c>
      <c r="P84" s="9">
        <f t="shared" si="68"/>
        <v>1.130021118979313E-2</v>
      </c>
      <c r="Q84" s="12">
        <f t="shared" si="69"/>
        <v>2.0340380141627631E-3</v>
      </c>
      <c r="R84" s="9">
        <f t="shared" si="70"/>
        <v>1.9710000000000002E-2</v>
      </c>
      <c r="S84" s="13">
        <f t="shared" si="71"/>
        <v>0.10319827570587331</v>
      </c>
      <c r="T84" s="2">
        <f t="shared" si="72"/>
        <v>0.01</v>
      </c>
      <c r="U84" s="14">
        <f t="shared" si="73"/>
        <v>1.0319827570587331E-3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1.3631982757058732E-2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4.6174838709677397</v>
      </c>
      <c r="E85" s="10">
        <f t="shared" si="82"/>
        <v>8.1054666666666702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4.6104063366128996</v>
      </c>
      <c r="E89" s="7"/>
      <c r="F89" s="7"/>
      <c r="G89" s="1">
        <v>1</v>
      </c>
      <c r="H89" s="9">
        <f t="shared" ref="H89:H100" si="84">E90</f>
        <v>4.6104063366128996</v>
      </c>
      <c r="I89" s="9">
        <f t="shared" ref="I89:I100" si="85">H89+273.15</f>
        <v>277.7604063366129</v>
      </c>
      <c r="J89" s="9">
        <f t="shared" ref="J89:J100" si="86">EXP(($C$15*(I89-$C$13))/($C$16*I89*$C$13))</f>
        <v>3.1489688022432766E-2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0.16706145462321198</v>
      </c>
      <c r="Q89" s="12">
        <f t="shared" ref="Q89:Q100" si="90">P89*$B$91</f>
        <v>7.5177654580445397E-2</v>
      </c>
      <c r="R89" s="9">
        <f t="shared" ref="R89:R100" si="91">L89*$B$91</f>
        <v>2.3873737500000001</v>
      </c>
      <c r="S89" s="13">
        <f t="shared" ref="S89:S100" si="92">Q89/R89</f>
        <v>3.1489688022432766E-2</v>
      </c>
      <c r="T89" s="2">
        <f t="shared" ref="T89:T100" si="93">$B$90/100</f>
        <v>0.51</v>
      </c>
      <c r="U89" s="14">
        <f t="shared" ref="U89:U100" si="94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3.5179011878769373E-2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1096000</v>
      </c>
      <c r="AN89" s="1">
        <f t="shared" ref="AN89:AN100" si="99">AM89*10000*AK89*AJ89</f>
        <v>4010808394.9151263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5.7726129032258102</v>
      </c>
      <c r="E90" s="10">
        <f t="shared" ref="E90:E101" si="101">D89</f>
        <v>4.6104063366128996</v>
      </c>
      <c r="F90" s="7" t="s">
        <v>83</v>
      </c>
      <c r="G90" s="1">
        <v>2</v>
      </c>
      <c r="H90" s="9">
        <f t="shared" si="84"/>
        <v>5.7726129032258102</v>
      </c>
      <c r="I90" s="9">
        <f t="shared" si="85"/>
        <v>278.9226129032258</v>
      </c>
      <c r="J90" s="9">
        <f t="shared" si="86"/>
        <v>3.6442101663162051E-2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10.443488545376788</v>
      </c>
      <c r="P90" s="9">
        <f t="shared" si="89"/>
        <v>0.38058267128868928</v>
      </c>
      <c r="Q90" s="12">
        <f t="shared" si="90"/>
        <v>0.17126220207991019</v>
      </c>
      <c r="R90" s="9">
        <f t="shared" si="91"/>
        <v>2.3873737500000001</v>
      </c>
      <c r="S90" s="13">
        <f t="shared" si="92"/>
        <v>7.173665291406936E-2</v>
      </c>
      <c r="T90" s="2">
        <f t="shared" si="93"/>
        <v>0.51</v>
      </c>
      <c r="U90" s="14">
        <f t="shared" si="94"/>
        <v>3.6585692986175374E-2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4.1367586435331873E-2</v>
      </c>
      <c r="AK90" s="9">
        <f t="shared" si="96"/>
        <v>10.4025</v>
      </c>
      <c r="AL90" s="1">
        <f t="shared" si="97"/>
        <v>0.45</v>
      </c>
      <c r="AM90" s="17">
        <f t="shared" si="98"/>
        <v>1096000</v>
      </c>
      <c r="AN90" s="1">
        <f t="shared" si="99"/>
        <v>4716376444.1131964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4.9908965517241404</v>
      </c>
      <c r="E91" s="10">
        <f t="shared" si="101"/>
        <v>5.7726129032258102</v>
      </c>
      <c r="F91" s="7" t="s">
        <v>83</v>
      </c>
      <c r="G91" s="1">
        <v>3</v>
      </c>
      <c r="H91" s="9">
        <f t="shared" si="84"/>
        <v>4.9908965517241404</v>
      </c>
      <c r="I91" s="9">
        <f t="shared" si="85"/>
        <v>278.1408965517241</v>
      </c>
      <c r="J91" s="9">
        <f t="shared" si="86"/>
        <v>3.3036534091310306E-2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15.368180874088099</v>
      </c>
      <c r="P91" s="9">
        <f t="shared" si="89"/>
        <v>0.50771143136823449</v>
      </c>
      <c r="Q91" s="12">
        <f t="shared" si="90"/>
        <v>0.22847014411570551</v>
      </c>
      <c r="R91" s="9">
        <f t="shared" si="91"/>
        <v>2.3873737500000001</v>
      </c>
      <c r="S91" s="13">
        <f t="shared" si="92"/>
        <v>9.5699361742460937E-2</v>
      </c>
      <c r="T91" s="2">
        <f t="shared" si="93"/>
        <v>0.51</v>
      </c>
      <c r="U91" s="14">
        <f t="shared" si="94"/>
        <v>4.8806674488655076E-2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4.5052212358329506E-2</v>
      </c>
      <c r="AK91" s="9">
        <f t="shared" si="96"/>
        <v>10.4025</v>
      </c>
      <c r="AL91" s="1">
        <f t="shared" si="97"/>
        <v>0.45</v>
      </c>
      <c r="AM91" s="17">
        <f t="shared" si="98"/>
        <v>1096000</v>
      </c>
      <c r="AN91" s="1">
        <f t="shared" si="99"/>
        <v>5136465804.0704489</v>
      </c>
    </row>
    <row r="92" spans="1:48" x14ac:dyDescent="0.15">
      <c r="C92" s="7">
        <v>3</v>
      </c>
      <c r="D92" s="7">
        <f t="shared" si="100"/>
        <v>4.7291290322580704</v>
      </c>
      <c r="E92" s="10">
        <f t="shared" si="101"/>
        <v>4.9908965517241404</v>
      </c>
      <c r="F92" s="7" t="s">
        <v>83</v>
      </c>
      <c r="G92" s="1">
        <v>4</v>
      </c>
      <c r="H92" s="9">
        <f t="shared" si="84"/>
        <v>4.7291290322580704</v>
      </c>
      <c r="I92" s="9">
        <f t="shared" si="85"/>
        <v>277.87912903225805</v>
      </c>
      <c r="J92" s="9">
        <f t="shared" si="86"/>
        <v>3.1964856765755924E-2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20.165744442719863</v>
      </c>
      <c r="P92" s="9">
        <f t="shared" si="89"/>
        <v>0.64459513268637891</v>
      </c>
      <c r="Q92" s="12">
        <f t="shared" si="90"/>
        <v>0.29006780970887053</v>
      </c>
      <c r="R92" s="9">
        <f t="shared" si="91"/>
        <v>2.3873737500000001</v>
      </c>
      <c r="S92" s="13">
        <f t="shared" si="92"/>
        <v>0.12150079546986328</v>
      </c>
      <c r="T92" s="2">
        <f t="shared" si="93"/>
        <v>0.51</v>
      </c>
      <c r="U92" s="14">
        <f t="shared" si="94"/>
        <v>6.1965405689630278E-2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4.9019569815423533E-2</v>
      </c>
      <c r="AK92" s="9">
        <f t="shared" si="96"/>
        <v>10.4025</v>
      </c>
      <c r="AL92" s="1">
        <f t="shared" si="97"/>
        <v>0.45</v>
      </c>
      <c r="AM92" s="17">
        <f t="shared" si="98"/>
        <v>1096000</v>
      </c>
      <c r="AN92" s="1">
        <f t="shared" si="99"/>
        <v>5588789782.0541782</v>
      </c>
    </row>
    <row r="93" spans="1:48" x14ac:dyDescent="0.15">
      <c r="C93" s="7">
        <v>4</v>
      </c>
      <c r="D93" s="7">
        <f t="shared" si="100"/>
        <v>7.8422333333333301</v>
      </c>
      <c r="E93" s="10">
        <f t="shared" si="101"/>
        <v>4.7291290322580704</v>
      </c>
      <c r="F93" s="7" t="s">
        <v>83</v>
      </c>
      <c r="G93" s="1">
        <v>5</v>
      </c>
      <c r="H93" s="9">
        <f t="shared" si="84"/>
        <v>7.8422333333333301</v>
      </c>
      <c r="I93" s="9">
        <f t="shared" si="85"/>
        <v>280.99223333333333</v>
      </c>
      <c r="J93" s="9">
        <f t="shared" si="86"/>
        <v>4.7126729468431446E-2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18.545091844531807</v>
      </c>
      <c r="O93" s="9">
        <f t="shared" si="102"/>
        <v>6.2813324655016771</v>
      </c>
      <c r="P93" s="9">
        <f t="shared" si="89"/>
        <v>0.29601865580297304</v>
      </c>
      <c r="Q93" s="12">
        <f t="shared" si="90"/>
        <v>0.13320839511133786</v>
      </c>
      <c r="R93" s="9">
        <f t="shared" si="91"/>
        <v>2.3873737500000001</v>
      </c>
      <c r="S93" s="13">
        <f t="shared" si="92"/>
        <v>5.5797042717478929E-2</v>
      </c>
      <c r="T93" s="2">
        <f t="shared" si="93"/>
        <v>0.51</v>
      </c>
      <c r="U93" s="14">
        <f t="shared" si="94"/>
        <v>2.8456491785914254E-2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3.1490632273453147E-2</v>
      </c>
      <c r="AK93" s="9">
        <f t="shared" si="96"/>
        <v>10.4025</v>
      </c>
      <c r="AL93" s="1">
        <f t="shared" si="97"/>
        <v>0.45</v>
      </c>
      <c r="AM93" s="17">
        <f t="shared" si="98"/>
        <v>1096000</v>
      </c>
      <c r="AN93" s="1">
        <f t="shared" si="99"/>
        <v>3590291072.3815761</v>
      </c>
    </row>
    <row r="94" spans="1:48" x14ac:dyDescent="0.15">
      <c r="C94" s="7">
        <v>5</v>
      </c>
      <c r="D94" s="7">
        <f t="shared" si="100"/>
        <v>10.2966451612903</v>
      </c>
      <c r="E94" s="10">
        <f t="shared" si="101"/>
        <v>7.8422333333333301</v>
      </c>
      <c r="F94" s="7" t="s">
        <v>85</v>
      </c>
      <c r="G94" s="1">
        <v>6</v>
      </c>
      <c r="H94" s="9">
        <f t="shared" si="84"/>
        <v>10.2966451612903</v>
      </c>
      <c r="I94" s="9">
        <f t="shared" si="85"/>
        <v>283.44664516129029</v>
      </c>
      <c r="J94" s="9">
        <f t="shared" si="86"/>
        <v>6.3617784443368283E-2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11.290588809698704</v>
      </c>
      <c r="P94" s="9">
        <f t="shared" si="89"/>
        <v>0.7182822451341182</v>
      </c>
      <c r="Q94" s="12">
        <f t="shared" si="90"/>
        <v>0.32322701031035322</v>
      </c>
      <c r="R94" s="9">
        <f t="shared" si="91"/>
        <v>2.3873737500000001</v>
      </c>
      <c r="S94" s="13">
        <f t="shared" si="92"/>
        <v>0.1353902003447735</v>
      </c>
      <c r="T94" s="2">
        <f t="shared" si="93"/>
        <v>0.51</v>
      </c>
      <c r="U94" s="14">
        <f t="shared" si="94"/>
        <v>6.9049002175834484E-2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4.6947274156014102E-2</v>
      </c>
      <c r="AK94" s="9">
        <f t="shared" si="96"/>
        <v>10.4025</v>
      </c>
      <c r="AL94" s="1">
        <f t="shared" si="97"/>
        <v>0.45</v>
      </c>
      <c r="AM94" s="17">
        <f t="shared" si="98"/>
        <v>1096000</v>
      </c>
      <c r="AN94" s="1">
        <f t="shared" si="99"/>
        <v>5352524452.7109861</v>
      </c>
    </row>
    <row r="95" spans="1:48" x14ac:dyDescent="0.15">
      <c r="C95" s="7">
        <v>6</v>
      </c>
      <c r="D95" s="7">
        <f t="shared" si="100"/>
        <v>16.402433333333299</v>
      </c>
      <c r="E95" s="10">
        <f t="shared" si="101"/>
        <v>10.2966451612903</v>
      </c>
      <c r="F95" s="7" t="s">
        <v>83</v>
      </c>
      <c r="G95" s="1">
        <v>7</v>
      </c>
      <c r="H95" s="9">
        <f t="shared" si="84"/>
        <v>16.402433333333299</v>
      </c>
      <c r="I95" s="9">
        <f t="shared" si="85"/>
        <v>289.55243333333328</v>
      </c>
      <c r="J95" s="9">
        <f t="shared" si="86"/>
        <v>0.13127056337487664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15.877581564564588</v>
      </c>
      <c r="P95" s="9">
        <f t="shared" si="89"/>
        <v>2.0842590770109486</v>
      </c>
      <c r="Q95" s="12">
        <f t="shared" si="90"/>
        <v>0.93791658465492689</v>
      </c>
      <c r="R95" s="9">
        <f t="shared" si="91"/>
        <v>2.3873737500000001</v>
      </c>
      <c r="S95" s="13">
        <f t="shared" si="92"/>
        <v>0.39286541734612224</v>
      </c>
      <c r="T95" s="2">
        <f t="shared" si="93"/>
        <v>0.51</v>
      </c>
      <c r="U95" s="14">
        <f t="shared" si="94"/>
        <v>0.20036136284652234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0.10686395089822648</v>
      </c>
      <c r="AK95" s="9">
        <f t="shared" si="96"/>
        <v>10.4025</v>
      </c>
      <c r="AL95" s="1">
        <f t="shared" si="97"/>
        <v>0.45</v>
      </c>
      <c r="AM95" s="17">
        <f t="shared" si="98"/>
        <v>1096000</v>
      </c>
      <c r="AN95" s="1">
        <f t="shared" si="99"/>
        <v>12183708651.438059</v>
      </c>
    </row>
    <row r="96" spans="1:48" x14ac:dyDescent="0.15">
      <c r="C96" s="7">
        <v>7</v>
      </c>
      <c r="D96" s="7">
        <f t="shared" si="100"/>
        <v>15.101870967741901</v>
      </c>
      <c r="E96" s="10">
        <f t="shared" si="101"/>
        <v>16.402433333333299</v>
      </c>
      <c r="F96" s="7" t="s">
        <v>83</v>
      </c>
      <c r="G96" s="1">
        <v>8</v>
      </c>
      <c r="H96" s="9">
        <f t="shared" si="84"/>
        <v>15.101870967741901</v>
      </c>
      <c r="I96" s="9">
        <f t="shared" si="85"/>
        <v>288.25187096774187</v>
      </c>
      <c r="J96" s="9">
        <f t="shared" si="86"/>
        <v>0.11279126519662562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19.09859748755364</v>
      </c>
      <c r="P96" s="9">
        <f t="shared" si="89"/>
        <v>2.1541549741022705</v>
      </c>
      <c r="Q96" s="12">
        <f t="shared" si="90"/>
        <v>0.9693697383460218</v>
      </c>
      <c r="R96" s="9">
        <f t="shared" si="91"/>
        <v>2.3873737500000001</v>
      </c>
      <c r="S96" s="13">
        <f t="shared" si="92"/>
        <v>0.40604020981047556</v>
      </c>
      <c r="T96" s="2">
        <f t="shared" si="93"/>
        <v>0.51</v>
      </c>
      <c r="U96" s="14">
        <f t="shared" si="94"/>
        <v>0.20708050700334255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0.10888977286150778</v>
      </c>
      <c r="AK96" s="9">
        <f t="shared" si="96"/>
        <v>10.4025</v>
      </c>
      <c r="AL96" s="1">
        <f t="shared" si="97"/>
        <v>0.45</v>
      </c>
      <c r="AM96" s="17">
        <f t="shared" si="98"/>
        <v>1096000</v>
      </c>
      <c r="AN96" s="1">
        <f t="shared" si="99"/>
        <v>12414675449.622507</v>
      </c>
    </row>
    <row r="97" spans="1:50" x14ac:dyDescent="0.15">
      <c r="C97" s="7">
        <v>8</v>
      </c>
      <c r="D97" s="7">
        <f t="shared" si="100"/>
        <v>18.3725806451613</v>
      </c>
      <c r="E97" s="10">
        <f t="shared" si="101"/>
        <v>15.101870967741901</v>
      </c>
      <c r="F97" s="7" t="s">
        <v>83</v>
      </c>
      <c r="G97" s="1">
        <v>9</v>
      </c>
      <c r="H97" s="9">
        <f t="shared" si="84"/>
        <v>18.3725806451613</v>
      </c>
      <c r="I97" s="9">
        <f t="shared" si="85"/>
        <v>291.52258064516127</v>
      </c>
      <c r="J97" s="9">
        <f t="shared" si="86"/>
        <v>0.16476437108377806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22.249717513451372</v>
      </c>
      <c r="P97" s="9">
        <f t="shared" si="89"/>
        <v>3.6659607128955378</v>
      </c>
      <c r="Q97" s="12">
        <f t="shared" si="90"/>
        <v>1.649682320802992</v>
      </c>
      <c r="R97" s="9">
        <f t="shared" si="91"/>
        <v>2.3873737500000001</v>
      </c>
      <c r="S97" s="13">
        <f t="shared" si="92"/>
        <v>0.69100295703720127</v>
      </c>
      <c r="T97" s="2">
        <f t="shared" si="93"/>
        <v>0.51</v>
      </c>
      <c r="U97" s="14">
        <f t="shared" si="94"/>
        <v>0.35241150808897265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0.15270706968882525</v>
      </c>
      <c r="AK97" s="9">
        <f t="shared" si="96"/>
        <v>10.4025</v>
      </c>
      <c r="AL97" s="1">
        <f t="shared" si="97"/>
        <v>0.45</v>
      </c>
      <c r="AM97" s="17">
        <f t="shared" si="98"/>
        <v>1096000</v>
      </c>
      <c r="AN97" s="1">
        <f t="shared" si="99"/>
        <v>17410346805.120529</v>
      </c>
    </row>
    <row r="98" spans="1:50" x14ac:dyDescent="0.15">
      <c r="C98" s="7">
        <v>9</v>
      </c>
      <c r="D98" s="7">
        <f t="shared" si="100"/>
        <v>14.4050333333333</v>
      </c>
      <c r="E98" s="10">
        <f t="shared" si="101"/>
        <v>18.3725806451613</v>
      </c>
      <c r="F98" s="7" t="s">
        <v>83</v>
      </c>
      <c r="G98" s="1">
        <v>10</v>
      </c>
      <c r="H98" s="9">
        <f t="shared" si="84"/>
        <v>14.4050333333333</v>
      </c>
      <c r="I98" s="9">
        <f t="shared" si="85"/>
        <v>287.55503333333326</v>
      </c>
      <c r="J98" s="9">
        <f t="shared" si="86"/>
        <v>0.10392632097044632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23.889031800555838</v>
      </c>
      <c r="P98" s="9">
        <f t="shared" si="89"/>
        <v>2.4826991865777654</v>
      </c>
      <c r="Q98" s="12">
        <f t="shared" si="90"/>
        <v>1.1172146339599944</v>
      </c>
      <c r="R98" s="9">
        <f t="shared" si="91"/>
        <v>2.3873737500000001</v>
      </c>
      <c r="S98" s="13">
        <f t="shared" si="92"/>
        <v>0.4679680481365745</v>
      </c>
      <c r="T98" s="2">
        <f t="shared" si="93"/>
        <v>0.51</v>
      </c>
      <c r="U98" s="14">
        <f t="shared" si="94"/>
        <v>0.23866370454965299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0.11520610692172038</v>
      </c>
      <c r="AK98" s="9">
        <f t="shared" si="96"/>
        <v>10.4025</v>
      </c>
      <c r="AL98" s="1">
        <f t="shared" si="97"/>
        <v>0.45</v>
      </c>
      <c r="AM98" s="17">
        <f t="shared" si="98"/>
        <v>1096000</v>
      </c>
      <c r="AN98" s="1">
        <f t="shared" si="99"/>
        <v>13134809538.695032</v>
      </c>
    </row>
    <row r="99" spans="1:50" x14ac:dyDescent="0.15">
      <c r="C99" s="7">
        <v>10</v>
      </c>
      <c r="D99" s="7">
        <f t="shared" si="100"/>
        <v>10.8577096774194</v>
      </c>
      <c r="E99" s="10">
        <f t="shared" si="101"/>
        <v>14.4050333333333</v>
      </c>
      <c r="F99" s="7" t="s">
        <v>83</v>
      </c>
      <c r="G99" s="1">
        <v>11</v>
      </c>
      <c r="H99" s="9">
        <f t="shared" si="84"/>
        <v>10.8577096774194</v>
      </c>
      <c r="I99" s="9">
        <f t="shared" si="85"/>
        <v>284.00770967741937</v>
      </c>
      <c r="J99" s="9">
        <f t="shared" si="86"/>
        <v>6.8084878026442419E-2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20.336015983279168</v>
      </c>
      <c r="O99" s="9">
        <f t="shared" si="102"/>
        <v>6.3755916306989029</v>
      </c>
      <c r="P99" s="9">
        <f t="shared" si="89"/>
        <v>0.43408137852254192</v>
      </c>
      <c r="Q99" s="12">
        <f t="shared" si="90"/>
        <v>0.19533662033514387</v>
      </c>
      <c r="R99" s="9">
        <f t="shared" si="91"/>
        <v>2.3873737500000001</v>
      </c>
      <c r="S99" s="13">
        <f t="shared" si="92"/>
        <v>8.182071212567528E-2</v>
      </c>
      <c r="T99" s="2">
        <f t="shared" si="93"/>
        <v>0.51</v>
      </c>
      <c r="U99" s="14">
        <f t="shared" si="94"/>
        <v>4.1728563184094396E-2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4.2918161800004462E-2</v>
      </c>
      <c r="AK99" s="9">
        <f t="shared" si="96"/>
        <v>10.4025</v>
      </c>
      <c r="AL99" s="1">
        <f t="shared" si="97"/>
        <v>0.45</v>
      </c>
      <c r="AM99" s="17">
        <f t="shared" si="98"/>
        <v>1096000</v>
      </c>
      <c r="AN99" s="1">
        <f t="shared" si="99"/>
        <v>4893159712.2450285</v>
      </c>
    </row>
    <row r="100" spans="1:50" x14ac:dyDescent="0.15">
      <c r="C100" s="7">
        <v>11</v>
      </c>
      <c r="D100" s="7">
        <f t="shared" si="100"/>
        <v>8.1054666666666702</v>
      </c>
      <c r="E100" s="10">
        <f t="shared" si="101"/>
        <v>10.8577096774194</v>
      </c>
      <c r="F100" s="7" t="s">
        <v>85</v>
      </c>
      <c r="G100" s="1">
        <v>12</v>
      </c>
      <c r="H100" s="9">
        <f t="shared" si="84"/>
        <v>8.1054666666666702</v>
      </c>
      <c r="I100" s="9">
        <f t="shared" si="85"/>
        <v>281.25546666666662</v>
      </c>
      <c r="J100" s="9">
        <f t="shared" si="86"/>
        <v>4.8680153472258347E-2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11.246785252176361</v>
      </c>
      <c r="P100" s="9">
        <f t="shared" si="89"/>
        <v>0.54749523214547702</v>
      </c>
      <c r="Q100" s="12">
        <f t="shared" si="90"/>
        <v>0.24637285446546467</v>
      </c>
      <c r="R100" s="9">
        <f t="shared" si="91"/>
        <v>2.3873737500000001</v>
      </c>
      <c r="S100" s="13">
        <f t="shared" si="92"/>
        <v>0.10319827570587331</v>
      </c>
      <c r="T100" s="2">
        <f t="shared" si="93"/>
        <v>0.51</v>
      </c>
      <c r="U100" s="14">
        <f t="shared" si="94"/>
        <v>5.2631120609995391E-2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4.6205282863913608E-2</v>
      </c>
      <c r="AK100" s="9">
        <f t="shared" si="96"/>
        <v>10.4025</v>
      </c>
      <c r="AL100" s="1">
        <f t="shared" si="97"/>
        <v>0.45</v>
      </c>
      <c r="AM100" s="17">
        <f t="shared" si="98"/>
        <v>1096000</v>
      </c>
      <c r="AN100" s="1">
        <f t="shared" si="99"/>
        <v>5267928986.7108002</v>
      </c>
      <c r="AO100" s="1">
        <f>SUM(AN89:AN100)</f>
        <v>93699885094.077469</v>
      </c>
    </row>
    <row r="101" spans="1:50" x14ac:dyDescent="0.15">
      <c r="C101" s="7">
        <v>12</v>
      </c>
      <c r="D101" s="7">
        <f t="shared" si="100"/>
        <v>4.6174838709677397</v>
      </c>
      <c r="E101" s="10">
        <f t="shared" si="101"/>
        <v>8.1054666666666702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4.6104063366128996</v>
      </c>
      <c r="E105" s="7"/>
      <c r="F105" s="7"/>
      <c r="G105" s="1">
        <v>1</v>
      </c>
      <c r="H105" s="9">
        <f t="shared" ref="H105:H116" si="103">E106</f>
        <v>4.6104063366128996</v>
      </c>
      <c r="I105" s="9">
        <f t="shared" ref="I105:I116" si="104">H105+273.15</f>
        <v>277.7604063366129</v>
      </c>
      <c r="J105" s="9">
        <f t="shared" ref="J105:J116" si="105">EXP(($C$15*(I105-$C$13))/($C$16*I105*$C$13))</f>
        <v>3.1489688022432766E-2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2.040186053320564E-2</v>
      </c>
      <c r="Q105" s="12">
        <f t="shared" ref="Q105:Q116" si="109">P105*$B$107</f>
        <v>6.1205581599616922E-3</v>
      </c>
      <c r="R105" s="9">
        <f t="shared" ref="R105:R116" si="110">L105*$B$107</f>
        <v>0.19436706250000002</v>
      </c>
      <c r="S105" s="13">
        <f t="shared" ref="S105:S116" si="111">Q105/R105</f>
        <v>3.1489688022432773E-2</v>
      </c>
      <c r="T105" s="2">
        <f t="shared" ref="T105:T116" si="112">$B$106/100</f>
        <v>0.01</v>
      </c>
      <c r="U105" s="14">
        <f t="shared" ref="U105:U116" si="113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5.8048968802243278E-3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5.7726129032258102</v>
      </c>
      <c r="E106" s="10">
        <f t="shared" ref="E106:E117" si="122">D105</f>
        <v>4.6104063366128996</v>
      </c>
      <c r="F106" s="7" t="s">
        <v>83</v>
      </c>
      <c r="G106" s="1">
        <v>2</v>
      </c>
      <c r="H106" s="9">
        <f t="shared" si="103"/>
        <v>5.7726129032258102</v>
      </c>
      <c r="I106" s="9">
        <f t="shared" si="104"/>
        <v>278.9226129032258</v>
      </c>
      <c r="J106" s="9">
        <f t="shared" si="105"/>
        <v>3.6442101663162051E-2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1.2753785561334612</v>
      </c>
      <c r="P106" s="9">
        <f t="shared" si="108"/>
        <v>4.6477475001632421E-2</v>
      </c>
      <c r="Q106" s="12">
        <f t="shared" si="109"/>
        <v>1.3943242500489726E-2</v>
      </c>
      <c r="R106" s="9">
        <f t="shared" si="110"/>
        <v>0.19436706250000002</v>
      </c>
      <c r="S106" s="13">
        <f t="shared" si="111"/>
        <v>7.1736652914069346E-2</v>
      </c>
      <c r="T106" s="2">
        <f t="shared" si="112"/>
        <v>0.01</v>
      </c>
      <c r="U106" s="14">
        <f t="shared" si="113"/>
        <v>7.1736652914069349E-4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6.2073665291406937E-3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4.9908965517241404</v>
      </c>
      <c r="E107" s="10">
        <f t="shared" si="122"/>
        <v>5.7726129032258102</v>
      </c>
      <c r="F107" s="7" t="s">
        <v>83</v>
      </c>
      <c r="G107" s="1">
        <v>3</v>
      </c>
      <c r="H107" s="9">
        <f t="shared" si="103"/>
        <v>4.9908965517241404</v>
      </c>
      <c r="I107" s="9">
        <f t="shared" si="104"/>
        <v>278.1408965517241</v>
      </c>
      <c r="J107" s="9">
        <f t="shared" si="105"/>
        <v>3.3036534091310306E-2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1.8767912894651622</v>
      </c>
      <c r="P107" s="9">
        <f t="shared" si="108"/>
        <v>6.2002679416690056E-2</v>
      </c>
      <c r="Q107" s="12">
        <f t="shared" si="109"/>
        <v>1.8600803825007017E-2</v>
      </c>
      <c r="R107" s="9">
        <f t="shared" si="110"/>
        <v>0.19436706250000002</v>
      </c>
      <c r="S107" s="13">
        <f t="shared" si="111"/>
        <v>9.5699361742460937E-2</v>
      </c>
      <c r="T107" s="2">
        <f t="shared" si="112"/>
        <v>0.01</v>
      </c>
      <c r="U107" s="14">
        <f t="shared" si="113"/>
        <v>9.5699361742460944E-4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6.4469936174246095E-3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4.7291290322580704</v>
      </c>
      <c r="E108" s="10">
        <f t="shared" si="122"/>
        <v>4.9908965517241404</v>
      </c>
      <c r="F108" s="7" t="s">
        <v>83</v>
      </c>
      <c r="G108" s="1">
        <v>4</v>
      </c>
      <c r="H108" s="9">
        <f t="shared" si="103"/>
        <v>4.7291290322580704</v>
      </c>
      <c r="I108" s="9">
        <f t="shared" si="104"/>
        <v>277.87912903225805</v>
      </c>
      <c r="J108" s="9">
        <f t="shared" si="105"/>
        <v>3.1964856765755924E-2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2.4626788183818054</v>
      </c>
      <c r="P108" s="9">
        <f t="shared" si="108"/>
        <v>7.8719175689635448E-2</v>
      </c>
      <c r="Q108" s="12">
        <f t="shared" si="109"/>
        <v>2.3615752706890633E-2</v>
      </c>
      <c r="R108" s="9">
        <f t="shared" si="110"/>
        <v>0.19436706250000002</v>
      </c>
      <c r="S108" s="13">
        <f t="shared" si="111"/>
        <v>0.12150079546986327</v>
      </c>
      <c r="T108" s="2">
        <f t="shared" si="112"/>
        <v>0.01</v>
      </c>
      <c r="U108" s="14">
        <f t="shared" si="113"/>
        <v>1.2150079546986328E-3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6.7050079546986325E-3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7.8422333333333301</v>
      </c>
      <c r="E109" s="10">
        <f t="shared" si="122"/>
        <v>4.7291290322580704</v>
      </c>
      <c r="F109" s="7" t="s">
        <v>83</v>
      </c>
      <c r="G109" s="1">
        <v>5</v>
      </c>
      <c r="H109" s="9">
        <f t="shared" si="103"/>
        <v>7.8422333333333301</v>
      </c>
      <c r="I109" s="9">
        <f t="shared" si="104"/>
        <v>280.99223333333333</v>
      </c>
      <c r="J109" s="9">
        <f t="shared" si="105"/>
        <v>4.7126729468431446E-2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2.2647616605575616</v>
      </c>
      <c r="O109" s="9">
        <f t="shared" si="123"/>
        <v>0.76708819046794208</v>
      </c>
      <c r="P109" s="9">
        <f t="shared" si="108"/>
        <v>3.6150357630611321E-2</v>
      </c>
      <c r="Q109" s="12">
        <f t="shared" si="109"/>
        <v>1.0845107289183396E-2</v>
      </c>
      <c r="R109" s="9">
        <f t="shared" si="110"/>
        <v>0.19436706250000002</v>
      </c>
      <c r="S109" s="13">
        <f t="shared" si="111"/>
        <v>5.5797042717478915E-2</v>
      </c>
      <c r="T109" s="2">
        <f t="shared" si="112"/>
        <v>0.01</v>
      </c>
      <c r="U109" s="14">
        <f t="shared" si="113"/>
        <v>5.5797042717478911E-4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6.0479704271747892E-3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10.2966451612903</v>
      </c>
      <c r="E110" s="10">
        <f t="shared" si="122"/>
        <v>7.8422333333333301</v>
      </c>
      <c r="F110" s="7" t="s">
        <v>85</v>
      </c>
      <c r="G110" s="1">
        <v>6</v>
      </c>
      <c r="H110" s="9">
        <f t="shared" si="103"/>
        <v>10.2966451612903</v>
      </c>
      <c r="I110" s="9">
        <f t="shared" si="104"/>
        <v>283.44664516129029</v>
      </c>
      <c r="J110" s="9">
        <f t="shared" si="105"/>
        <v>6.3617784443368283E-2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1.3788280411706644</v>
      </c>
      <c r="P110" s="9">
        <f t="shared" si="108"/>
        <v>8.7717985107667054E-2</v>
      </c>
      <c r="Q110" s="12">
        <f t="shared" si="109"/>
        <v>2.6315395532300116E-2</v>
      </c>
      <c r="R110" s="9">
        <f t="shared" si="110"/>
        <v>0.19436706250000002</v>
      </c>
      <c r="S110" s="13">
        <f t="shared" si="111"/>
        <v>0.1353902003447735</v>
      </c>
      <c r="T110" s="2">
        <f t="shared" si="112"/>
        <v>0.01</v>
      </c>
      <c r="U110" s="14">
        <f t="shared" si="113"/>
        <v>1.3539020034477351E-3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6.843902003447735E-3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16.402433333333299</v>
      </c>
      <c r="E111" s="10">
        <f t="shared" si="122"/>
        <v>10.2966451612903</v>
      </c>
      <c r="F111" s="7" t="s">
        <v>83</v>
      </c>
      <c r="G111" s="1">
        <v>7</v>
      </c>
      <c r="H111" s="9">
        <f t="shared" si="103"/>
        <v>16.402433333333299</v>
      </c>
      <c r="I111" s="9">
        <f t="shared" si="104"/>
        <v>289.55243333333328</v>
      </c>
      <c r="J111" s="9">
        <f t="shared" si="105"/>
        <v>0.13127056337487664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1.9390002643963307</v>
      </c>
      <c r="P111" s="9">
        <f t="shared" si="108"/>
        <v>0.25453365709134107</v>
      </c>
      <c r="Q111" s="12">
        <f t="shared" si="109"/>
        <v>7.6360097127402313E-2</v>
      </c>
      <c r="R111" s="9">
        <f t="shared" si="110"/>
        <v>0.19436706250000002</v>
      </c>
      <c r="S111" s="13">
        <f t="shared" si="111"/>
        <v>0.39286541734612213</v>
      </c>
      <c r="T111" s="2">
        <f t="shared" si="112"/>
        <v>0.01</v>
      </c>
      <c r="U111" s="14">
        <f t="shared" si="113"/>
        <v>3.9286541734612213E-3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1.3878654173461222E-2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15.101870967741901</v>
      </c>
      <c r="E112" s="10">
        <f t="shared" si="122"/>
        <v>16.402433333333299</v>
      </c>
      <c r="F112" s="7" t="s">
        <v>83</v>
      </c>
      <c r="G112" s="1">
        <v>8</v>
      </c>
      <c r="H112" s="9">
        <f t="shared" si="103"/>
        <v>15.101870967741901</v>
      </c>
      <c r="I112" s="9">
        <f t="shared" si="104"/>
        <v>288.25187096774187</v>
      </c>
      <c r="J112" s="9">
        <f t="shared" si="105"/>
        <v>0.11279126519662562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2.332356815638323</v>
      </c>
      <c r="P112" s="9">
        <f t="shared" si="108"/>
        <v>0.26306947612581932</v>
      </c>
      <c r="Q112" s="12">
        <f t="shared" si="109"/>
        <v>7.8920842837745794E-2</v>
      </c>
      <c r="R112" s="9">
        <f t="shared" si="110"/>
        <v>0.19436706250000002</v>
      </c>
      <c r="S112" s="13">
        <f t="shared" si="111"/>
        <v>0.40604020981047539</v>
      </c>
      <c r="T112" s="2">
        <f t="shared" si="112"/>
        <v>0.01</v>
      </c>
      <c r="U112" s="14">
        <f t="shared" si="113"/>
        <v>4.0604020981047538E-3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1.4010402098104755E-2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18.3725806451613</v>
      </c>
      <c r="E113" s="10">
        <f t="shared" si="122"/>
        <v>15.101870967741901</v>
      </c>
      <c r="F113" s="7" t="s">
        <v>83</v>
      </c>
      <c r="G113" s="1">
        <v>9</v>
      </c>
      <c r="H113" s="9">
        <f t="shared" si="103"/>
        <v>18.3725806451613</v>
      </c>
      <c r="I113" s="9">
        <f t="shared" si="104"/>
        <v>291.52258064516127</v>
      </c>
      <c r="J113" s="9">
        <f t="shared" si="105"/>
        <v>0.16476437108377806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2.7171775478458371</v>
      </c>
      <c r="P113" s="9">
        <f t="shared" si="108"/>
        <v>0.44769404979378163</v>
      </c>
      <c r="Q113" s="12">
        <f t="shared" si="109"/>
        <v>0.1343082149381345</v>
      </c>
      <c r="R113" s="9">
        <f t="shared" si="110"/>
        <v>0.19436706250000002</v>
      </c>
      <c r="S113" s="13">
        <f t="shared" si="111"/>
        <v>0.69100295703720105</v>
      </c>
      <c r="T113" s="2">
        <f t="shared" si="112"/>
        <v>0.01</v>
      </c>
      <c r="U113" s="14">
        <f t="shared" si="113"/>
        <v>6.9100295703720107E-3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1.6860029570372012E-2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14.4050333333333</v>
      </c>
      <c r="E114" s="10">
        <f t="shared" si="122"/>
        <v>18.3725806451613</v>
      </c>
      <c r="F114" s="7" t="s">
        <v>83</v>
      </c>
      <c r="G114" s="1">
        <v>10</v>
      </c>
      <c r="H114" s="9">
        <f t="shared" si="103"/>
        <v>14.4050333333333</v>
      </c>
      <c r="I114" s="9">
        <f t="shared" si="104"/>
        <v>287.55503333333326</v>
      </c>
      <c r="J114" s="9">
        <f t="shared" si="105"/>
        <v>0.10392632097044632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2.9173737063853888</v>
      </c>
      <c r="P114" s="9">
        <f t="shared" si="108"/>
        <v>0.30319191620054853</v>
      </c>
      <c r="Q114" s="12">
        <f t="shared" si="109"/>
        <v>9.095757486016455E-2</v>
      </c>
      <c r="R114" s="9">
        <f t="shared" si="110"/>
        <v>0.19436706250000002</v>
      </c>
      <c r="S114" s="13">
        <f t="shared" si="111"/>
        <v>0.46796804813657428</v>
      </c>
      <c r="T114" s="2">
        <f t="shared" si="112"/>
        <v>0.01</v>
      </c>
      <c r="U114" s="14">
        <f t="shared" si="113"/>
        <v>4.6796804813657427E-3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1.4629680481365741E-2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10.8577096774194</v>
      </c>
      <c r="E115" s="10">
        <f t="shared" si="122"/>
        <v>14.4050333333333</v>
      </c>
      <c r="F115" s="7" t="s">
        <v>83</v>
      </c>
      <c r="G115" s="1">
        <v>11</v>
      </c>
      <c r="H115" s="9">
        <f t="shared" si="103"/>
        <v>10.8577096774194</v>
      </c>
      <c r="I115" s="9">
        <f t="shared" si="104"/>
        <v>284.00770967741937</v>
      </c>
      <c r="J115" s="9">
        <f t="shared" si="105"/>
        <v>6.8084878026442419E-2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2.4834727006755988</v>
      </c>
      <c r="O115" s="9">
        <f t="shared" si="123"/>
        <v>0.77859929784257487</v>
      </c>
      <c r="P115" s="9">
        <f t="shared" si="108"/>
        <v>5.301083822508542E-2</v>
      </c>
      <c r="Q115" s="12">
        <f t="shared" si="109"/>
        <v>1.5903251467525626E-2</v>
      </c>
      <c r="R115" s="9">
        <f t="shared" si="110"/>
        <v>0.19436706250000002</v>
      </c>
      <c r="S115" s="13">
        <f t="shared" si="111"/>
        <v>8.1820712125675224E-2</v>
      </c>
      <c r="T115" s="2">
        <f t="shared" si="112"/>
        <v>0.01</v>
      </c>
      <c r="U115" s="14">
        <f t="shared" si="113"/>
        <v>8.182071212567523E-4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6.3082071212567526E-3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8.1054666666666702</v>
      </c>
      <c r="E116" s="10">
        <f t="shared" si="122"/>
        <v>10.8577096774194</v>
      </c>
      <c r="F116" s="7" t="s">
        <v>85</v>
      </c>
      <c r="G116" s="1">
        <v>12</v>
      </c>
      <c r="H116" s="9">
        <f t="shared" si="103"/>
        <v>8.1054666666666702</v>
      </c>
      <c r="I116" s="9">
        <f t="shared" si="104"/>
        <v>281.25546666666662</v>
      </c>
      <c r="J116" s="9">
        <f t="shared" si="105"/>
        <v>4.8680153472258347E-2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1.3734786679508231</v>
      </c>
      <c r="P116" s="9">
        <f t="shared" si="108"/>
        <v>6.6861152346719036E-2</v>
      </c>
      <c r="Q116" s="12">
        <f t="shared" si="109"/>
        <v>2.0058345704015709E-2</v>
      </c>
      <c r="R116" s="9">
        <f t="shared" si="110"/>
        <v>0.19436706250000002</v>
      </c>
      <c r="S116" s="13">
        <f t="shared" si="111"/>
        <v>0.1031982757058733</v>
      </c>
      <c r="T116" s="2">
        <f t="shared" si="112"/>
        <v>0.01</v>
      </c>
      <c r="U116" s="14">
        <f t="shared" si="113"/>
        <v>1.0319827570587331E-3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6.5219827570587334E-3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4.6174838709677397</v>
      </c>
      <c r="E117" s="10">
        <f t="shared" si="122"/>
        <v>8.1054666666666702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4.6104063366128996</v>
      </c>
      <c r="E121" s="7"/>
      <c r="F121" s="7"/>
      <c r="G121" s="1">
        <v>1</v>
      </c>
      <c r="H121" s="9">
        <f t="shared" ref="H121:H132" si="124">E122</f>
        <v>4.6104063366128996</v>
      </c>
      <c r="I121" s="9">
        <f t="shared" ref="I121:I132" si="125">H121+273.15</f>
        <v>277.7604063366129</v>
      </c>
      <c r="J121" s="9">
        <f t="shared" ref="J121:J132" si="126">EXP(($C$15*(I121-$C$13))/($C$16*I121*$C$13))</f>
        <v>3.1489688022432766E-2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8.9651141799866087E-3</v>
      </c>
      <c r="Q121" s="12">
        <f t="shared" ref="Q121:Q132" si="130">P121*$B$123</f>
        <v>2.9584876793955811E-3</v>
      </c>
      <c r="R121" s="9">
        <f t="shared" ref="R121:R132" si="131">L121*$B$123</f>
        <v>9.3951000000000007E-2</v>
      </c>
      <c r="S121" s="13">
        <f t="shared" ref="S121:S132" si="132">Q121/R121</f>
        <v>3.1489688022432766E-2</v>
      </c>
      <c r="T121" s="2">
        <f t="shared" ref="T121:T132" si="133">$B$122/100</f>
        <v>0.01</v>
      </c>
      <c r="U121" s="14">
        <f t="shared" ref="U121:U132" si="134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5.8048968802243278E-3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5.7726129032258102</v>
      </c>
      <c r="E122" s="10">
        <f t="shared" ref="E122:E133" si="145">D121</f>
        <v>4.6104063366128996</v>
      </c>
      <c r="F122" s="7" t="s">
        <v>83</v>
      </c>
      <c r="G122" s="1">
        <v>2</v>
      </c>
      <c r="H122" s="9">
        <f t="shared" si="124"/>
        <v>5.7726129032258102</v>
      </c>
      <c r="I122" s="9">
        <f t="shared" si="125"/>
        <v>278.9226129032258</v>
      </c>
      <c r="J122" s="9">
        <f t="shared" si="126"/>
        <v>3.6442101663162051E-2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0.56043488582001344</v>
      </c>
      <c r="P122" s="9">
        <f t="shared" si="129"/>
        <v>2.0423425084635547E-2</v>
      </c>
      <c r="Q122" s="12">
        <f t="shared" si="130"/>
        <v>6.7397302779297306E-3</v>
      </c>
      <c r="R122" s="9">
        <f t="shared" si="131"/>
        <v>9.3951000000000007E-2</v>
      </c>
      <c r="S122" s="13">
        <f t="shared" si="132"/>
        <v>7.173665291406936E-2</v>
      </c>
      <c r="T122" s="2">
        <f t="shared" si="133"/>
        <v>0.01</v>
      </c>
      <c r="U122" s="14">
        <f t="shared" si="134"/>
        <v>7.173665291406936E-4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6.2073665291406937E-3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4.9908965517241404</v>
      </c>
      <c r="E123" s="10">
        <f t="shared" si="145"/>
        <v>5.7726129032258102</v>
      </c>
      <c r="F123" s="7" t="s">
        <v>83</v>
      </c>
      <c r="G123" s="1">
        <v>3</v>
      </c>
      <c r="H123" s="9">
        <f t="shared" si="124"/>
        <v>4.9908965517241404</v>
      </c>
      <c r="I123" s="9">
        <f t="shared" si="125"/>
        <v>278.1408965517241</v>
      </c>
      <c r="J123" s="9">
        <f t="shared" si="126"/>
        <v>3.3036534091310306E-2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0.82471146073537782</v>
      </c>
      <c r="P123" s="9">
        <f t="shared" si="129"/>
        <v>2.7245608288078631E-2</v>
      </c>
      <c r="Q123" s="12">
        <f t="shared" si="130"/>
        <v>8.9910507350659495E-3</v>
      </c>
      <c r="R123" s="9">
        <f t="shared" si="131"/>
        <v>9.3951000000000007E-2</v>
      </c>
      <c r="S123" s="13">
        <f t="shared" si="132"/>
        <v>9.5699361742460951E-2</v>
      </c>
      <c r="T123" s="2">
        <f t="shared" si="133"/>
        <v>0.01</v>
      </c>
      <c r="U123" s="14">
        <f t="shared" si="134"/>
        <v>9.5699361742460954E-4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6.4469936174246095E-3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4.7291290322580704</v>
      </c>
      <c r="E124" s="10">
        <f t="shared" si="145"/>
        <v>4.9908965517241404</v>
      </c>
      <c r="F124" s="7" t="s">
        <v>83</v>
      </c>
      <c r="G124" s="1">
        <v>4</v>
      </c>
      <c r="H124" s="9">
        <f t="shared" si="124"/>
        <v>4.7291290322580704</v>
      </c>
      <c r="I124" s="9">
        <f t="shared" si="125"/>
        <v>277.87912903225805</v>
      </c>
      <c r="J124" s="9">
        <f t="shared" si="126"/>
        <v>3.1964856765755924E-2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1.0821658524472992</v>
      </c>
      <c r="P124" s="9">
        <f t="shared" si="129"/>
        <v>3.4591276470270077E-2</v>
      </c>
      <c r="Q124" s="12">
        <f t="shared" si="130"/>
        <v>1.1415121235189125E-2</v>
      </c>
      <c r="R124" s="9">
        <f t="shared" si="131"/>
        <v>9.3951000000000007E-2</v>
      </c>
      <c r="S124" s="13">
        <f t="shared" si="132"/>
        <v>0.12150079546986328</v>
      </c>
      <c r="T124" s="2">
        <f t="shared" si="133"/>
        <v>0.01</v>
      </c>
      <c r="U124" s="14">
        <f t="shared" si="134"/>
        <v>1.2150079546986328E-3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6.7050079546986325E-3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7.8422333333333301</v>
      </c>
      <c r="E125" s="10">
        <f t="shared" si="145"/>
        <v>4.7291290322580704</v>
      </c>
      <c r="F125" s="7" t="s">
        <v>83</v>
      </c>
      <c r="G125" s="1">
        <v>5</v>
      </c>
      <c r="H125" s="9">
        <f t="shared" si="124"/>
        <v>7.8422333333333301</v>
      </c>
      <c r="I125" s="9">
        <f t="shared" si="125"/>
        <v>280.99223333333333</v>
      </c>
      <c r="J125" s="9">
        <f t="shared" si="126"/>
        <v>4.7126729468431446E-2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0.99519584717817777</v>
      </c>
      <c r="O125" s="9">
        <f t="shared" si="146"/>
        <v>0.33707872879885137</v>
      </c>
      <c r="P125" s="9">
        <f t="shared" si="129"/>
        <v>1.588541806166624E-2</v>
      </c>
      <c r="Q125" s="12">
        <f t="shared" si="130"/>
        <v>5.2421879603498592E-3</v>
      </c>
      <c r="R125" s="9">
        <f t="shared" si="131"/>
        <v>9.3951000000000007E-2</v>
      </c>
      <c r="S125" s="13">
        <f t="shared" si="132"/>
        <v>5.5797042717478887E-2</v>
      </c>
      <c r="T125" s="2">
        <f t="shared" si="133"/>
        <v>0.01</v>
      </c>
      <c r="U125" s="14">
        <f t="shared" si="134"/>
        <v>5.5797042717478889E-4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6.0479704271747892E-3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10.2966451612903</v>
      </c>
      <c r="E126" s="10">
        <f t="shared" si="145"/>
        <v>7.8422333333333301</v>
      </c>
      <c r="F126" s="7" t="s">
        <v>85</v>
      </c>
      <c r="G126" s="1">
        <v>6</v>
      </c>
      <c r="H126" s="9">
        <f t="shared" si="124"/>
        <v>10.2966451612903</v>
      </c>
      <c r="I126" s="9">
        <f t="shared" si="125"/>
        <v>283.44664516129029</v>
      </c>
      <c r="J126" s="9">
        <f t="shared" si="126"/>
        <v>6.3617784443368283E-2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0.60589331073718522</v>
      </c>
      <c r="P126" s="9">
        <f t="shared" si="129"/>
        <v>3.854559003815701E-2</v>
      </c>
      <c r="Q126" s="12">
        <f t="shared" si="130"/>
        <v>1.2720044712591813E-2</v>
      </c>
      <c r="R126" s="9">
        <f t="shared" si="131"/>
        <v>9.3951000000000007E-2</v>
      </c>
      <c r="S126" s="13">
        <f t="shared" si="132"/>
        <v>0.13539020034477348</v>
      </c>
      <c r="T126" s="2">
        <f t="shared" si="133"/>
        <v>0.01</v>
      </c>
      <c r="U126" s="14">
        <f t="shared" si="134"/>
        <v>1.3539020034477349E-3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6.843902003447735E-3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16.402433333333299</v>
      </c>
      <c r="E127" s="10">
        <f t="shared" si="145"/>
        <v>10.2966451612903</v>
      </c>
      <c r="F127" s="7" t="s">
        <v>83</v>
      </c>
      <c r="G127" s="1">
        <v>7</v>
      </c>
      <c r="H127" s="9">
        <f t="shared" si="124"/>
        <v>16.402433333333299</v>
      </c>
      <c r="I127" s="9">
        <f t="shared" si="125"/>
        <v>289.55243333333328</v>
      </c>
      <c r="J127" s="9">
        <f t="shared" si="126"/>
        <v>0.13127056337487664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0.85204772069902823</v>
      </c>
      <c r="P127" s="9">
        <f t="shared" si="129"/>
        <v>0.11184878431844097</v>
      </c>
      <c r="Q127" s="12">
        <f t="shared" si="130"/>
        <v>3.6910098825085523E-2</v>
      </c>
      <c r="R127" s="9">
        <f t="shared" si="131"/>
        <v>9.3951000000000007E-2</v>
      </c>
      <c r="S127" s="13">
        <f t="shared" si="132"/>
        <v>0.39286541734612213</v>
      </c>
      <c r="T127" s="2">
        <f t="shared" si="133"/>
        <v>0.01</v>
      </c>
      <c r="U127" s="14">
        <f t="shared" si="134"/>
        <v>3.9286541734612213E-3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1.3878654173461222E-2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15.101870967741901</v>
      </c>
      <c r="E128" s="10">
        <f t="shared" si="145"/>
        <v>16.402433333333299</v>
      </c>
      <c r="F128" s="7" t="s">
        <v>83</v>
      </c>
      <c r="G128" s="1">
        <v>8</v>
      </c>
      <c r="H128" s="9">
        <f t="shared" si="124"/>
        <v>15.101870967741901</v>
      </c>
      <c r="I128" s="9">
        <f t="shared" si="125"/>
        <v>288.25187096774187</v>
      </c>
      <c r="J128" s="9">
        <f t="shared" si="126"/>
        <v>0.11279126519662562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1.0248989363805872</v>
      </c>
      <c r="P128" s="9">
        <f t="shared" si="129"/>
        <v>0.11559964773304233</v>
      </c>
      <c r="Q128" s="12">
        <f t="shared" si="130"/>
        <v>3.814788375190397E-2</v>
      </c>
      <c r="R128" s="9">
        <f t="shared" si="131"/>
        <v>9.3951000000000007E-2</v>
      </c>
      <c r="S128" s="13">
        <f t="shared" si="132"/>
        <v>0.40604020981047534</v>
      </c>
      <c r="T128" s="2">
        <f t="shared" si="133"/>
        <v>0.01</v>
      </c>
      <c r="U128" s="14">
        <f t="shared" si="134"/>
        <v>4.0604020981047538E-3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1.4010402098104755E-2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18.3725806451613</v>
      </c>
      <c r="E129" s="10">
        <f t="shared" si="145"/>
        <v>15.101870967741901</v>
      </c>
      <c r="F129" s="7" t="s">
        <v>83</v>
      </c>
      <c r="G129" s="1">
        <v>9</v>
      </c>
      <c r="H129" s="9">
        <f t="shared" si="124"/>
        <v>18.3725806451613</v>
      </c>
      <c r="I129" s="9">
        <f t="shared" si="125"/>
        <v>291.52258064516127</v>
      </c>
      <c r="J129" s="9">
        <f t="shared" si="126"/>
        <v>0.16476437108377806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1.1939992886475448</v>
      </c>
      <c r="P129" s="9">
        <f t="shared" si="129"/>
        <v>0.19672854186849109</v>
      </c>
      <c r="Q129" s="12">
        <f t="shared" si="130"/>
        <v>6.4920418816602057E-2</v>
      </c>
      <c r="R129" s="9">
        <f t="shared" si="131"/>
        <v>9.3951000000000007E-2</v>
      </c>
      <c r="S129" s="13">
        <f t="shared" si="132"/>
        <v>0.69100295703720083</v>
      </c>
      <c r="T129" s="2">
        <f t="shared" si="133"/>
        <v>0.01</v>
      </c>
      <c r="U129" s="14">
        <f t="shared" si="134"/>
        <v>6.9100295703720081E-3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1.6860029570372009E-2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14.4050333333333</v>
      </c>
      <c r="E130" s="10">
        <f t="shared" si="145"/>
        <v>18.3725806451613</v>
      </c>
      <c r="F130" s="7" t="s">
        <v>83</v>
      </c>
      <c r="G130" s="1">
        <v>10</v>
      </c>
      <c r="H130" s="9">
        <f t="shared" si="124"/>
        <v>14.4050333333333</v>
      </c>
      <c r="I130" s="9">
        <f t="shared" si="125"/>
        <v>287.55503333333326</v>
      </c>
      <c r="J130" s="9">
        <f t="shared" si="126"/>
        <v>0.10392632097044632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1.2819707467790535</v>
      </c>
      <c r="P130" s="9">
        <f t="shared" si="129"/>
        <v>0.13323050330448269</v>
      </c>
      <c r="Q130" s="12">
        <f t="shared" si="130"/>
        <v>4.3966066090479289E-2</v>
      </c>
      <c r="R130" s="9">
        <f t="shared" si="131"/>
        <v>9.3951000000000007E-2</v>
      </c>
      <c r="S130" s="13">
        <f t="shared" si="132"/>
        <v>0.46796804813657422</v>
      </c>
      <c r="T130" s="2">
        <f t="shared" si="133"/>
        <v>0.01</v>
      </c>
      <c r="U130" s="14">
        <f t="shared" si="134"/>
        <v>4.6796804813657427E-3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1.4629680481365741E-2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10.8577096774194</v>
      </c>
      <c r="E131" s="10">
        <f t="shared" si="145"/>
        <v>14.4050333333333</v>
      </c>
      <c r="F131" s="7" t="s">
        <v>83</v>
      </c>
      <c r="G131" s="1">
        <v>11</v>
      </c>
      <c r="H131" s="9">
        <f t="shared" si="124"/>
        <v>10.8577096774194</v>
      </c>
      <c r="I131" s="9">
        <f t="shared" si="125"/>
        <v>284.00770967741937</v>
      </c>
      <c r="J131" s="9">
        <f t="shared" si="126"/>
        <v>6.8084878026442419E-2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1.0913032313008422</v>
      </c>
      <c r="O131" s="9">
        <f t="shared" si="146"/>
        <v>0.34213701217372861</v>
      </c>
      <c r="P131" s="9">
        <f t="shared" si="129"/>
        <v>2.3294356742179757E-2</v>
      </c>
      <c r="Q131" s="12">
        <f t="shared" si="130"/>
        <v>7.68713772491932E-3</v>
      </c>
      <c r="R131" s="9">
        <f t="shared" si="131"/>
        <v>9.3951000000000007E-2</v>
      </c>
      <c r="S131" s="13">
        <f t="shared" si="132"/>
        <v>8.1820712125675293E-2</v>
      </c>
      <c r="T131" s="2">
        <f t="shared" si="133"/>
        <v>0.01</v>
      </c>
      <c r="U131" s="14">
        <f t="shared" si="134"/>
        <v>8.1820712125675295E-4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6.3082071212567535E-3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8.1054666666666702</v>
      </c>
      <c r="E132" s="10">
        <f t="shared" si="145"/>
        <v>10.8577096774194</v>
      </c>
      <c r="F132" s="7" t="s">
        <v>85</v>
      </c>
      <c r="G132" s="1">
        <v>12</v>
      </c>
      <c r="H132" s="9">
        <f t="shared" si="124"/>
        <v>8.1054666666666702</v>
      </c>
      <c r="I132" s="9">
        <f t="shared" si="125"/>
        <v>281.25546666666662</v>
      </c>
      <c r="J132" s="9">
        <f t="shared" si="126"/>
        <v>4.8680153472258347E-2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0.60354265543154884</v>
      </c>
      <c r="P132" s="9">
        <f t="shared" si="129"/>
        <v>2.9380549093462136E-2</v>
      </c>
      <c r="Q132" s="12">
        <f t="shared" si="130"/>
        <v>9.6955812008425058E-3</v>
      </c>
      <c r="R132" s="9">
        <f t="shared" si="131"/>
        <v>9.3951000000000007E-2</v>
      </c>
      <c r="S132" s="13">
        <f t="shared" si="132"/>
        <v>0.10319827570587332</v>
      </c>
      <c r="T132" s="2">
        <f t="shared" si="133"/>
        <v>0.01</v>
      </c>
      <c r="U132" s="14">
        <f t="shared" si="134"/>
        <v>1.0319827570587333E-3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6.5219827570587334E-3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4.6174838709677397</v>
      </c>
      <c r="E133" s="10">
        <f t="shared" si="145"/>
        <v>8.1054666666666702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4.6104063366128996</v>
      </c>
      <c r="E136" s="7"/>
      <c r="F136" s="7"/>
      <c r="G136" s="1">
        <v>1</v>
      </c>
      <c r="H136" s="9">
        <f t="shared" ref="H136:H147" si="147">E137</f>
        <v>4.6104063366128996</v>
      </c>
      <c r="I136" s="9">
        <f t="shared" ref="I136:I147" si="148">H136+273.15</f>
        <v>277.7604063366129</v>
      </c>
      <c r="J136" s="9">
        <f t="shared" ref="J136:J147" si="149">EXP(($C$15*(I136-$C$13))/($C$16*I136*$C$13))</f>
        <v>3.1489688022432766E-2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2.3902182089910878E-2</v>
      </c>
      <c r="Q136" s="12">
        <f t="shared" ref="Q136:Q147" si="153">P136*$B$138</f>
        <v>6.2145673433768285E-3</v>
      </c>
      <c r="R136" s="9">
        <f t="shared" ref="R136:R147" si="154">L136*$B$138</f>
        <v>0.19735245833333334</v>
      </c>
      <c r="S136" s="13">
        <f t="shared" ref="S136:S147" si="155">Q136/R136</f>
        <v>3.1489688022432766E-2</v>
      </c>
      <c r="T136" s="2">
        <f t="shared" ref="T136:T147" si="156">$B$137/100</f>
        <v>0.01</v>
      </c>
      <c r="U136" s="14">
        <f t="shared" ref="U136:U147" si="157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5.8048968802243278E-3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5.7726129032258102</v>
      </c>
      <c r="E137" s="10">
        <f t="shared" ref="E137:E148" si="166">D136</f>
        <v>4.6104063366128996</v>
      </c>
      <c r="F137" s="7" t="s">
        <v>83</v>
      </c>
      <c r="G137" s="1">
        <v>2</v>
      </c>
      <c r="H137" s="9">
        <f t="shared" si="147"/>
        <v>5.7726129032258102</v>
      </c>
      <c r="I137" s="9">
        <f t="shared" si="148"/>
        <v>278.9226129032258</v>
      </c>
      <c r="J137" s="9">
        <f t="shared" si="149"/>
        <v>3.6442101663162051E-2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1.4941936512434226</v>
      </c>
      <c r="P137" s="9">
        <f t="shared" si="152"/>
        <v>5.4451556943064111E-2</v>
      </c>
      <c r="Q137" s="12">
        <f t="shared" si="153"/>
        <v>1.415740480519667E-2</v>
      </c>
      <c r="R137" s="9">
        <f t="shared" si="154"/>
        <v>0.19735245833333334</v>
      </c>
      <c r="S137" s="13">
        <f t="shared" si="155"/>
        <v>7.173665291406936E-2</v>
      </c>
      <c r="T137" s="2">
        <f t="shared" si="156"/>
        <v>0.01</v>
      </c>
      <c r="U137" s="14">
        <f t="shared" si="157"/>
        <v>7.173665291406936E-4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6.2073665291406937E-3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4.9908965517241404</v>
      </c>
      <c r="E138" s="10">
        <f t="shared" si="166"/>
        <v>5.7726129032258102</v>
      </c>
      <c r="F138" s="7" t="s">
        <v>83</v>
      </c>
      <c r="G138" s="1">
        <v>3</v>
      </c>
      <c r="H138" s="9">
        <f t="shared" si="147"/>
        <v>4.9908965517241404</v>
      </c>
      <c r="I138" s="9">
        <f t="shared" si="148"/>
        <v>278.1408965517241</v>
      </c>
      <c r="J138" s="9">
        <f t="shared" si="149"/>
        <v>3.3036534091310306E-2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2.1987900109670253</v>
      </c>
      <c r="P138" s="9">
        <f t="shared" si="152"/>
        <v>7.2640401156944687E-2</v>
      </c>
      <c r="Q138" s="12">
        <f t="shared" si="153"/>
        <v>1.8886504300805618E-2</v>
      </c>
      <c r="R138" s="9">
        <f t="shared" si="154"/>
        <v>0.19735245833333334</v>
      </c>
      <c r="S138" s="13">
        <f t="shared" si="155"/>
        <v>9.5699361742460951E-2</v>
      </c>
      <c r="T138" s="2">
        <f t="shared" si="156"/>
        <v>0.01</v>
      </c>
      <c r="U138" s="14">
        <f t="shared" si="157"/>
        <v>9.5699361742460954E-4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6.4469936174246095E-3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4.7291290322580704</v>
      </c>
      <c r="E139" s="10">
        <f t="shared" si="166"/>
        <v>4.9908965517241404</v>
      </c>
      <c r="F139" s="7" t="s">
        <v>83</v>
      </c>
      <c r="G139" s="1">
        <v>4</v>
      </c>
      <c r="H139" s="9">
        <f t="shared" si="147"/>
        <v>4.7291290322580704</v>
      </c>
      <c r="I139" s="9">
        <f t="shared" si="148"/>
        <v>277.87912903225805</v>
      </c>
      <c r="J139" s="9">
        <f t="shared" si="149"/>
        <v>3.1964856765755924E-2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2.8851975264767473</v>
      </c>
      <c r="P139" s="9">
        <f t="shared" si="152"/>
        <v>9.2224925674742511E-2</v>
      </c>
      <c r="Q139" s="12">
        <f t="shared" si="153"/>
        <v>2.3978480675433053E-2</v>
      </c>
      <c r="R139" s="9">
        <f t="shared" si="154"/>
        <v>0.19735245833333334</v>
      </c>
      <c r="S139" s="13">
        <f t="shared" si="155"/>
        <v>0.1215007954698633</v>
      </c>
      <c r="T139" s="2">
        <f t="shared" si="156"/>
        <v>0.01</v>
      </c>
      <c r="U139" s="14">
        <f t="shared" si="157"/>
        <v>1.215007954698633E-3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6.7050079546986333E-3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7.8422333333333301</v>
      </c>
      <c r="E140" s="10">
        <f t="shared" si="166"/>
        <v>4.7291290322580704</v>
      </c>
      <c r="F140" s="7" t="s">
        <v>83</v>
      </c>
      <c r="G140" s="1">
        <v>5</v>
      </c>
      <c r="H140" s="9">
        <f t="shared" si="147"/>
        <v>7.8422333333333301</v>
      </c>
      <c r="I140" s="9">
        <f t="shared" si="148"/>
        <v>280.99223333333333</v>
      </c>
      <c r="J140" s="9">
        <f t="shared" si="149"/>
        <v>4.7126729468431446E-2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3.5520205174686716</v>
      </c>
      <c r="P140" s="9">
        <f t="shared" si="152"/>
        <v>0.16739510999306395</v>
      </c>
      <c r="Q140" s="12">
        <f t="shared" si="153"/>
        <v>4.3522728598196628E-2</v>
      </c>
      <c r="R140" s="9">
        <f t="shared" si="154"/>
        <v>0.19735245833333334</v>
      </c>
      <c r="S140" s="13">
        <f t="shared" si="155"/>
        <v>0.22053299444938065</v>
      </c>
      <c r="T140" s="2">
        <f t="shared" si="156"/>
        <v>0.01</v>
      </c>
      <c r="U140" s="14">
        <f t="shared" si="157"/>
        <v>2.2053299444938067E-3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7.6953299444938068E-3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10.2966451612903</v>
      </c>
      <c r="E141" s="10">
        <f t="shared" si="166"/>
        <v>7.8422333333333301</v>
      </c>
      <c r="F141" s="7" t="s">
        <v>85</v>
      </c>
      <c r="G141" s="1">
        <v>6</v>
      </c>
      <c r="H141" s="9">
        <f t="shared" si="147"/>
        <v>10.2966451612903</v>
      </c>
      <c r="I141" s="9">
        <f t="shared" si="148"/>
        <v>283.44664516129029</v>
      </c>
      <c r="J141" s="9">
        <f t="shared" si="149"/>
        <v>6.3617784443368283E-2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4.1436733241422736</v>
      </c>
      <c r="P141" s="9">
        <f t="shared" si="152"/>
        <v>0.26361131633901846</v>
      </c>
      <c r="Q141" s="12">
        <f t="shared" si="153"/>
        <v>6.8538942248144802E-2</v>
      </c>
      <c r="R141" s="9">
        <f t="shared" si="154"/>
        <v>0.19735245833333334</v>
      </c>
      <c r="S141" s="13">
        <f t="shared" si="155"/>
        <v>0.34729206226750303</v>
      </c>
      <c r="T141" s="2">
        <f t="shared" si="156"/>
        <v>0.01</v>
      </c>
      <c r="U141" s="14">
        <f t="shared" si="157"/>
        <v>3.4729206226750305E-3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8.9629206226750323E-3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16.402433333333299</v>
      </c>
      <c r="E142" s="10">
        <f t="shared" si="166"/>
        <v>10.2966451612903</v>
      </c>
      <c r="F142" s="7" t="s">
        <v>83</v>
      </c>
      <c r="G142" s="1">
        <v>7</v>
      </c>
      <c r="H142" s="9">
        <f t="shared" si="147"/>
        <v>16.402433333333299</v>
      </c>
      <c r="I142" s="9">
        <f t="shared" si="148"/>
        <v>289.55243333333328</v>
      </c>
      <c r="J142" s="9">
        <f t="shared" si="149"/>
        <v>0.13127056337487664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4.6391099244699223</v>
      </c>
      <c r="P142" s="9">
        <f t="shared" si="152"/>
        <v>0.60897857334314809</v>
      </c>
      <c r="Q142" s="12">
        <f t="shared" si="153"/>
        <v>0.15833442906921852</v>
      </c>
      <c r="R142" s="9">
        <f t="shared" si="154"/>
        <v>0.19735245833333334</v>
      </c>
      <c r="S142" s="13">
        <f t="shared" si="155"/>
        <v>0.80229266159830459</v>
      </c>
      <c r="T142" s="2">
        <f t="shared" si="156"/>
        <v>0.01</v>
      </c>
      <c r="U142" s="14">
        <f t="shared" si="157"/>
        <v>8.0229266159830455E-3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1.7972926615983046E-2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15.101870967741901</v>
      </c>
      <c r="E143" s="10">
        <f t="shared" si="166"/>
        <v>16.402433333333299</v>
      </c>
      <c r="F143" s="7" t="s">
        <v>83</v>
      </c>
      <c r="G143" s="1">
        <v>8</v>
      </c>
      <c r="H143" s="9">
        <f t="shared" si="147"/>
        <v>15.101870967741901</v>
      </c>
      <c r="I143" s="9">
        <f t="shared" si="148"/>
        <v>288.25187096774187</v>
      </c>
      <c r="J143" s="9">
        <f t="shared" si="149"/>
        <v>0.11279126519662562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4.7891792677934415</v>
      </c>
      <c r="P143" s="9">
        <f t="shared" si="152"/>
        <v>0.54017758886787137</v>
      </c>
      <c r="Q143" s="12">
        <f t="shared" si="153"/>
        <v>0.14044617310564655</v>
      </c>
      <c r="R143" s="9">
        <f t="shared" si="154"/>
        <v>0.19735245833333334</v>
      </c>
      <c r="S143" s="13">
        <f t="shared" si="155"/>
        <v>0.71165150052719073</v>
      </c>
      <c r="T143" s="2">
        <f t="shared" si="156"/>
        <v>0.01</v>
      </c>
      <c r="U143" s="14">
        <f t="shared" si="157"/>
        <v>7.1165150052719074E-3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1.7066515005271909E-2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18.3725806451613</v>
      </c>
      <c r="E144" s="10">
        <f t="shared" si="166"/>
        <v>15.101870967741901</v>
      </c>
      <c r="F144" s="7" t="s">
        <v>83</v>
      </c>
      <c r="G144" s="1">
        <v>9</v>
      </c>
      <c r="H144" s="9">
        <f t="shared" si="147"/>
        <v>18.3725806451613</v>
      </c>
      <c r="I144" s="9">
        <f t="shared" si="148"/>
        <v>291.52258064516127</v>
      </c>
      <c r="J144" s="9">
        <f t="shared" si="149"/>
        <v>0.16476437108377806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5.0080495955922366</v>
      </c>
      <c r="P144" s="9">
        <f t="shared" si="152"/>
        <v>0.82514814197412389</v>
      </c>
      <c r="Q144" s="12">
        <f t="shared" si="153"/>
        <v>0.21453851691327222</v>
      </c>
      <c r="R144" s="9">
        <f t="shared" si="154"/>
        <v>0.19735245833333334</v>
      </c>
      <c r="S144" s="13">
        <f t="shared" si="155"/>
        <v>1.0870830732238015</v>
      </c>
      <c r="T144" s="2">
        <f t="shared" si="156"/>
        <v>0.01</v>
      </c>
      <c r="U144" s="14">
        <f t="shared" si="157"/>
        <v>1.0870830732238015E-2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2.0820830732238015E-2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14.4050333333333</v>
      </c>
      <c r="E145" s="10">
        <f t="shared" si="166"/>
        <v>18.3725806451613</v>
      </c>
      <c r="F145" s="7" t="s">
        <v>83</v>
      </c>
      <c r="G145" s="1">
        <v>10</v>
      </c>
      <c r="H145" s="9">
        <f t="shared" si="147"/>
        <v>14.4050333333333</v>
      </c>
      <c r="I145" s="9">
        <f t="shared" si="148"/>
        <v>287.55503333333326</v>
      </c>
      <c r="J145" s="9">
        <f t="shared" si="149"/>
        <v>0.10392632097044632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4.9419493702847799</v>
      </c>
      <c r="P145" s="9">
        <f t="shared" si="152"/>
        <v>0.5135986164759111</v>
      </c>
      <c r="Q145" s="12">
        <f t="shared" si="153"/>
        <v>0.13353564028373688</v>
      </c>
      <c r="R145" s="9">
        <f t="shared" si="154"/>
        <v>0.19735245833333334</v>
      </c>
      <c r="S145" s="13">
        <f t="shared" si="155"/>
        <v>0.67663530219720791</v>
      </c>
      <c r="T145" s="2">
        <f t="shared" si="156"/>
        <v>0.01</v>
      </c>
      <c r="U145" s="14">
        <f t="shared" si="157"/>
        <v>6.7663530219720797E-3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1.671635302197208E-2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10.8577096774194</v>
      </c>
      <c r="E146" s="10">
        <f t="shared" si="166"/>
        <v>14.4050333333333</v>
      </c>
      <c r="F146" s="7" t="s">
        <v>83</v>
      </c>
      <c r="G146" s="1">
        <v>11</v>
      </c>
      <c r="H146" s="9">
        <f t="shared" si="147"/>
        <v>10.8577096774194</v>
      </c>
      <c r="I146" s="9">
        <f t="shared" si="148"/>
        <v>284.00770967741937</v>
      </c>
      <c r="J146" s="9">
        <f t="shared" si="149"/>
        <v>6.8084878026442419E-2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5.1873986704755355</v>
      </c>
      <c r="P146" s="9">
        <f t="shared" si="152"/>
        <v>0.35318340575385643</v>
      </c>
      <c r="Q146" s="12">
        <f t="shared" si="153"/>
        <v>9.1827685496002676E-2</v>
      </c>
      <c r="R146" s="9">
        <f t="shared" si="154"/>
        <v>0.19735245833333334</v>
      </c>
      <c r="S146" s="13">
        <f t="shared" si="155"/>
        <v>0.46529790544034355</v>
      </c>
      <c r="T146" s="2">
        <f t="shared" si="156"/>
        <v>0.01</v>
      </c>
      <c r="U146" s="14">
        <f t="shared" si="157"/>
        <v>4.6529790544034355E-3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1.0142979054403437E-2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8.1054666666666702</v>
      </c>
      <c r="E147" s="10">
        <f t="shared" si="166"/>
        <v>10.8577096774194</v>
      </c>
      <c r="F147" s="7" t="s">
        <v>85</v>
      </c>
      <c r="G147" s="1">
        <v>12</v>
      </c>
      <c r="H147" s="9">
        <f t="shared" si="147"/>
        <v>8.1054666666666702</v>
      </c>
      <c r="I147" s="9">
        <f t="shared" si="148"/>
        <v>281.25546666666662</v>
      </c>
      <c r="J147" s="9">
        <f t="shared" si="149"/>
        <v>4.8680153472258347E-2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5.5932631813883456</v>
      </c>
      <c r="P147" s="9">
        <f t="shared" si="152"/>
        <v>0.27228091008071664</v>
      </c>
      <c r="Q147" s="12">
        <f t="shared" si="153"/>
        <v>7.0793036620986335E-2</v>
      </c>
      <c r="R147" s="9">
        <f t="shared" si="154"/>
        <v>0.19735245833333334</v>
      </c>
      <c r="S147" s="13">
        <f t="shared" si="155"/>
        <v>0.35871373084907354</v>
      </c>
      <c r="T147" s="2">
        <f t="shared" si="156"/>
        <v>0.01</v>
      </c>
      <c r="U147" s="14">
        <f t="shared" si="157"/>
        <v>3.5871373084907354E-3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9.0771373084907354E-3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4.6174838709677397</v>
      </c>
      <c r="E148" s="10">
        <f t="shared" si="166"/>
        <v>8.1054666666666702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E16" sqref="E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980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6576300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2589760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15081350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34454090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56948267.618768774</v>
      </c>
      <c r="J13" s="6" t="s">
        <v>37</v>
      </c>
      <c r="K13" s="6">
        <f>I13/(10000*1000)</f>
        <v>5.6948267618768771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7.20467741935484</v>
      </c>
      <c r="E26" s="7"/>
      <c r="F26" s="7"/>
      <c r="G26" s="1">
        <v>1</v>
      </c>
      <c r="H26" s="9">
        <f t="shared" ref="H26:H37" si="0">E27</f>
        <v>7.20467741935484</v>
      </c>
      <c r="I26" s="9">
        <f t="shared" ref="I26:I37" si="1">H26+273.15</f>
        <v>280.3546774193548</v>
      </c>
      <c r="J26" s="9">
        <f t="shared" ref="J26:J37" si="2">EXP(($C$15*(I26-$C$13))/($C$16*I26*$C$13))</f>
        <v>4.3555644731046658E-2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1.765401493728662</v>
      </c>
      <c r="Q26" s="12">
        <f t="shared" ref="Q26:Q37" si="6">P26*$B$28</f>
        <v>0.17654014937286622</v>
      </c>
      <c r="R26" s="9">
        <f t="shared" ref="R26:R37" si="7">L26*$B$28</f>
        <v>4.0532094166666672</v>
      </c>
      <c r="S26" s="13">
        <f t="shared" ref="S26:S37" si="8">Q26/R26</f>
        <v>4.3555644731046658E-2</v>
      </c>
      <c r="T26" s="2">
        <f t="shared" ref="T26:T37" si="9">$B$27/100</f>
        <v>0.34</v>
      </c>
      <c r="U26" s="14">
        <f t="shared" ref="U26:U37" si="10">S26*T26</f>
        <v>1.4808919208555866E-2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2.7708919208555866E-2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81.666666666666671</v>
      </c>
      <c r="AU26" s="1">
        <f t="shared" ref="AU26:AU37" si="17">AT26*10000*AS26*0.67*AR26*AQ26</f>
        <v>180742.10861539503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5.3582580645161304</v>
      </c>
      <c r="E27" s="10">
        <f t="shared" ref="E27:E38" si="18">D26</f>
        <v>7.20467741935484</v>
      </c>
      <c r="F27" s="7" t="s">
        <v>83</v>
      </c>
      <c r="G27" s="1">
        <v>2</v>
      </c>
      <c r="H27" s="9">
        <f t="shared" si="0"/>
        <v>5.3582580645161304</v>
      </c>
      <c r="I27" s="9">
        <f t="shared" si="1"/>
        <v>278.5082580645161</v>
      </c>
      <c r="J27" s="9">
        <f t="shared" si="2"/>
        <v>3.4597762037191206E-2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79.298786839604674</v>
      </c>
      <c r="P27" s="9">
        <f t="shared" si="5"/>
        <v>2.7435605569145922</v>
      </c>
      <c r="Q27" s="12">
        <f t="shared" si="6"/>
        <v>0.27435605569145921</v>
      </c>
      <c r="R27" s="9">
        <f t="shared" si="7"/>
        <v>4.0532094166666672</v>
      </c>
      <c r="S27" s="13">
        <f t="shared" si="8"/>
        <v>6.7688596242601207E-2</v>
      </c>
      <c r="T27" s="2">
        <f t="shared" si="9"/>
        <v>0.34</v>
      </c>
      <c r="U27" s="14">
        <f t="shared" si="10"/>
        <v>2.3014122722484411E-2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3.5914122722484412E-2</v>
      </c>
      <c r="AR27" s="9">
        <f t="shared" si="14"/>
        <v>119.21204166666666</v>
      </c>
      <c r="AS27" s="1">
        <f t="shared" si="15"/>
        <v>0.1</v>
      </c>
      <c r="AT27" s="1">
        <f t="shared" si="16"/>
        <v>81.666666666666671</v>
      </c>
      <c r="AU27" s="1">
        <f t="shared" si="17"/>
        <v>234263.71202271848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9.6122857142857097</v>
      </c>
      <c r="E28" s="10">
        <f t="shared" si="18"/>
        <v>5.3582580645161304</v>
      </c>
      <c r="F28" s="7" t="s">
        <v>83</v>
      </c>
      <c r="G28" s="1">
        <v>3</v>
      </c>
      <c r="H28" s="9">
        <f t="shared" si="0"/>
        <v>9.6122857142857097</v>
      </c>
      <c r="I28" s="9">
        <f t="shared" si="1"/>
        <v>282.76228571428567</v>
      </c>
      <c r="J28" s="9">
        <f t="shared" si="2"/>
        <v>5.8542535680649023E-2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117.08732044935675</v>
      </c>
      <c r="P28" s="9">
        <f t="shared" si="5"/>
        <v>6.8545886351580538</v>
      </c>
      <c r="Q28" s="12">
        <f t="shared" si="6"/>
        <v>0.68545886351580543</v>
      </c>
      <c r="R28" s="9">
        <f t="shared" si="7"/>
        <v>4.0532094166666672</v>
      </c>
      <c r="S28" s="13">
        <f t="shared" si="8"/>
        <v>0.16911508709548057</v>
      </c>
      <c r="T28" s="2">
        <f t="shared" si="9"/>
        <v>0.34</v>
      </c>
      <c r="U28" s="14">
        <f t="shared" si="10"/>
        <v>5.7499129612463395E-2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7.039912961246339E-2</v>
      </c>
      <c r="AR28" s="9">
        <f t="shared" si="14"/>
        <v>119.21204166666666</v>
      </c>
      <c r="AS28" s="1">
        <f t="shared" si="15"/>
        <v>0.1</v>
      </c>
      <c r="AT28" s="1">
        <f t="shared" si="16"/>
        <v>81.666666666666671</v>
      </c>
      <c r="AU28" s="1">
        <f t="shared" si="17"/>
        <v>459205.46503727324</v>
      </c>
    </row>
    <row r="29" spans="1:47" x14ac:dyDescent="0.15">
      <c r="C29" s="7">
        <v>3</v>
      </c>
      <c r="D29" s="8">
        <v>10.064354838709701</v>
      </c>
      <c r="E29" s="10">
        <f t="shared" si="18"/>
        <v>9.6122857142857097</v>
      </c>
      <c r="F29" s="7" t="s">
        <v>83</v>
      </c>
      <c r="G29" s="1">
        <v>4</v>
      </c>
      <c r="H29" s="9">
        <f t="shared" si="0"/>
        <v>10.064354838709701</v>
      </c>
      <c r="I29" s="9">
        <f t="shared" si="1"/>
        <v>283.21435483870965</v>
      </c>
      <c r="J29" s="9">
        <f t="shared" si="2"/>
        <v>6.1850383302872507E-2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150.76482598086537</v>
      </c>
      <c r="P29" s="9">
        <f t="shared" si="5"/>
        <v>9.3248622755073942</v>
      </c>
      <c r="Q29" s="12">
        <f t="shared" si="6"/>
        <v>0.93248622755073951</v>
      </c>
      <c r="R29" s="9">
        <f t="shared" si="7"/>
        <v>4.0532094166666672</v>
      </c>
      <c r="S29" s="13">
        <f t="shared" si="8"/>
        <v>0.23006120130787866</v>
      </c>
      <c r="T29" s="2">
        <f t="shared" si="9"/>
        <v>0.34</v>
      </c>
      <c r="U29" s="14">
        <f t="shared" si="10"/>
        <v>7.8220808444678755E-2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9.112080844467875E-2</v>
      </c>
      <c r="AR29" s="9">
        <f t="shared" si="14"/>
        <v>119.21204166666666</v>
      </c>
      <c r="AS29" s="1">
        <f t="shared" si="15"/>
        <v>0.1</v>
      </c>
      <c r="AT29" s="1">
        <f t="shared" si="16"/>
        <v>81.666666666666671</v>
      </c>
      <c r="AU29" s="1">
        <f t="shared" si="17"/>
        <v>594370.60439172143</v>
      </c>
    </row>
    <row r="30" spans="1:47" x14ac:dyDescent="0.15">
      <c r="C30" s="7">
        <v>4</v>
      </c>
      <c r="D30" s="8">
        <v>12.1441</v>
      </c>
      <c r="E30" s="10">
        <f t="shared" si="18"/>
        <v>10.064354838709701</v>
      </c>
      <c r="F30" s="7" t="s">
        <v>83</v>
      </c>
      <c r="G30" s="1">
        <v>5</v>
      </c>
      <c r="H30" s="9">
        <f t="shared" si="0"/>
        <v>12.1441</v>
      </c>
      <c r="I30" s="9">
        <f t="shared" si="1"/>
        <v>285.29409999999996</v>
      </c>
      <c r="J30" s="9">
        <f t="shared" si="2"/>
        <v>7.9466815007989758E-2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134.36796552009008</v>
      </c>
      <c r="O30" s="9">
        <f t="shared" si="19"/>
        <v>47.604092351934554</v>
      </c>
      <c r="P30" s="9">
        <f t="shared" si="5"/>
        <v>3.7829456005544433</v>
      </c>
      <c r="Q30" s="12">
        <f t="shared" si="6"/>
        <v>0.37829456005544437</v>
      </c>
      <c r="R30" s="9">
        <f t="shared" si="7"/>
        <v>4.0532094166666672</v>
      </c>
      <c r="S30" s="13">
        <f t="shared" si="8"/>
        <v>9.3332103320373547E-2</v>
      </c>
      <c r="T30" s="2">
        <f t="shared" si="9"/>
        <v>0.34</v>
      </c>
      <c r="U30" s="14">
        <f t="shared" si="10"/>
        <v>3.1732915128927008E-2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4.463291512892701E-2</v>
      </c>
      <c r="AR30" s="9">
        <f t="shared" si="14"/>
        <v>119.21204166666666</v>
      </c>
      <c r="AS30" s="1">
        <f t="shared" si="15"/>
        <v>0.1</v>
      </c>
      <c r="AT30" s="1">
        <f t="shared" si="16"/>
        <v>81.666666666666671</v>
      </c>
      <c r="AU30" s="1">
        <f t="shared" si="17"/>
        <v>291135.39699387905</v>
      </c>
    </row>
    <row r="31" spans="1:47" x14ac:dyDescent="0.15">
      <c r="C31" s="7">
        <v>5</v>
      </c>
      <c r="D31" s="8">
        <v>16.0278387096774</v>
      </c>
      <c r="E31" s="10">
        <f t="shared" si="18"/>
        <v>12.1441</v>
      </c>
      <c r="F31" s="7" t="s">
        <v>85</v>
      </c>
      <c r="G31" s="1">
        <v>6</v>
      </c>
      <c r="H31" s="9">
        <f t="shared" si="0"/>
        <v>16.0278387096774</v>
      </c>
      <c r="I31" s="9">
        <f t="shared" si="1"/>
        <v>289.17783870967736</v>
      </c>
      <c r="J31" s="9">
        <f t="shared" si="2"/>
        <v>0.12567520524094938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84.353240918046779</v>
      </c>
      <c r="P31" s="9">
        <f t="shared" si="5"/>
        <v>10.601110865114778</v>
      </c>
      <c r="Q31" s="12">
        <f t="shared" si="6"/>
        <v>1.0601110865114778</v>
      </c>
      <c r="R31" s="9">
        <f t="shared" si="7"/>
        <v>4.0532094166666672</v>
      </c>
      <c r="S31" s="13">
        <f t="shared" si="8"/>
        <v>0.26154856005029864</v>
      </c>
      <c r="T31" s="2">
        <f t="shared" si="9"/>
        <v>0.34</v>
      </c>
      <c r="U31" s="14">
        <f t="shared" si="10"/>
        <v>8.8926510417101548E-2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0.11457651041710154</v>
      </c>
      <c r="AR31" s="9">
        <f t="shared" si="14"/>
        <v>119.21204166666666</v>
      </c>
      <c r="AS31" s="1">
        <f t="shared" si="15"/>
        <v>0.1</v>
      </c>
      <c r="AT31" s="1">
        <f t="shared" si="16"/>
        <v>81.666666666666671</v>
      </c>
      <c r="AU31" s="1">
        <f t="shared" si="17"/>
        <v>747369.46377130121</v>
      </c>
    </row>
    <row r="32" spans="1:47" x14ac:dyDescent="0.15">
      <c r="C32" s="7">
        <v>6</v>
      </c>
      <c r="D32" s="8">
        <v>20.074633333333299</v>
      </c>
      <c r="E32" s="10">
        <f t="shared" si="18"/>
        <v>16.0278387096774</v>
      </c>
      <c r="F32" s="7" t="s">
        <v>83</v>
      </c>
      <c r="G32" s="1">
        <v>7</v>
      </c>
      <c r="H32" s="9">
        <f t="shared" si="0"/>
        <v>20.074633333333299</v>
      </c>
      <c r="I32" s="9">
        <f t="shared" si="1"/>
        <v>293.22463333333326</v>
      </c>
      <c r="J32" s="9">
        <f t="shared" si="2"/>
        <v>0.20001429830311829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114.28422421959867</v>
      </c>
      <c r="P32" s="9">
        <f t="shared" si="5"/>
        <v>22.858478914399264</v>
      </c>
      <c r="Q32" s="12">
        <f t="shared" si="6"/>
        <v>2.2858478914399263</v>
      </c>
      <c r="R32" s="9">
        <f t="shared" si="7"/>
        <v>4.0532094166666672</v>
      </c>
      <c r="S32" s="13">
        <f t="shared" si="8"/>
        <v>0.56395997750340587</v>
      </c>
      <c r="T32" s="2">
        <f t="shared" si="9"/>
        <v>0.34</v>
      </c>
      <c r="U32" s="14">
        <f t="shared" si="10"/>
        <v>0.19174639235115801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0.21739639235115801</v>
      </c>
      <c r="AR32" s="9">
        <f t="shared" si="14"/>
        <v>119.21204166666666</v>
      </c>
      <c r="AS32" s="1">
        <f t="shared" si="15"/>
        <v>0.1</v>
      </c>
      <c r="AT32" s="1">
        <f t="shared" si="16"/>
        <v>81.666666666666671</v>
      </c>
      <c r="AU32" s="1">
        <f t="shared" si="17"/>
        <v>1418051.785534651</v>
      </c>
    </row>
    <row r="33" spans="1:48" x14ac:dyDescent="0.15">
      <c r="C33" s="7">
        <v>7</v>
      </c>
      <c r="D33" s="8">
        <v>23.119806451612899</v>
      </c>
      <c r="E33" s="10">
        <f t="shared" si="18"/>
        <v>20.074633333333299</v>
      </c>
      <c r="F33" s="7" t="s">
        <v>83</v>
      </c>
      <c r="G33" s="1">
        <v>8</v>
      </c>
      <c r="H33" s="9">
        <f t="shared" si="0"/>
        <v>23.119806451612899</v>
      </c>
      <c r="I33" s="9">
        <f t="shared" si="1"/>
        <v>296.26980645161285</v>
      </c>
      <c r="J33" s="9">
        <f t="shared" si="2"/>
        <v>0.28137595654714881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131.95783947186607</v>
      </c>
      <c r="P33" s="9">
        <f t="shared" si="5"/>
        <v>37.129763305291426</v>
      </c>
      <c r="Q33" s="12">
        <f t="shared" si="6"/>
        <v>3.712976330529143</v>
      </c>
      <c r="R33" s="9">
        <f t="shared" si="7"/>
        <v>4.0532094166666672</v>
      </c>
      <c r="S33" s="13">
        <f t="shared" si="8"/>
        <v>0.91605835002294811</v>
      </c>
      <c r="T33" s="2">
        <f t="shared" si="9"/>
        <v>0.34</v>
      </c>
      <c r="U33" s="14">
        <f t="shared" si="10"/>
        <v>0.31145983900780239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0.33710983900780239</v>
      </c>
      <c r="AR33" s="9">
        <f t="shared" si="14"/>
        <v>119.21204166666666</v>
      </c>
      <c r="AS33" s="1">
        <f t="shared" si="15"/>
        <v>0.1</v>
      </c>
      <c r="AT33" s="1">
        <f t="shared" si="16"/>
        <v>81.666666666666671</v>
      </c>
      <c r="AU33" s="1">
        <f t="shared" si="17"/>
        <v>2198928.8964563007</v>
      </c>
    </row>
    <row r="34" spans="1:48" x14ac:dyDescent="0.15">
      <c r="C34" s="7">
        <v>8</v>
      </c>
      <c r="D34" s="8">
        <v>23.589451612903201</v>
      </c>
      <c r="E34" s="10">
        <f t="shared" si="18"/>
        <v>23.119806451612899</v>
      </c>
      <c r="F34" s="7" t="s">
        <v>83</v>
      </c>
      <c r="G34" s="1">
        <v>9</v>
      </c>
      <c r="H34" s="9">
        <f t="shared" si="0"/>
        <v>23.589451612903201</v>
      </c>
      <c r="I34" s="9">
        <f t="shared" si="1"/>
        <v>296.73945161290317</v>
      </c>
      <c r="J34" s="9">
        <f t="shared" si="2"/>
        <v>0.29639885183955461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135.36017033324131</v>
      </c>
      <c r="P34" s="9">
        <f t="shared" si="5"/>
        <v>40.120599071579271</v>
      </c>
      <c r="Q34" s="12">
        <f t="shared" si="6"/>
        <v>4.0120599071579273</v>
      </c>
      <c r="R34" s="9">
        <f t="shared" si="7"/>
        <v>4.0532094166666672</v>
      </c>
      <c r="S34" s="13">
        <f t="shared" si="8"/>
        <v>0.98984767247911387</v>
      </c>
      <c r="T34" s="2">
        <f t="shared" si="9"/>
        <v>0.34</v>
      </c>
      <c r="U34" s="14">
        <f t="shared" si="10"/>
        <v>0.33654820864289875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0.36219820864289876</v>
      </c>
      <c r="AR34" s="9">
        <f t="shared" si="14"/>
        <v>119.21204166666666</v>
      </c>
      <c r="AS34" s="1">
        <f t="shared" si="15"/>
        <v>0.1</v>
      </c>
      <c r="AT34" s="1">
        <f t="shared" si="16"/>
        <v>81.666666666666671</v>
      </c>
      <c r="AU34" s="1">
        <f t="shared" si="17"/>
        <v>2362577.4601350175</v>
      </c>
    </row>
    <row r="35" spans="1:48" x14ac:dyDescent="0.15">
      <c r="C35" s="7">
        <v>9</v>
      </c>
      <c r="D35" s="8">
        <v>19.6490333333333</v>
      </c>
      <c r="E35" s="10">
        <f t="shared" si="18"/>
        <v>23.589451612903201</v>
      </c>
      <c r="F35" s="7" t="s">
        <v>83</v>
      </c>
      <c r="G35" s="1">
        <v>10</v>
      </c>
      <c r="H35" s="9">
        <f t="shared" si="0"/>
        <v>19.6490333333333</v>
      </c>
      <c r="I35" s="9">
        <f t="shared" si="1"/>
        <v>292.79903333333328</v>
      </c>
      <c r="J35" s="9">
        <f t="shared" si="2"/>
        <v>0.19058955524462698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135.7716654283287</v>
      </c>
      <c r="P35" s="9">
        <f t="shared" si="5"/>
        <v>25.876661328807465</v>
      </c>
      <c r="Q35" s="12">
        <f t="shared" si="6"/>
        <v>2.5876661328807469</v>
      </c>
      <c r="R35" s="9">
        <f t="shared" si="7"/>
        <v>4.0532094166666672</v>
      </c>
      <c r="S35" s="13">
        <f t="shared" si="8"/>
        <v>0.63842399118100013</v>
      </c>
      <c r="T35" s="2">
        <f t="shared" si="9"/>
        <v>0.34</v>
      </c>
      <c r="U35" s="14">
        <f t="shared" si="10"/>
        <v>0.21706415700154005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0.24271415700154006</v>
      </c>
      <c r="AR35" s="9">
        <f t="shared" si="14"/>
        <v>119.21204166666666</v>
      </c>
      <c r="AS35" s="1">
        <f t="shared" si="15"/>
        <v>0.1</v>
      </c>
      <c r="AT35" s="1">
        <f t="shared" si="16"/>
        <v>81.666666666666671</v>
      </c>
      <c r="AU35" s="1">
        <f t="shared" si="17"/>
        <v>1583196.66664302</v>
      </c>
    </row>
    <row r="36" spans="1:48" x14ac:dyDescent="0.15">
      <c r="C36" s="7">
        <v>10</v>
      </c>
      <c r="D36" s="8">
        <v>15.457903225806501</v>
      </c>
      <c r="E36" s="10">
        <f t="shared" si="18"/>
        <v>19.6490333333333</v>
      </c>
      <c r="F36" s="7" t="s">
        <v>83</v>
      </c>
      <c r="G36" s="1">
        <v>11</v>
      </c>
      <c r="H36" s="9">
        <f t="shared" si="0"/>
        <v>15.457903225806501</v>
      </c>
      <c r="I36" s="9">
        <f t="shared" si="1"/>
        <v>288.60790322580647</v>
      </c>
      <c r="J36" s="9">
        <f t="shared" si="2"/>
        <v>0.11759059062833799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104.40025389454517</v>
      </c>
      <c r="O36" s="9">
        <f t="shared" si="19"/>
        <v>46.026844371642724</v>
      </c>
      <c r="P36" s="9">
        <f t="shared" si="5"/>
        <v>5.4123238144200618</v>
      </c>
      <c r="Q36" s="12">
        <f t="shared" si="6"/>
        <v>0.54123238144200625</v>
      </c>
      <c r="R36" s="9">
        <f t="shared" si="7"/>
        <v>4.0532094166666672</v>
      </c>
      <c r="S36" s="13">
        <f t="shared" si="8"/>
        <v>0.13353180795852196</v>
      </c>
      <c r="T36" s="2">
        <f t="shared" si="9"/>
        <v>0.34</v>
      </c>
      <c r="U36" s="14">
        <f t="shared" si="10"/>
        <v>4.540081470589747E-2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5.8300814705897472E-2</v>
      </c>
      <c r="AR36" s="9">
        <f t="shared" si="14"/>
        <v>119.21204166666666</v>
      </c>
      <c r="AS36" s="1">
        <f t="shared" si="15"/>
        <v>0.1</v>
      </c>
      <c r="AT36" s="1">
        <f t="shared" si="16"/>
        <v>81.666666666666671</v>
      </c>
      <c r="AU36" s="1">
        <f t="shared" si="17"/>
        <v>380289.54159589286</v>
      </c>
    </row>
    <row r="37" spans="1:48" x14ac:dyDescent="0.15">
      <c r="C37" s="7">
        <v>11</v>
      </c>
      <c r="D37" s="8">
        <v>8.4342000000000006</v>
      </c>
      <c r="E37" s="10">
        <f t="shared" si="18"/>
        <v>15.457903225806501</v>
      </c>
      <c r="F37" s="7" t="s">
        <v>85</v>
      </c>
      <c r="G37" s="1">
        <v>12</v>
      </c>
      <c r="H37" s="9">
        <f t="shared" si="0"/>
        <v>8.4342000000000006</v>
      </c>
      <c r="I37" s="9">
        <f t="shared" si="1"/>
        <v>281.58419999999995</v>
      </c>
      <c r="J37" s="9">
        <f t="shared" si="2"/>
        <v>5.0687895500242101E-2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81.146614723889329</v>
      </c>
      <c r="P37" s="9">
        <f t="shared" si="5"/>
        <v>4.1131511273229098</v>
      </c>
      <c r="Q37" s="12">
        <f t="shared" si="6"/>
        <v>0.41131511273229099</v>
      </c>
      <c r="R37" s="9">
        <f t="shared" si="7"/>
        <v>4.0532094166666672</v>
      </c>
      <c r="S37" s="13">
        <f t="shared" si="8"/>
        <v>0.10147887030977883</v>
      </c>
      <c r="T37" s="2">
        <f t="shared" si="9"/>
        <v>0.34</v>
      </c>
      <c r="U37" s="14">
        <f t="shared" si="10"/>
        <v>3.45028159053248E-2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4.7402815905324802E-2</v>
      </c>
      <c r="AR37" s="9">
        <f t="shared" si="14"/>
        <v>119.21204166666666</v>
      </c>
      <c r="AS37" s="1">
        <f t="shared" si="15"/>
        <v>0.1</v>
      </c>
      <c r="AT37" s="1">
        <f t="shared" si="16"/>
        <v>81.666666666666671</v>
      </c>
      <c r="AU37" s="1">
        <f t="shared" si="17"/>
        <v>309203.14273356029</v>
      </c>
      <c r="AV37" s="1">
        <f>SUM(AU26:AU37)</f>
        <v>10759334.243930731</v>
      </c>
    </row>
    <row r="38" spans="1:48" x14ac:dyDescent="0.15">
      <c r="C38" s="7">
        <v>12</v>
      </c>
      <c r="D38" s="8">
        <v>8.6125483870967692</v>
      </c>
      <c r="E38" s="10">
        <f t="shared" si="18"/>
        <v>8.4342000000000006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7.20467741935484</v>
      </c>
      <c r="E42" s="7"/>
      <c r="F42" s="7"/>
      <c r="G42" s="1">
        <v>1</v>
      </c>
      <c r="H42" s="9">
        <f t="shared" ref="H42:H53" si="20">E43</f>
        <v>7.20467741935484</v>
      </c>
      <c r="I42" s="9">
        <f t="shared" ref="I42:I53" si="21">H42+273.15</f>
        <v>280.3546774193548</v>
      </c>
      <c r="J42" s="9">
        <f t="shared" ref="J42:J53" si="22">EXP(($C$15*(I42-$C$13))/($C$16*I42*$C$13))</f>
        <v>4.3555644731046658E-2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2.5635219152016648</v>
      </c>
      <c r="Q42" s="12">
        <f t="shared" ref="Q42:Q53" si="26">P42*$B$44</f>
        <v>0.61524525964839949</v>
      </c>
      <c r="R42" s="9">
        <f t="shared" ref="R42:R53" si="27">L42*$B$44</f>
        <v>14.125500000000001</v>
      </c>
      <c r="S42" s="13">
        <f t="shared" ref="S42:S53" si="28">Q42/R42</f>
        <v>4.3555644731046651E-2</v>
      </c>
      <c r="T42" s="2">
        <f t="shared" ref="T42:T53" si="29">$B$43/100</f>
        <v>0.43</v>
      </c>
      <c r="U42" s="14">
        <f t="shared" ref="U42:U53" si="30">S42*T42</f>
        <v>1.872892723435006E-2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2.7148927234350057E-2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548025</v>
      </c>
      <c r="AU42" s="1">
        <f t="shared" ref="AU42:AU53" si="38">AT42*10000*AS42*0.67*AR42*AQ42</f>
        <v>3274637424.1035542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5.3582580645161304</v>
      </c>
      <c r="E43" s="10">
        <f t="shared" ref="E43:E54" si="40">D42</f>
        <v>7.20467741935484</v>
      </c>
      <c r="F43" s="7" t="s">
        <v>83</v>
      </c>
      <c r="G43" s="1">
        <v>2</v>
      </c>
      <c r="H43" s="9">
        <f t="shared" si="20"/>
        <v>5.3582580645161304</v>
      </c>
      <c r="I43" s="9">
        <f t="shared" si="21"/>
        <v>278.5082580645161</v>
      </c>
      <c r="J43" s="9">
        <f t="shared" si="22"/>
        <v>3.4597762037191206E-2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115.14897808479834</v>
      </c>
      <c r="P43" s="9">
        <f t="shared" si="25"/>
        <v>3.9838969426035984</v>
      </c>
      <c r="Q43" s="12">
        <f t="shared" si="26"/>
        <v>0.95613526622486356</v>
      </c>
      <c r="R43" s="9">
        <f t="shared" si="27"/>
        <v>14.125500000000001</v>
      </c>
      <c r="S43" s="13">
        <f t="shared" si="28"/>
        <v>6.7688596242601221E-2</v>
      </c>
      <c r="T43" s="2">
        <f t="shared" si="29"/>
        <v>0.43</v>
      </c>
      <c r="U43" s="14">
        <f t="shared" si="30"/>
        <v>2.9106096384318523E-2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3.7526096384318523E-2</v>
      </c>
      <c r="AR43" s="9">
        <f t="shared" si="35"/>
        <v>136.875</v>
      </c>
      <c r="AS43" s="1">
        <f t="shared" si="36"/>
        <v>0.24</v>
      </c>
      <c r="AT43" s="1">
        <f t="shared" si="37"/>
        <v>548025</v>
      </c>
      <c r="AU43" s="1">
        <f t="shared" si="38"/>
        <v>4526306271.3258018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9.6122857142857097</v>
      </c>
      <c r="E44" s="10">
        <f t="shared" si="40"/>
        <v>5.3582580645161304</v>
      </c>
      <c r="F44" s="7" t="s">
        <v>83</v>
      </c>
      <c r="G44" s="1">
        <v>3</v>
      </c>
      <c r="H44" s="9">
        <f t="shared" si="20"/>
        <v>9.6122857142857097</v>
      </c>
      <c r="I44" s="9">
        <f t="shared" si="21"/>
        <v>282.76228571428567</v>
      </c>
      <c r="J44" s="9">
        <f t="shared" si="22"/>
        <v>5.8542535680649023E-2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170.02133114219475</v>
      </c>
      <c r="P44" s="9">
        <f t="shared" si="25"/>
        <v>9.953479844863379</v>
      </c>
      <c r="Q44" s="12">
        <f t="shared" si="26"/>
        <v>2.3888351627672111</v>
      </c>
      <c r="R44" s="9">
        <f t="shared" si="27"/>
        <v>14.125500000000001</v>
      </c>
      <c r="S44" s="13">
        <f t="shared" si="28"/>
        <v>0.16911508709548059</v>
      </c>
      <c r="T44" s="2">
        <f t="shared" si="29"/>
        <v>0.43</v>
      </c>
      <c r="U44" s="14">
        <f t="shared" si="30"/>
        <v>7.271948745105665E-2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8.113948745105666E-2</v>
      </c>
      <c r="AR44" s="9">
        <f t="shared" si="35"/>
        <v>136.875</v>
      </c>
      <c r="AS44" s="1">
        <f t="shared" si="36"/>
        <v>0.24</v>
      </c>
      <c r="AT44" s="1">
        <f t="shared" si="37"/>
        <v>548025</v>
      </c>
      <c r="AU44" s="1">
        <f t="shared" si="38"/>
        <v>9786847188.7033558</v>
      </c>
    </row>
    <row r="45" spans="1:48" x14ac:dyDescent="0.15">
      <c r="C45" s="7">
        <v>3</v>
      </c>
      <c r="D45" s="7">
        <f t="shared" si="39"/>
        <v>10.064354838709701</v>
      </c>
      <c r="E45" s="10">
        <f t="shared" si="40"/>
        <v>9.6122857142857097</v>
      </c>
      <c r="F45" s="7" t="s">
        <v>83</v>
      </c>
      <c r="G45" s="1">
        <v>4</v>
      </c>
      <c r="H45" s="9">
        <f t="shared" si="20"/>
        <v>10.064354838709701</v>
      </c>
      <c r="I45" s="9">
        <f t="shared" si="21"/>
        <v>283.21435483870965</v>
      </c>
      <c r="J45" s="9">
        <f t="shared" si="22"/>
        <v>6.1850383302872507E-2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218.92410129733136</v>
      </c>
      <c r="P45" s="9">
        <f t="shared" si="25"/>
        <v>13.540539579476834</v>
      </c>
      <c r="Q45" s="12">
        <f t="shared" si="26"/>
        <v>3.2497294990744399</v>
      </c>
      <c r="R45" s="9">
        <f t="shared" si="27"/>
        <v>14.125500000000001</v>
      </c>
      <c r="S45" s="13">
        <f t="shared" si="28"/>
        <v>0.23006120130787863</v>
      </c>
      <c r="T45" s="2">
        <f t="shared" si="29"/>
        <v>0.43</v>
      </c>
      <c r="U45" s="14">
        <f t="shared" si="30"/>
        <v>9.8926316562387817E-2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0.10734631656238783</v>
      </c>
      <c r="AR45" s="9">
        <f t="shared" si="35"/>
        <v>136.875</v>
      </c>
      <c r="AS45" s="1">
        <f t="shared" si="36"/>
        <v>0.24</v>
      </c>
      <c r="AT45" s="1">
        <f t="shared" si="37"/>
        <v>548025</v>
      </c>
      <c r="AU45" s="1">
        <f t="shared" si="38"/>
        <v>12947851033.69031</v>
      </c>
    </row>
    <row r="46" spans="1:48" x14ac:dyDescent="0.15">
      <c r="C46" s="7">
        <v>4</v>
      </c>
      <c r="D46" s="7">
        <f t="shared" si="39"/>
        <v>12.1441</v>
      </c>
      <c r="E46" s="10">
        <f t="shared" si="40"/>
        <v>10.064354838709701</v>
      </c>
      <c r="F46" s="7" t="s">
        <v>83</v>
      </c>
      <c r="G46" s="1">
        <v>5</v>
      </c>
      <c r="H46" s="9">
        <f t="shared" si="20"/>
        <v>12.1441</v>
      </c>
      <c r="I46" s="9">
        <f t="shared" si="21"/>
        <v>285.29409999999996</v>
      </c>
      <c r="J46" s="9">
        <f t="shared" si="22"/>
        <v>7.9466815007989758E-2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195.1143836319618</v>
      </c>
      <c r="O46" s="9">
        <f t="shared" si="41"/>
        <v>69.125428085892736</v>
      </c>
      <c r="P46" s="9">
        <f t="shared" si="25"/>
        <v>5.4931776060497377</v>
      </c>
      <c r="Q46" s="12">
        <f t="shared" si="26"/>
        <v>1.3183626254519369</v>
      </c>
      <c r="R46" s="9">
        <f t="shared" si="27"/>
        <v>14.125500000000001</v>
      </c>
      <c r="S46" s="13">
        <f t="shared" si="28"/>
        <v>9.3332103320373574E-2</v>
      </c>
      <c r="T46" s="2">
        <f t="shared" si="29"/>
        <v>0.43</v>
      </c>
      <c r="U46" s="14">
        <f t="shared" si="30"/>
        <v>4.0132804427760634E-2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4.855280442776063E-2</v>
      </c>
      <c r="AR46" s="9">
        <f t="shared" si="35"/>
        <v>136.875</v>
      </c>
      <c r="AS46" s="1">
        <f t="shared" si="36"/>
        <v>0.24</v>
      </c>
      <c r="AT46" s="1">
        <f t="shared" si="37"/>
        <v>548025</v>
      </c>
      <c r="AU46" s="1">
        <f t="shared" si="38"/>
        <v>5856320916.5465937</v>
      </c>
    </row>
    <row r="47" spans="1:48" x14ac:dyDescent="0.15">
      <c r="C47" s="7">
        <v>5</v>
      </c>
      <c r="D47" s="7">
        <f t="shared" si="39"/>
        <v>16.0278387096774</v>
      </c>
      <c r="E47" s="10">
        <f t="shared" si="40"/>
        <v>12.1441</v>
      </c>
      <c r="F47" s="7" t="s">
        <v>85</v>
      </c>
      <c r="G47" s="1">
        <v>6</v>
      </c>
      <c r="H47" s="9">
        <f t="shared" si="20"/>
        <v>16.0278387096774</v>
      </c>
      <c r="I47" s="9">
        <f t="shared" si="21"/>
        <v>289.17783870967736</v>
      </c>
      <c r="J47" s="9">
        <f t="shared" si="22"/>
        <v>0.12567520524094938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122.488500479843</v>
      </c>
      <c r="P47" s="9">
        <f t="shared" si="25"/>
        <v>15.393767437460395</v>
      </c>
      <c r="Q47" s="12">
        <f t="shared" si="26"/>
        <v>3.6945041849904947</v>
      </c>
      <c r="R47" s="9">
        <f t="shared" si="27"/>
        <v>14.125500000000001</v>
      </c>
      <c r="S47" s="13">
        <f t="shared" si="28"/>
        <v>0.2615485600502987</v>
      </c>
      <c r="T47" s="2">
        <f t="shared" si="29"/>
        <v>0.43</v>
      </c>
      <c r="U47" s="14">
        <f t="shared" si="30"/>
        <v>0.11246588082162844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0.12798588082162843</v>
      </c>
      <c r="AR47" s="9">
        <f t="shared" si="35"/>
        <v>136.875</v>
      </c>
      <c r="AS47" s="1">
        <f t="shared" si="36"/>
        <v>0.24</v>
      </c>
      <c r="AT47" s="1">
        <f t="shared" si="37"/>
        <v>548025</v>
      </c>
      <c r="AU47" s="1">
        <f t="shared" si="38"/>
        <v>15437344963.122084</v>
      </c>
    </row>
    <row r="48" spans="1:48" x14ac:dyDescent="0.15">
      <c r="C48" s="7">
        <v>6</v>
      </c>
      <c r="D48" s="7">
        <f t="shared" si="39"/>
        <v>20.074633333333299</v>
      </c>
      <c r="E48" s="10">
        <f t="shared" si="40"/>
        <v>16.0278387096774</v>
      </c>
      <c r="F48" s="7" t="s">
        <v>83</v>
      </c>
      <c r="G48" s="1">
        <v>7</v>
      </c>
      <c r="H48" s="9">
        <f t="shared" si="20"/>
        <v>20.074633333333299</v>
      </c>
      <c r="I48" s="9">
        <f t="shared" si="21"/>
        <v>293.22463333333326</v>
      </c>
      <c r="J48" s="9">
        <f t="shared" si="22"/>
        <v>0.20001429830311829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165.95098304238263</v>
      </c>
      <c r="P48" s="9">
        <f t="shared" si="25"/>
        <v>33.192569425934842</v>
      </c>
      <c r="Q48" s="12">
        <f t="shared" si="26"/>
        <v>7.9662166622243618</v>
      </c>
      <c r="R48" s="9">
        <f t="shared" si="27"/>
        <v>14.125500000000001</v>
      </c>
      <c r="S48" s="13">
        <f t="shared" si="28"/>
        <v>0.56395997750340598</v>
      </c>
      <c r="T48" s="2">
        <f t="shared" si="29"/>
        <v>0.43</v>
      </c>
      <c r="U48" s="14">
        <f t="shared" si="30"/>
        <v>0.24250279032646457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0.25810279032646455</v>
      </c>
      <c r="AR48" s="9">
        <f t="shared" si="35"/>
        <v>136.875</v>
      </c>
      <c r="AS48" s="1">
        <f t="shared" si="36"/>
        <v>0.24</v>
      </c>
      <c r="AT48" s="1">
        <f t="shared" si="37"/>
        <v>548025</v>
      </c>
      <c r="AU48" s="1">
        <f t="shared" si="38"/>
        <v>31131729411.363884</v>
      </c>
    </row>
    <row r="49" spans="1:48" x14ac:dyDescent="0.15">
      <c r="C49" s="7">
        <v>7</v>
      </c>
      <c r="D49" s="7">
        <f t="shared" si="39"/>
        <v>23.119806451612899</v>
      </c>
      <c r="E49" s="10">
        <f t="shared" si="40"/>
        <v>20.074633333333299</v>
      </c>
      <c r="F49" s="7" t="s">
        <v>83</v>
      </c>
      <c r="G49" s="1">
        <v>8</v>
      </c>
      <c r="H49" s="9">
        <f t="shared" si="20"/>
        <v>23.119806451612899</v>
      </c>
      <c r="I49" s="9">
        <f t="shared" si="21"/>
        <v>296.26980645161285</v>
      </c>
      <c r="J49" s="9">
        <f t="shared" si="22"/>
        <v>0.28137595654714881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191.61466361644779</v>
      </c>
      <c r="P49" s="9">
        <f t="shared" si="25"/>
        <v>53.915759263538149</v>
      </c>
      <c r="Q49" s="12">
        <f t="shared" si="26"/>
        <v>12.939782223249155</v>
      </c>
      <c r="R49" s="9">
        <f t="shared" si="27"/>
        <v>14.125500000000001</v>
      </c>
      <c r="S49" s="13">
        <f t="shared" si="28"/>
        <v>0.91605835002294822</v>
      </c>
      <c r="T49" s="2">
        <f t="shared" si="29"/>
        <v>0.43</v>
      </c>
      <c r="U49" s="14">
        <f t="shared" si="30"/>
        <v>0.39390509050986772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0.40950509050986772</v>
      </c>
      <c r="AR49" s="9">
        <f t="shared" si="35"/>
        <v>136.875</v>
      </c>
      <c r="AS49" s="1">
        <f t="shared" si="36"/>
        <v>0.24</v>
      </c>
      <c r="AT49" s="1">
        <f t="shared" si="37"/>
        <v>548025</v>
      </c>
      <c r="AU49" s="1">
        <f t="shared" si="38"/>
        <v>49393505797.453987</v>
      </c>
    </row>
    <row r="50" spans="1:48" x14ac:dyDescent="0.15">
      <c r="C50" s="7">
        <v>8</v>
      </c>
      <c r="D50" s="7">
        <f t="shared" si="39"/>
        <v>23.589451612903201</v>
      </c>
      <c r="E50" s="10">
        <f t="shared" si="40"/>
        <v>23.119806451612899</v>
      </c>
      <c r="F50" s="7" t="s">
        <v>83</v>
      </c>
      <c r="G50" s="1">
        <v>9</v>
      </c>
      <c r="H50" s="9">
        <f t="shared" si="20"/>
        <v>23.589451612903201</v>
      </c>
      <c r="I50" s="9">
        <f t="shared" si="21"/>
        <v>296.73945161290317</v>
      </c>
      <c r="J50" s="9">
        <f t="shared" si="22"/>
        <v>0.29639885183955461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196.55515435290963</v>
      </c>
      <c r="P50" s="9">
        <f t="shared" si="25"/>
        <v>58.258722073348849</v>
      </c>
      <c r="Q50" s="12">
        <f t="shared" si="26"/>
        <v>13.982093297603724</v>
      </c>
      <c r="R50" s="9">
        <f t="shared" si="27"/>
        <v>14.125500000000001</v>
      </c>
      <c r="S50" s="13">
        <f t="shared" si="28"/>
        <v>0.98984767247911387</v>
      </c>
      <c r="T50" s="2">
        <f t="shared" si="29"/>
        <v>0.43</v>
      </c>
      <c r="U50" s="14">
        <f t="shared" si="30"/>
        <v>0.42563449916601898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0.44123449916601898</v>
      </c>
      <c r="AR50" s="9">
        <f t="shared" si="35"/>
        <v>136.875</v>
      </c>
      <c r="AS50" s="1">
        <f t="shared" si="36"/>
        <v>0.24</v>
      </c>
      <c r="AT50" s="1">
        <f t="shared" si="37"/>
        <v>548025</v>
      </c>
      <c r="AU50" s="1">
        <f t="shared" si="38"/>
        <v>53220629725.15918</v>
      </c>
    </row>
    <row r="51" spans="1:48" x14ac:dyDescent="0.15">
      <c r="C51" s="7">
        <v>9</v>
      </c>
      <c r="D51" s="7">
        <f t="shared" si="39"/>
        <v>19.6490333333333</v>
      </c>
      <c r="E51" s="10">
        <f t="shared" si="40"/>
        <v>23.589451612903201</v>
      </c>
      <c r="F51" s="7" t="s">
        <v>83</v>
      </c>
      <c r="G51" s="1">
        <v>10</v>
      </c>
      <c r="H51" s="9">
        <f t="shared" si="20"/>
        <v>19.6490333333333</v>
      </c>
      <c r="I51" s="9">
        <f t="shared" si="21"/>
        <v>292.79903333333328</v>
      </c>
      <c r="J51" s="9">
        <f t="shared" si="22"/>
        <v>0.19058955524462698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197.15268227956079</v>
      </c>
      <c r="P51" s="9">
        <f t="shared" si="25"/>
        <v>37.57524203094674</v>
      </c>
      <c r="Q51" s="12">
        <f t="shared" si="26"/>
        <v>9.0180580874272174</v>
      </c>
      <c r="R51" s="9">
        <f t="shared" si="27"/>
        <v>14.125500000000001</v>
      </c>
      <c r="S51" s="13">
        <f t="shared" si="28"/>
        <v>0.63842399118100013</v>
      </c>
      <c r="T51" s="2">
        <f t="shared" si="29"/>
        <v>0.43</v>
      </c>
      <c r="U51" s="14">
        <f t="shared" si="30"/>
        <v>0.27452231620783007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0.29012231620783008</v>
      </c>
      <c r="AR51" s="9">
        <f t="shared" si="35"/>
        <v>136.875</v>
      </c>
      <c r="AS51" s="1">
        <f t="shared" si="36"/>
        <v>0.24</v>
      </c>
      <c r="AT51" s="1">
        <f t="shared" si="37"/>
        <v>548025</v>
      </c>
      <c r="AU51" s="1">
        <f t="shared" si="38"/>
        <v>34993846571.577415</v>
      </c>
    </row>
    <row r="52" spans="1:48" x14ac:dyDescent="0.15">
      <c r="C52" s="7">
        <v>10</v>
      </c>
      <c r="D52" s="7">
        <f t="shared" si="39"/>
        <v>15.457903225806501</v>
      </c>
      <c r="E52" s="10">
        <f t="shared" si="40"/>
        <v>19.6490333333333</v>
      </c>
      <c r="F52" s="7" t="s">
        <v>83</v>
      </c>
      <c r="G52" s="1">
        <v>11</v>
      </c>
      <c r="H52" s="9">
        <f t="shared" si="20"/>
        <v>15.457903225806501</v>
      </c>
      <c r="I52" s="9">
        <f t="shared" si="21"/>
        <v>288.60790322580647</v>
      </c>
      <c r="J52" s="9">
        <f t="shared" si="22"/>
        <v>0.11759059062833799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151.59856823618335</v>
      </c>
      <c r="O52" s="9">
        <f t="shared" si="41"/>
        <v>66.835122012430674</v>
      </c>
      <c r="P52" s="9">
        <f t="shared" si="25"/>
        <v>7.8591814721587561</v>
      </c>
      <c r="Q52" s="12">
        <f t="shared" si="26"/>
        <v>1.8862035533181014</v>
      </c>
      <c r="R52" s="9">
        <f t="shared" si="27"/>
        <v>14.125500000000001</v>
      </c>
      <c r="S52" s="13">
        <f t="shared" si="28"/>
        <v>0.1335318079585219</v>
      </c>
      <c r="T52" s="2">
        <f t="shared" si="29"/>
        <v>0.43</v>
      </c>
      <c r="U52" s="14">
        <f t="shared" si="30"/>
        <v>5.7418677422164416E-2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6.5838677422164427E-2</v>
      </c>
      <c r="AR52" s="9">
        <f t="shared" si="35"/>
        <v>136.875</v>
      </c>
      <c r="AS52" s="1">
        <f t="shared" si="36"/>
        <v>0.24</v>
      </c>
      <c r="AT52" s="1">
        <f t="shared" si="37"/>
        <v>548025</v>
      </c>
      <c r="AU52" s="1">
        <f t="shared" si="38"/>
        <v>7941300780.6554222</v>
      </c>
    </row>
    <row r="53" spans="1:48" x14ac:dyDescent="0.15">
      <c r="C53" s="7">
        <v>11</v>
      </c>
      <c r="D53" s="7">
        <f t="shared" si="39"/>
        <v>8.4342000000000006</v>
      </c>
      <c r="E53" s="10">
        <f t="shared" si="40"/>
        <v>15.457903225806501</v>
      </c>
      <c r="F53" s="7" t="s">
        <v>85</v>
      </c>
      <c r="G53" s="1">
        <v>12</v>
      </c>
      <c r="H53" s="9">
        <f t="shared" si="20"/>
        <v>8.4342000000000006</v>
      </c>
      <c r="I53" s="9">
        <f t="shared" si="21"/>
        <v>281.58419999999995</v>
      </c>
      <c r="J53" s="9">
        <f t="shared" si="22"/>
        <v>5.0687895500242101E-2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117.83219054027192</v>
      </c>
      <c r="P53" s="9">
        <f t="shared" si="25"/>
        <v>5.9726657606699192</v>
      </c>
      <c r="Q53" s="12">
        <f t="shared" si="26"/>
        <v>1.4334397825607805</v>
      </c>
      <c r="R53" s="9">
        <f t="shared" si="27"/>
        <v>14.125500000000001</v>
      </c>
      <c r="S53" s="13">
        <f t="shared" si="28"/>
        <v>0.1014788703097788</v>
      </c>
      <c r="T53" s="2">
        <f t="shared" si="29"/>
        <v>0.43</v>
      </c>
      <c r="U53" s="14">
        <f t="shared" si="30"/>
        <v>4.3635914233204884E-2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5.2055914233204881E-2</v>
      </c>
      <c r="AR53" s="9">
        <f t="shared" si="35"/>
        <v>136.875</v>
      </c>
      <c r="AS53" s="1">
        <f t="shared" si="36"/>
        <v>0.24</v>
      </c>
      <c r="AT53" s="1">
        <f t="shared" si="37"/>
        <v>548025</v>
      </c>
      <c r="AU53" s="1">
        <f t="shared" si="38"/>
        <v>6278857482.01124</v>
      </c>
      <c r="AV53" s="1">
        <f>SUM(AU42:AU53)</f>
        <v>234789177565.71283</v>
      </c>
    </row>
    <row r="54" spans="1:48" x14ac:dyDescent="0.15">
      <c r="C54" s="7">
        <v>12</v>
      </c>
      <c r="D54" s="7">
        <f t="shared" si="39"/>
        <v>8.6125483870967692</v>
      </c>
      <c r="E54" s="10">
        <f t="shared" si="40"/>
        <v>8.4342000000000006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7.20467741935484</v>
      </c>
      <c r="E58" s="7"/>
      <c r="F58" s="7"/>
      <c r="G58" s="1">
        <v>1</v>
      </c>
      <c r="H58" s="9">
        <f t="shared" ref="H58:H69" si="42">E59</f>
        <v>7.20467741935484</v>
      </c>
      <c r="I58" s="9">
        <f t="shared" ref="I58:I69" si="43">H58+273.15</f>
        <v>280.3546774193548</v>
      </c>
      <c r="J58" s="9">
        <f t="shared" ref="J58:J69" si="44">EXP(($C$15*(I58-$C$13))/($C$16*I58*$C$13))</f>
        <v>4.3555644731046658E-2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4.3454014893340885E-3</v>
      </c>
      <c r="Q58" s="12">
        <f t="shared" ref="Q58:Q69" si="48">P58*$B$60</f>
        <v>8.2562628297347678E-4</v>
      </c>
      <c r="R58" s="9">
        <f t="shared" ref="R58:R69" si="49">L58*$B$60</f>
        <v>1.8955666666666669E-2</v>
      </c>
      <c r="S58" s="13">
        <f t="shared" ref="S58:S69" si="50">Q58/R58</f>
        <v>4.3555644731046651E-2</v>
      </c>
      <c r="T58" s="2">
        <f t="shared" ref="T58:T69" si="51">$B$59/100</f>
        <v>0.01</v>
      </c>
      <c r="U58" s="14">
        <f t="shared" ref="U58:U69" si="52">S58*T58</f>
        <v>4.3555644731046653E-4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1.2435556447310467E-2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1256779.1666666667</v>
      </c>
      <c r="AU58" s="1">
        <f t="shared" ref="AU58:AU69" si="59">AT58*10000*AS58*0.67*AR58*AQ58</f>
        <v>198489739.54351985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5.3582580645161304</v>
      </c>
      <c r="E59" s="10">
        <f t="shared" ref="E59:E70" si="61">D58</f>
        <v>7.20467741935484</v>
      </c>
      <c r="F59" s="7" t="s">
        <v>83</v>
      </c>
      <c r="G59" s="1">
        <v>2</v>
      </c>
      <c r="H59" s="9">
        <f t="shared" si="42"/>
        <v>5.3582580645161304</v>
      </c>
      <c r="I59" s="9">
        <f t="shared" si="43"/>
        <v>278.5082580645161</v>
      </c>
      <c r="J59" s="9">
        <f t="shared" si="44"/>
        <v>3.4597762037191206E-2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0.19518793184399924</v>
      </c>
      <c r="P59" s="9">
        <f t="shared" si="47"/>
        <v>6.7530656184701813E-3</v>
      </c>
      <c r="Q59" s="12">
        <f t="shared" si="48"/>
        <v>1.2830824675093345E-3</v>
      </c>
      <c r="R59" s="9">
        <f t="shared" si="49"/>
        <v>1.8955666666666669E-2</v>
      </c>
      <c r="S59" s="13">
        <f t="shared" si="50"/>
        <v>6.7688596242601207E-2</v>
      </c>
      <c r="T59" s="2">
        <f t="shared" si="51"/>
        <v>0.01</v>
      </c>
      <c r="U59" s="14">
        <f t="shared" si="52"/>
        <v>6.7688596242601205E-4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1.2676885962426013E-2</v>
      </c>
      <c r="AR59" s="9">
        <f t="shared" si="56"/>
        <v>9.9766666666666666</v>
      </c>
      <c r="AS59" s="1">
        <f t="shared" si="57"/>
        <v>0.19</v>
      </c>
      <c r="AT59" s="1">
        <f t="shared" si="58"/>
        <v>1256779.1666666667</v>
      </c>
      <c r="AU59" s="1">
        <f t="shared" si="59"/>
        <v>202341712.93951601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9.6122857142857097</v>
      </c>
      <c r="E60" s="10">
        <f t="shared" si="61"/>
        <v>5.3582580645161304</v>
      </c>
      <c r="F60" s="7" t="s">
        <v>83</v>
      </c>
      <c r="G60" s="1">
        <v>3</v>
      </c>
      <c r="H60" s="9">
        <f t="shared" si="42"/>
        <v>9.6122857142857097</v>
      </c>
      <c r="I60" s="9">
        <f t="shared" si="43"/>
        <v>282.76228571428567</v>
      </c>
      <c r="J60" s="9">
        <f t="shared" si="44"/>
        <v>5.8542535680649023E-2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0.28820153289219574</v>
      </c>
      <c r="P60" s="9">
        <f t="shared" si="47"/>
        <v>1.6872048522559111E-2</v>
      </c>
      <c r="Q60" s="12">
        <f t="shared" si="48"/>
        <v>3.2056892192862309E-3</v>
      </c>
      <c r="R60" s="9">
        <f t="shared" si="49"/>
        <v>1.8955666666666669E-2</v>
      </c>
      <c r="S60" s="13">
        <f t="shared" si="50"/>
        <v>0.16911508709548054</v>
      </c>
      <c r="T60" s="2">
        <f t="shared" si="51"/>
        <v>0.01</v>
      </c>
      <c r="U60" s="14">
        <f t="shared" si="52"/>
        <v>1.6911508709548054E-3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1.3691150870954806E-2</v>
      </c>
      <c r="AR60" s="9">
        <f t="shared" si="56"/>
        <v>9.9766666666666666</v>
      </c>
      <c r="AS60" s="1">
        <f t="shared" si="57"/>
        <v>0.19</v>
      </c>
      <c r="AT60" s="1">
        <f t="shared" si="58"/>
        <v>1256779.1666666667</v>
      </c>
      <c r="AU60" s="1">
        <f t="shared" si="59"/>
        <v>218530870.08539939</v>
      </c>
    </row>
    <row r="61" spans="1:48" x14ac:dyDescent="0.15">
      <c r="C61" s="7">
        <v>3</v>
      </c>
      <c r="D61" s="7">
        <f t="shared" si="60"/>
        <v>10.064354838709701</v>
      </c>
      <c r="E61" s="10">
        <f t="shared" si="61"/>
        <v>9.6122857142857097</v>
      </c>
      <c r="F61" s="7" t="s">
        <v>83</v>
      </c>
      <c r="G61" s="1">
        <v>4</v>
      </c>
      <c r="H61" s="9">
        <f t="shared" si="42"/>
        <v>10.064354838709701</v>
      </c>
      <c r="I61" s="9">
        <f t="shared" si="43"/>
        <v>283.21435483870965</v>
      </c>
      <c r="J61" s="9">
        <f t="shared" si="44"/>
        <v>6.1850383302872507E-2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0.37109615103630328</v>
      </c>
      <c r="P61" s="9">
        <f t="shared" si="47"/>
        <v>2.2952439183816026E-2</v>
      </c>
      <c r="Q61" s="12">
        <f t="shared" si="48"/>
        <v>4.3609634449250454E-3</v>
      </c>
      <c r="R61" s="9">
        <f t="shared" si="49"/>
        <v>1.8955666666666669E-2</v>
      </c>
      <c r="S61" s="13">
        <f t="shared" si="50"/>
        <v>0.23006120130787863</v>
      </c>
      <c r="T61" s="2">
        <f t="shared" si="51"/>
        <v>0.01</v>
      </c>
      <c r="U61" s="14">
        <f t="shared" si="52"/>
        <v>2.3006120130787864E-3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1.4300612013078787E-2</v>
      </c>
      <c r="AR61" s="9">
        <f t="shared" si="56"/>
        <v>9.9766666666666666</v>
      </c>
      <c r="AS61" s="1">
        <f t="shared" si="57"/>
        <v>0.19</v>
      </c>
      <c r="AT61" s="1">
        <f t="shared" si="58"/>
        <v>1256779.1666666667</v>
      </c>
      <c r="AU61" s="1">
        <f t="shared" si="59"/>
        <v>228258764.76181722</v>
      </c>
    </row>
    <row r="62" spans="1:48" x14ac:dyDescent="0.15">
      <c r="C62" s="7">
        <v>4</v>
      </c>
      <c r="D62" s="7">
        <f t="shared" si="60"/>
        <v>12.1441</v>
      </c>
      <c r="E62" s="10">
        <f t="shared" si="61"/>
        <v>10.064354838709701</v>
      </c>
      <c r="F62" s="7" t="s">
        <v>83</v>
      </c>
      <c r="G62" s="1">
        <v>5</v>
      </c>
      <c r="H62" s="9">
        <f t="shared" si="42"/>
        <v>12.1441</v>
      </c>
      <c r="I62" s="9">
        <f t="shared" si="43"/>
        <v>285.29409999999996</v>
      </c>
      <c r="J62" s="9">
        <f t="shared" si="44"/>
        <v>7.9466815007989758E-2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0.33073652625986294</v>
      </c>
      <c r="O62" s="9">
        <f t="shared" si="62"/>
        <v>0.117173852259291</v>
      </c>
      <c r="P62" s="9">
        <f t="shared" si="47"/>
        <v>9.3114328412626009E-3</v>
      </c>
      <c r="Q62" s="12">
        <f t="shared" si="48"/>
        <v>1.7691722398398941E-3</v>
      </c>
      <c r="R62" s="9">
        <f t="shared" si="49"/>
        <v>1.8955666666666669E-2</v>
      </c>
      <c r="S62" s="13">
        <f t="shared" si="50"/>
        <v>9.3332103320373533E-2</v>
      </c>
      <c r="T62" s="2">
        <f t="shared" si="51"/>
        <v>0.01</v>
      </c>
      <c r="U62" s="14">
        <f t="shared" si="52"/>
        <v>9.3332103320373531E-4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1.2933321033203736E-2</v>
      </c>
      <c r="AR62" s="9">
        <f t="shared" si="56"/>
        <v>9.9766666666666666</v>
      </c>
      <c r="AS62" s="1">
        <f t="shared" si="57"/>
        <v>0.19</v>
      </c>
      <c r="AT62" s="1">
        <f t="shared" si="58"/>
        <v>1256779.1666666667</v>
      </c>
      <c r="AU62" s="1">
        <f t="shared" si="59"/>
        <v>206434793.18278113</v>
      </c>
    </row>
    <row r="63" spans="1:48" x14ac:dyDescent="0.15">
      <c r="C63" s="7">
        <v>5</v>
      </c>
      <c r="D63" s="7">
        <f t="shared" si="60"/>
        <v>16.0278387096774</v>
      </c>
      <c r="E63" s="10">
        <f t="shared" si="61"/>
        <v>12.1441</v>
      </c>
      <c r="F63" s="7" t="s">
        <v>85</v>
      </c>
      <c r="G63" s="1">
        <v>6</v>
      </c>
      <c r="H63" s="9">
        <f t="shared" si="42"/>
        <v>16.0278387096774</v>
      </c>
      <c r="I63" s="9">
        <f t="shared" si="43"/>
        <v>289.17783870967736</v>
      </c>
      <c r="J63" s="9">
        <f t="shared" si="44"/>
        <v>0.12567520524094938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0.20762908608469507</v>
      </c>
      <c r="P63" s="9">
        <f t="shared" si="47"/>
        <v>2.60938280076848E-2</v>
      </c>
      <c r="Q63" s="12">
        <f t="shared" si="48"/>
        <v>4.9578273214601117E-3</v>
      </c>
      <c r="R63" s="9">
        <f t="shared" si="49"/>
        <v>1.8955666666666669E-2</v>
      </c>
      <c r="S63" s="13">
        <f t="shared" si="50"/>
        <v>0.26154856005029864</v>
      </c>
      <c r="T63" s="2">
        <f t="shared" si="51"/>
        <v>0.01</v>
      </c>
      <c r="U63" s="14">
        <f t="shared" si="52"/>
        <v>2.6154856005029866E-3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2.2715485600502988E-2</v>
      </c>
      <c r="AR63" s="9">
        <f t="shared" si="56"/>
        <v>9.9766666666666666</v>
      </c>
      <c r="AS63" s="1">
        <f t="shared" si="57"/>
        <v>0.19</v>
      </c>
      <c r="AT63" s="1">
        <f t="shared" si="58"/>
        <v>1256779.1666666667</v>
      </c>
      <c r="AU63" s="1">
        <f t="shared" si="59"/>
        <v>362572502.44910145</v>
      </c>
    </row>
    <row r="64" spans="1:48" x14ac:dyDescent="0.15">
      <c r="C64" s="7">
        <v>6</v>
      </c>
      <c r="D64" s="7">
        <f t="shared" si="60"/>
        <v>20.074633333333299</v>
      </c>
      <c r="E64" s="10">
        <f t="shared" si="61"/>
        <v>16.0278387096774</v>
      </c>
      <c r="F64" s="7" t="s">
        <v>83</v>
      </c>
      <c r="G64" s="1">
        <v>7</v>
      </c>
      <c r="H64" s="9">
        <f t="shared" si="42"/>
        <v>20.074633333333299</v>
      </c>
      <c r="I64" s="9">
        <f t="shared" si="43"/>
        <v>293.22463333333326</v>
      </c>
      <c r="J64" s="9">
        <f t="shared" si="44"/>
        <v>0.20001429830311829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0.28130192474367699</v>
      </c>
      <c r="P64" s="9">
        <f t="shared" si="47"/>
        <v>5.6264407088923142E-2</v>
      </c>
      <c r="Q64" s="12">
        <f t="shared" si="48"/>
        <v>1.0690237346895398E-2</v>
      </c>
      <c r="R64" s="9">
        <f t="shared" si="49"/>
        <v>1.8955666666666669E-2</v>
      </c>
      <c r="S64" s="13">
        <f t="shared" si="50"/>
        <v>0.56395997750340598</v>
      </c>
      <c r="T64" s="2">
        <f t="shared" si="51"/>
        <v>0.01</v>
      </c>
      <c r="U64" s="14">
        <f t="shared" si="52"/>
        <v>5.6395997750340598E-3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2.573959977503406E-2</v>
      </c>
      <c r="AR64" s="9">
        <f t="shared" si="56"/>
        <v>9.9766666666666666</v>
      </c>
      <c r="AS64" s="1">
        <f t="shared" si="57"/>
        <v>0.19</v>
      </c>
      <c r="AT64" s="1">
        <f t="shared" si="58"/>
        <v>1256779.1666666667</v>
      </c>
      <c r="AU64" s="1">
        <f t="shared" si="59"/>
        <v>410841804.86398137</v>
      </c>
    </row>
    <row r="65" spans="1:48" x14ac:dyDescent="0.15">
      <c r="C65" s="7">
        <v>7</v>
      </c>
      <c r="D65" s="7">
        <f t="shared" si="60"/>
        <v>23.119806451612899</v>
      </c>
      <c r="E65" s="10">
        <f t="shared" si="61"/>
        <v>20.074633333333299</v>
      </c>
      <c r="F65" s="7" t="s">
        <v>83</v>
      </c>
      <c r="G65" s="1">
        <v>8</v>
      </c>
      <c r="H65" s="9">
        <f t="shared" si="42"/>
        <v>23.119806451612899</v>
      </c>
      <c r="I65" s="9">
        <f t="shared" si="43"/>
        <v>296.26980645161285</v>
      </c>
      <c r="J65" s="9">
        <f t="shared" si="44"/>
        <v>0.28137595654714881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0.3248041843214205</v>
      </c>
      <c r="P65" s="9">
        <f t="shared" si="47"/>
        <v>9.1392088053956128E-2</v>
      </c>
      <c r="Q65" s="12">
        <f t="shared" si="48"/>
        <v>1.7364496730251665E-2</v>
      </c>
      <c r="R65" s="9">
        <f t="shared" si="49"/>
        <v>1.8955666666666669E-2</v>
      </c>
      <c r="S65" s="13">
        <f t="shared" si="50"/>
        <v>0.91605835002294811</v>
      </c>
      <c r="T65" s="2">
        <f t="shared" si="51"/>
        <v>0.01</v>
      </c>
      <c r="U65" s="14">
        <f t="shared" si="52"/>
        <v>9.160583500229481E-3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2.9260583500229483E-2</v>
      </c>
      <c r="AR65" s="9">
        <f t="shared" si="56"/>
        <v>9.9766666666666666</v>
      </c>
      <c r="AS65" s="1">
        <f t="shared" si="57"/>
        <v>0.19</v>
      </c>
      <c r="AT65" s="1">
        <f t="shared" si="58"/>
        <v>1256779.1666666667</v>
      </c>
      <c r="AU65" s="1">
        <f t="shared" si="59"/>
        <v>467041874.84172362</v>
      </c>
    </row>
    <row r="66" spans="1:48" x14ac:dyDescent="0.15">
      <c r="C66" s="7">
        <v>8</v>
      </c>
      <c r="D66" s="7">
        <f t="shared" si="60"/>
        <v>23.589451612903201</v>
      </c>
      <c r="E66" s="10">
        <f t="shared" si="61"/>
        <v>23.119806451612899</v>
      </c>
      <c r="F66" s="7" t="s">
        <v>83</v>
      </c>
      <c r="G66" s="1">
        <v>9</v>
      </c>
      <c r="H66" s="9">
        <f t="shared" si="42"/>
        <v>23.589451612903201</v>
      </c>
      <c r="I66" s="9">
        <f t="shared" si="43"/>
        <v>296.73945161290317</v>
      </c>
      <c r="J66" s="9">
        <f t="shared" si="44"/>
        <v>0.29639885183955461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0.33317876293413107</v>
      </c>
      <c r="P66" s="9">
        <f t="shared" si="47"/>
        <v>9.8753802790999601E-2</v>
      </c>
      <c r="Q66" s="12">
        <f t="shared" si="48"/>
        <v>1.8763222530289926E-2</v>
      </c>
      <c r="R66" s="9">
        <f t="shared" si="49"/>
        <v>1.8955666666666669E-2</v>
      </c>
      <c r="S66" s="13">
        <f t="shared" si="50"/>
        <v>0.98984767247911387</v>
      </c>
      <c r="T66" s="2">
        <f t="shared" si="51"/>
        <v>0.01</v>
      </c>
      <c r="U66" s="14">
        <f t="shared" si="52"/>
        <v>9.8984767247911384E-3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2.999847672479114E-2</v>
      </c>
      <c r="AR66" s="9">
        <f t="shared" si="56"/>
        <v>9.9766666666666666</v>
      </c>
      <c r="AS66" s="1">
        <f t="shared" si="57"/>
        <v>0.19</v>
      </c>
      <c r="AT66" s="1">
        <f t="shared" si="58"/>
        <v>1256779.1666666667</v>
      </c>
      <c r="AU66" s="1">
        <f t="shared" si="59"/>
        <v>478819734.1256842</v>
      </c>
    </row>
    <row r="67" spans="1:48" x14ac:dyDescent="0.15">
      <c r="C67" s="7">
        <v>9</v>
      </c>
      <c r="D67" s="7">
        <f t="shared" si="60"/>
        <v>19.6490333333333</v>
      </c>
      <c r="E67" s="10">
        <f t="shared" si="61"/>
        <v>23.589451612903201</v>
      </c>
      <c r="F67" s="7" t="s">
        <v>83</v>
      </c>
      <c r="G67" s="1">
        <v>10</v>
      </c>
      <c r="H67" s="9">
        <f t="shared" si="42"/>
        <v>19.6490333333333</v>
      </c>
      <c r="I67" s="9">
        <f t="shared" si="43"/>
        <v>292.79903333333328</v>
      </c>
      <c r="J67" s="9">
        <f t="shared" si="44"/>
        <v>0.19058955524462698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0.33419162680979814</v>
      </c>
      <c r="P67" s="9">
        <f t="shared" si="47"/>
        <v>6.3693433520157786E-2</v>
      </c>
      <c r="Q67" s="12">
        <f t="shared" si="48"/>
        <v>1.2101752368829979E-2</v>
      </c>
      <c r="R67" s="9">
        <f t="shared" si="49"/>
        <v>1.8955666666666669E-2</v>
      </c>
      <c r="S67" s="13">
        <f t="shared" si="50"/>
        <v>0.63842399118100013</v>
      </c>
      <c r="T67" s="2">
        <f t="shared" si="51"/>
        <v>0.01</v>
      </c>
      <c r="U67" s="14">
        <f t="shared" si="52"/>
        <v>6.3842399118100015E-3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2.6484239911810002E-2</v>
      </c>
      <c r="AR67" s="9">
        <f t="shared" si="56"/>
        <v>9.9766666666666666</v>
      </c>
      <c r="AS67" s="1">
        <f t="shared" si="57"/>
        <v>0.19</v>
      </c>
      <c r="AT67" s="1">
        <f t="shared" si="58"/>
        <v>1256779.1666666667</v>
      </c>
      <c r="AU67" s="1">
        <f t="shared" si="59"/>
        <v>422727354.77311105</v>
      </c>
    </row>
    <row r="68" spans="1:48" x14ac:dyDescent="0.15">
      <c r="C68" s="7">
        <v>10</v>
      </c>
      <c r="D68" s="7">
        <f t="shared" si="60"/>
        <v>15.457903225806501</v>
      </c>
      <c r="E68" s="10">
        <f t="shared" si="61"/>
        <v>19.6490333333333</v>
      </c>
      <c r="F68" s="7" t="s">
        <v>83</v>
      </c>
      <c r="G68" s="1">
        <v>11</v>
      </c>
      <c r="H68" s="9">
        <f t="shared" si="42"/>
        <v>15.457903225806501</v>
      </c>
      <c r="I68" s="9">
        <f t="shared" si="43"/>
        <v>288.60790322580647</v>
      </c>
      <c r="J68" s="9">
        <f t="shared" si="44"/>
        <v>0.11759059062833799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0.25697328362515831</v>
      </c>
      <c r="O68" s="9">
        <f t="shared" si="62"/>
        <v>0.11329157633114872</v>
      </c>
      <c r="P68" s="9">
        <f t="shared" si="47"/>
        <v>1.3322023373995216E-2</v>
      </c>
      <c r="Q68" s="12">
        <f t="shared" si="48"/>
        <v>2.5311844410590909E-3</v>
      </c>
      <c r="R68" s="9">
        <f t="shared" si="49"/>
        <v>1.8955666666666669E-2</v>
      </c>
      <c r="S68" s="13">
        <f t="shared" si="50"/>
        <v>0.13353180795852201</v>
      </c>
      <c r="T68" s="2">
        <f t="shared" si="51"/>
        <v>0.01</v>
      </c>
      <c r="U68" s="14">
        <f t="shared" si="52"/>
        <v>1.3353180795852202E-3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1.3335318079585221E-2</v>
      </c>
      <c r="AR68" s="9">
        <f t="shared" si="56"/>
        <v>9.9766666666666666</v>
      </c>
      <c r="AS68" s="1">
        <f t="shared" si="57"/>
        <v>0.19</v>
      </c>
      <c r="AT68" s="1">
        <f t="shared" si="58"/>
        <v>1256779.1666666667</v>
      </c>
      <c r="AU68" s="1">
        <f t="shared" si="59"/>
        <v>212851256.27967635</v>
      </c>
    </row>
    <row r="69" spans="1:48" x14ac:dyDescent="0.15">
      <c r="C69" s="7">
        <v>11</v>
      </c>
      <c r="D69" s="7">
        <f t="shared" si="60"/>
        <v>8.4342000000000006</v>
      </c>
      <c r="E69" s="10">
        <f t="shared" si="61"/>
        <v>15.457903225806501</v>
      </c>
      <c r="F69" s="7" t="s">
        <v>85</v>
      </c>
      <c r="G69" s="1">
        <v>12</v>
      </c>
      <c r="H69" s="9">
        <f t="shared" si="42"/>
        <v>8.4342000000000006</v>
      </c>
      <c r="I69" s="9">
        <f t="shared" si="43"/>
        <v>281.58419999999995</v>
      </c>
      <c r="J69" s="9">
        <f t="shared" si="44"/>
        <v>5.0687895500242101E-2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0.19973621962382018</v>
      </c>
      <c r="P69" s="9">
        <f t="shared" si="47"/>
        <v>1.0124208627905603E-2</v>
      </c>
      <c r="Q69" s="12">
        <f t="shared" si="48"/>
        <v>1.9235996393020646E-3</v>
      </c>
      <c r="R69" s="9">
        <f t="shared" si="49"/>
        <v>1.8955666666666669E-2</v>
      </c>
      <c r="S69" s="13">
        <f t="shared" si="50"/>
        <v>0.10147887030977884</v>
      </c>
      <c r="T69" s="2">
        <f t="shared" si="51"/>
        <v>0.01</v>
      </c>
      <c r="U69" s="14">
        <f t="shared" si="52"/>
        <v>1.0147887030977885E-3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1.3014788703097789E-2</v>
      </c>
      <c r="AR69" s="9">
        <f t="shared" si="56"/>
        <v>9.9766666666666666</v>
      </c>
      <c r="AS69" s="1">
        <f t="shared" si="57"/>
        <v>0.19</v>
      </c>
      <c r="AT69" s="1">
        <f t="shared" si="58"/>
        <v>1256779.1666666667</v>
      </c>
      <c r="AU69" s="1">
        <f t="shared" si="59"/>
        <v>207735136.81010512</v>
      </c>
      <c r="AV69" s="1">
        <f>SUM(AU58:AU69)</f>
        <v>3616645544.6564164</v>
      </c>
    </row>
    <row r="70" spans="1:48" x14ac:dyDescent="0.15">
      <c r="C70" s="7">
        <v>12</v>
      </c>
      <c r="D70" s="7">
        <f t="shared" si="60"/>
        <v>8.6125483870967692</v>
      </c>
      <c r="E70" s="10">
        <f t="shared" si="61"/>
        <v>8.4342000000000006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7.20467741935484</v>
      </c>
      <c r="E73" s="7"/>
      <c r="F73" s="7"/>
      <c r="G73" s="1">
        <v>1</v>
      </c>
      <c r="H73" s="9">
        <f t="shared" ref="H73:H84" si="63">E74</f>
        <v>7.20467741935484</v>
      </c>
      <c r="I73" s="9">
        <f t="shared" ref="I73:I84" si="64">H73+273.15</f>
        <v>280.3546774193548</v>
      </c>
      <c r="J73" s="9">
        <f t="shared" ref="J73:J84" si="65">EXP(($C$15*(I73-$C$13))/($C$16*I73*$C$13))</f>
        <v>4.3555644731046658E-2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4.7693430980496098E-3</v>
      </c>
      <c r="Q73" s="12">
        <f t="shared" ref="Q73:Q84" si="69">P73*$B$75</f>
        <v>8.5848175764892973E-4</v>
      </c>
      <c r="R73" s="9">
        <f t="shared" ref="R73:R84" si="70">L73*$B$75</f>
        <v>1.9710000000000002E-2</v>
      </c>
      <c r="S73" s="13">
        <f t="shared" ref="S73:S84" si="71">Q73/R73</f>
        <v>4.3555644731046658E-2</v>
      </c>
      <c r="T73" s="2">
        <f t="shared" ref="T73:T84" si="72">$B$74/100</f>
        <v>0.01</v>
      </c>
      <c r="U73" s="14">
        <f t="shared" ref="U73:U84" si="73">S73*T73</f>
        <v>4.3555644731046658E-4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1.3035556447310467E-2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215813.33333333334</v>
      </c>
      <c r="AU73" s="1">
        <f t="shared" ref="AU73:AU84" si="80">AT73*10000*AS73*0.67*AR73*AQ73</f>
        <v>37150894.438751303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5.3582580645161304</v>
      </c>
      <c r="E74" s="10">
        <f t="shared" ref="E74:E85" si="82">D73</f>
        <v>7.20467741935484</v>
      </c>
      <c r="F74" s="7" t="s">
        <v>83</v>
      </c>
      <c r="G74" s="1">
        <v>2</v>
      </c>
      <c r="H74" s="9">
        <f t="shared" si="63"/>
        <v>5.3582580645161304</v>
      </c>
      <c r="I74" s="9">
        <f t="shared" si="64"/>
        <v>278.5082580645161</v>
      </c>
      <c r="J74" s="9">
        <f t="shared" si="65"/>
        <v>3.4597762037191206E-2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0.21423065690195042</v>
      </c>
      <c r="P74" s="9">
        <f t="shared" si="68"/>
        <v>7.4119012885648346E-3</v>
      </c>
      <c r="Q74" s="12">
        <f t="shared" si="69"/>
        <v>1.3341422319416703E-3</v>
      </c>
      <c r="R74" s="9">
        <f t="shared" si="70"/>
        <v>1.9710000000000002E-2</v>
      </c>
      <c r="S74" s="13">
        <f t="shared" si="71"/>
        <v>6.7688596242601221E-2</v>
      </c>
      <c r="T74" s="2">
        <f t="shared" si="72"/>
        <v>0.01</v>
      </c>
      <c r="U74" s="14">
        <f t="shared" si="73"/>
        <v>6.7688596242601227E-4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1.3276885962426013E-2</v>
      </c>
      <c r="AR74" s="9">
        <f t="shared" si="77"/>
        <v>10.950000000000001</v>
      </c>
      <c r="AS74" s="1">
        <f t="shared" si="78"/>
        <v>0.18</v>
      </c>
      <c r="AT74" s="1">
        <f t="shared" si="79"/>
        <v>215813.33333333334</v>
      </c>
      <c r="AU74" s="1">
        <f t="shared" si="80"/>
        <v>37838675.38444791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9.6122857142857097</v>
      </c>
      <c r="E75" s="10">
        <f t="shared" si="82"/>
        <v>5.3582580645161304</v>
      </c>
      <c r="F75" s="7" t="s">
        <v>83</v>
      </c>
      <c r="G75" s="1">
        <v>3</v>
      </c>
      <c r="H75" s="9">
        <f t="shared" si="63"/>
        <v>9.6122857142857097</v>
      </c>
      <c r="I75" s="9">
        <f t="shared" si="64"/>
        <v>282.76228571428567</v>
      </c>
      <c r="J75" s="9">
        <f t="shared" si="65"/>
        <v>5.8542535680649023E-2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0.31631875561338563</v>
      </c>
      <c r="P75" s="9">
        <f t="shared" si="68"/>
        <v>1.8518102036955128E-2</v>
      </c>
      <c r="Q75" s="12">
        <f t="shared" si="69"/>
        <v>3.3332583666519228E-3</v>
      </c>
      <c r="R75" s="9">
        <f t="shared" si="70"/>
        <v>1.9710000000000002E-2</v>
      </c>
      <c r="S75" s="13">
        <f t="shared" si="71"/>
        <v>0.16911508709548059</v>
      </c>
      <c r="T75" s="2">
        <f t="shared" si="72"/>
        <v>0.01</v>
      </c>
      <c r="U75" s="14">
        <f t="shared" si="73"/>
        <v>1.6911508709548059E-3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1.4291150870954806E-2</v>
      </c>
      <c r="AR75" s="9">
        <f t="shared" si="77"/>
        <v>10.950000000000001</v>
      </c>
      <c r="AS75" s="1">
        <f t="shared" si="78"/>
        <v>0.18</v>
      </c>
      <c r="AT75" s="1">
        <f t="shared" si="79"/>
        <v>215813.33333333334</v>
      </c>
      <c r="AU75" s="1">
        <f t="shared" si="80"/>
        <v>40729296.026688106</v>
      </c>
    </row>
    <row r="76" spans="1:48" x14ac:dyDescent="0.15">
      <c r="C76" s="7">
        <v>3</v>
      </c>
      <c r="D76" s="7">
        <f t="shared" si="81"/>
        <v>10.064354838709701</v>
      </c>
      <c r="E76" s="10">
        <f t="shared" si="82"/>
        <v>9.6122857142857097</v>
      </c>
      <c r="F76" s="7" t="s">
        <v>83</v>
      </c>
      <c r="G76" s="1">
        <v>4</v>
      </c>
      <c r="H76" s="9">
        <f t="shared" si="63"/>
        <v>10.064354838709701</v>
      </c>
      <c r="I76" s="9">
        <f t="shared" si="64"/>
        <v>283.21435483870965</v>
      </c>
      <c r="J76" s="9">
        <f t="shared" si="65"/>
        <v>6.1850383302872507E-2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0.40730065357643053</v>
      </c>
      <c r="P76" s="9">
        <f t="shared" si="68"/>
        <v>2.5191701543212718E-2</v>
      </c>
      <c r="Q76" s="12">
        <f t="shared" si="69"/>
        <v>4.5345062777782889E-3</v>
      </c>
      <c r="R76" s="9">
        <f t="shared" si="70"/>
        <v>1.9710000000000002E-2</v>
      </c>
      <c r="S76" s="13">
        <f t="shared" si="71"/>
        <v>0.23006120130787866</v>
      </c>
      <c r="T76" s="2">
        <f t="shared" si="72"/>
        <v>0.01</v>
      </c>
      <c r="U76" s="14">
        <f t="shared" si="73"/>
        <v>2.3006120130787868E-3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1.4900612013078787E-2</v>
      </c>
      <c r="AR76" s="9">
        <f t="shared" si="77"/>
        <v>10.950000000000001</v>
      </c>
      <c r="AS76" s="1">
        <f t="shared" si="78"/>
        <v>0.18</v>
      </c>
      <c r="AT76" s="1">
        <f t="shared" si="79"/>
        <v>215813.33333333334</v>
      </c>
      <c r="AU76" s="1">
        <f t="shared" si="80"/>
        <v>42466239.642949335</v>
      </c>
    </row>
    <row r="77" spans="1:48" x14ac:dyDescent="0.15">
      <c r="C77" s="7">
        <v>4</v>
      </c>
      <c r="D77" s="7">
        <f t="shared" si="81"/>
        <v>12.1441</v>
      </c>
      <c r="E77" s="10">
        <f t="shared" si="82"/>
        <v>10.064354838709701</v>
      </c>
      <c r="F77" s="7" t="s">
        <v>83</v>
      </c>
      <c r="G77" s="1">
        <v>5</v>
      </c>
      <c r="H77" s="9">
        <f t="shared" si="63"/>
        <v>12.1441</v>
      </c>
      <c r="I77" s="9">
        <f t="shared" si="64"/>
        <v>285.29409999999996</v>
      </c>
      <c r="J77" s="9">
        <f t="shared" si="65"/>
        <v>7.9466815007989758E-2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0.36300350443155693</v>
      </c>
      <c r="O77" s="9">
        <f t="shared" si="83"/>
        <v>0.12860544760166093</v>
      </c>
      <c r="P77" s="9">
        <f t="shared" si="68"/>
        <v>1.0219865313580909E-2</v>
      </c>
      <c r="Q77" s="12">
        <f t="shared" si="69"/>
        <v>1.8395757564445636E-3</v>
      </c>
      <c r="R77" s="9">
        <f t="shared" si="70"/>
        <v>1.9710000000000002E-2</v>
      </c>
      <c r="S77" s="13">
        <f t="shared" si="71"/>
        <v>9.3332103320373588E-2</v>
      </c>
      <c r="T77" s="2">
        <f t="shared" si="72"/>
        <v>0.01</v>
      </c>
      <c r="U77" s="14">
        <f t="shared" si="73"/>
        <v>9.3332103320373585E-4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1.3533321033203736E-2</v>
      </c>
      <c r="AR77" s="9">
        <f t="shared" si="77"/>
        <v>10.950000000000001</v>
      </c>
      <c r="AS77" s="1">
        <f t="shared" si="78"/>
        <v>0.18</v>
      </c>
      <c r="AT77" s="1">
        <f t="shared" si="79"/>
        <v>215813.33333333334</v>
      </c>
      <c r="AU77" s="1">
        <f t="shared" si="80"/>
        <v>38569506.652247183</v>
      </c>
    </row>
    <row r="78" spans="1:48" x14ac:dyDescent="0.15">
      <c r="C78" s="7">
        <v>5</v>
      </c>
      <c r="D78" s="7">
        <f t="shared" si="81"/>
        <v>16.0278387096774</v>
      </c>
      <c r="E78" s="10">
        <f t="shared" si="82"/>
        <v>12.1441</v>
      </c>
      <c r="F78" s="7" t="s">
        <v>85</v>
      </c>
      <c r="G78" s="1">
        <v>6</v>
      </c>
      <c r="H78" s="9">
        <f t="shared" si="63"/>
        <v>16.0278387096774</v>
      </c>
      <c r="I78" s="9">
        <f t="shared" si="64"/>
        <v>289.17783870967736</v>
      </c>
      <c r="J78" s="9">
        <f t="shared" si="65"/>
        <v>0.12567520524094938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0.22788558228808004</v>
      </c>
      <c r="P78" s="9">
        <f t="shared" si="68"/>
        <v>2.8639567325507719E-2</v>
      </c>
      <c r="Q78" s="12">
        <f t="shared" si="69"/>
        <v>5.1551221185913891E-3</v>
      </c>
      <c r="R78" s="9">
        <f t="shared" si="70"/>
        <v>1.9710000000000002E-2</v>
      </c>
      <c r="S78" s="13">
        <f t="shared" si="71"/>
        <v>0.26154856005029875</v>
      </c>
      <c r="T78" s="2">
        <f t="shared" si="72"/>
        <v>0.01</v>
      </c>
      <c r="U78" s="14">
        <f t="shared" si="73"/>
        <v>2.6154856005029875E-3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2.4215485600502989E-2</v>
      </c>
      <c r="AR78" s="9">
        <f t="shared" si="77"/>
        <v>10.950000000000001</v>
      </c>
      <c r="AS78" s="1">
        <f t="shared" si="78"/>
        <v>0.18</v>
      </c>
      <c r="AT78" s="1">
        <f t="shared" si="79"/>
        <v>215813.33333333334</v>
      </c>
      <c r="AU78" s="1">
        <f t="shared" si="80"/>
        <v>69013313.928229153</v>
      </c>
    </row>
    <row r="79" spans="1:48" x14ac:dyDescent="0.15">
      <c r="C79" s="7">
        <v>6</v>
      </c>
      <c r="D79" s="7">
        <f t="shared" si="81"/>
        <v>20.074633333333299</v>
      </c>
      <c r="E79" s="10">
        <f t="shared" si="82"/>
        <v>16.0278387096774</v>
      </c>
      <c r="F79" s="7" t="s">
        <v>83</v>
      </c>
      <c r="G79" s="1">
        <v>7</v>
      </c>
      <c r="H79" s="9">
        <f t="shared" si="63"/>
        <v>20.074633333333299</v>
      </c>
      <c r="I79" s="9">
        <f t="shared" si="64"/>
        <v>293.22463333333326</v>
      </c>
      <c r="J79" s="9">
        <f t="shared" si="65"/>
        <v>0.20001429830311829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0.30874601496257231</v>
      </c>
      <c r="P79" s="9">
        <f t="shared" si="68"/>
        <v>6.1753617536622958E-2</v>
      </c>
      <c r="Q79" s="12">
        <f t="shared" si="69"/>
        <v>1.1115651156592132E-2</v>
      </c>
      <c r="R79" s="9">
        <f t="shared" si="70"/>
        <v>1.9710000000000002E-2</v>
      </c>
      <c r="S79" s="13">
        <f t="shared" si="71"/>
        <v>0.56395997750340598</v>
      </c>
      <c r="T79" s="2">
        <f t="shared" si="72"/>
        <v>0.01</v>
      </c>
      <c r="U79" s="14">
        <f t="shared" si="73"/>
        <v>5.6395997750340598E-3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2.7239599775034061E-2</v>
      </c>
      <c r="AR79" s="9">
        <f t="shared" si="77"/>
        <v>10.950000000000001</v>
      </c>
      <c r="AS79" s="1">
        <f t="shared" si="78"/>
        <v>0.18</v>
      </c>
      <c r="AT79" s="1">
        <f t="shared" si="79"/>
        <v>215813.33333333334</v>
      </c>
      <c r="AU79" s="1">
        <f t="shared" si="80"/>
        <v>77631936.917040303</v>
      </c>
    </row>
    <row r="80" spans="1:48" x14ac:dyDescent="0.15">
      <c r="C80" s="7">
        <v>7</v>
      </c>
      <c r="D80" s="7">
        <f t="shared" si="81"/>
        <v>23.119806451612899</v>
      </c>
      <c r="E80" s="10">
        <f t="shared" si="82"/>
        <v>20.074633333333299</v>
      </c>
      <c r="F80" s="7" t="s">
        <v>83</v>
      </c>
      <c r="G80" s="1">
        <v>8</v>
      </c>
      <c r="H80" s="9">
        <f t="shared" si="63"/>
        <v>23.119806451612899</v>
      </c>
      <c r="I80" s="9">
        <f t="shared" si="64"/>
        <v>296.26980645161285</v>
      </c>
      <c r="J80" s="9">
        <f t="shared" si="65"/>
        <v>0.28137595654714881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0.35649239742594935</v>
      </c>
      <c r="P80" s="9">
        <f t="shared" si="68"/>
        <v>0.10030838932751283</v>
      </c>
      <c r="Q80" s="12">
        <f t="shared" si="69"/>
        <v>1.805551007895231E-2</v>
      </c>
      <c r="R80" s="9">
        <f t="shared" si="70"/>
        <v>1.9710000000000002E-2</v>
      </c>
      <c r="S80" s="13">
        <f t="shared" si="71"/>
        <v>0.91605835002294822</v>
      </c>
      <c r="T80" s="2">
        <f t="shared" si="72"/>
        <v>0.01</v>
      </c>
      <c r="U80" s="14">
        <f t="shared" si="73"/>
        <v>9.1605835002294828E-3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3.0760583500229484E-2</v>
      </c>
      <c r="AR80" s="9">
        <f t="shared" si="77"/>
        <v>10.950000000000001</v>
      </c>
      <c r="AS80" s="1">
        <f t="shared" si="78"/>
        <v>0.18</v>
      </c>
      <c r="AT80" s="1">
        <f t="shared" si="79"/>
        <v>215813.33333333334</v>
      </c>
      <c r="AU80" s="1">
        <f t="shared" si="80"/>
        <v>87666621.299254388</v>
      </c>
    </row>
    <row r="81" spans="1:48" x14ac:dyDescent="0.15">
      <c r="C81" s="7">
        <v>8</v>
      </c>
      <c r="D81" s="7">
        <f t="shared" si="81"/>
        <v>23.589451612903201</v>
      </c>
      <c r="E81" s="10">
        <f t="shared" si="82"/>
        <v>23.119806451612899</v>
      </c>
      <c r="F81" s="7" t="s">
        <v>83</v>
      </c>
      <c r="G81" s="1">
        <v>9</v>
      </c>
      <c r="H81" s="9">
        <f t="shared" si="63"/>
        <v>23.589451612903201</v>
      </c>
      <c r="I81" s="9">
        <f t="shared" si="64"/>
        <v>296.73945161290317</v>
      </c>
      <c r="J81" s="9">
        <f t="shared" si="65"/>
        <v>0.29639885183955461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0.36568400809843649</v>
      </c>
      <c r="P81" s="9">
        <f t="shared" si="68"/>
        <v>0.10838832013646296</v>
      </c>
      <c r="Q81" s="12">
        <f t="shared" si="69"/>
        <v>1.9509897624563333E-2</v>
      </c>
      <c r="R81" s="9">
        <f t="shared" si="70"/>
        <v>1.9710000000000002E-2</v>
      </c>
      <c r="S81" s="13">
        <f t="shared" si="71"/>
        <v>0.98984767247911376</v>
      </c>
      <c r="T81" s="2">
        <f t="shared" si="72"/>
        <v>0.01</v>
      </c>
      <c r="U81" s="14">
        <f t="shared" si="73"/>
        <v>9.8984767247911384E-3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3.1498476724791141E-2</v>
      </c>
      <c r="AR81" s="9">
        <f t="shared" si="77"/>
        <v>10.950000000000001</v>
      </c>
      <c r="AS81" s="1">
        <f t="shared" si="78"/>
        <v>0.18</v>
      </c>
      <c r="AT81" s="1">
        <f t="shared" si="79"/>
        <v>215813.33333333334</v>
      </c>
      <c r="AU81" s="1">
        <f t="shared" si="80"/>
        <v>89769592.001238957</v>
      </c>
    </row>
    <row r="82" spans="1:48" x14ac:dyDescent="0.15">
      <c r="C82" s="7">
        <v>9</v>
      </c>
      <c r="D82" s="7">
        <f t="shared" si="81"/>
        <v>19.6490333333333</v>
      </c>
      <c r="E82" s="10">
        <f t="shared" si="82"/>
        <v>23.589451612903201</v>
      </c>
      <c r="F82" s="7" t="s">
        <v>83</v>
      </c>
      <c r="G82" s="1">
        <v>10</v>
      </c>
      <c r="H82" s="9">
        <f t="shared" si="63"/>
        <v>19.6490333333333</v>
      </c>
      <c r="I82" s="9">
        <f t="shared" si="64"/>
        <v>292.79903333333328</v>
      </c>
      <c r="J82" s="9">
        <f t="shared" si="65"/>
        <v>0.19058955524462698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0.36679568796197359</v>
      </c>
      <c r="P82" s="9">
        <f t="shared" si="68"/>
        <v>6.9907427034319528E-2</v>
      </c>
      <c r="Q82" s="12">
        <f t="shared" si="69"/>
        <v>1.2583336866177514E-2</v>
      </c>
      <c r="R82" s="9">
        <f t="shared" si="70"/>
        <v>1.9710000000000002E-2</v>
      </c>
      <c r="S82" s="13">
        <f t="shared" si="71"/>
        <v>0.63842399118100013</v>
      </c>
      <c r="T82" s="2">
        <f t="shared" si="72"/>
        <v>0.01</v>
      </c>
      <c r="U82" s="14">
        <f t="shared" si="73"/>
        <v>6.3842399118100015E-3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2.7984239911810004E-2</v>
      </c>
      <c r="AR82" s="9">
        <f t="shared" si="77"/>
        <v>10.950000000000001</v>
      </c>
      <c r="AS82" s="1">
        <f t="shared" si="78"/>
        <v>0.18</v>
      </c>
      <c r="AT82" s="1">
        <f t="shared" si="79"/>
        <v>215813.33333333334</v>
      </c>
      <c r="AU82" s="1">
        <f t="shared" si="80"/>
        <v>79754136.090358153</v>
      </c>
    </row>
    <row r="83" spans="1:48" x14ac:dyDescent="0.15">
      <c r="C83" s="7">
        <v>10</v>
      </c>
      <c r="D83" s="7">
        <f t="shared" si="81"/>
        <v>15.457903225806501</v>
      </c>
      <c r="E83" s="10">
        <f t="shared" si="82"/>
        <v>19.6490333333333</v>
      </c>
      <c r="F83" s="7" t="s">
        <v>83</v>
      </c>
      <c r="G83" s="1">
        <v>11</v>
      </c>
      <c r="H83" s="9">
        <f t="shared" si="63"/>
        <v>15.457903225806501</v>
      </c>
      <c r="I83" s="9">
        <f t="shared" si="64"/>
        <v>288.60790322580647</v>
      </c>
      <c r="J83" s="9">
        <f t="shared" si="65"/>
        <v>0.11759059062833799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0.28204384788127135</v>
      </c>
      <c r="O83" s="9">
        <f t="shared" si="83"/>
        <v>0.12434441304638277</v>
      </c>
      <c r="P83" s="9">
        <f t="shared" si="68"/>
        <v>1.4621732971458166E-2</v>
      </c>
      <c r="Q83" s="12">
        <f t="shared" si="69"/>
        <v>2.6319119348624698E-3</v>
      </c>
      <c r="R83" s="9">
        <f t="shared" si="70"/>
        <v>1.9710000000000002E-2</v>
      </c>
      <c r="S83" s="13">
        <f t="shared" si="71"/>
        <v>0.13353180795852204</v>
      </c>
      <c r="T83" s="2">
        <f t="shared" si="72"/>
        <v>0.01</v>
      </c>
      <c r="U83" s="14">
        <f t="shared" si="73"/>
        <v>1.3353180795852204E-3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1.3935318079585221E-2</v>
      </c>
      <c r="AR83" s="9">
        <f t="shared" si="77"/>
        <v>10.950000000000001</v>
      </c>
      <c r="AS83" s="1">
        <f t="shared" si="78"/>
        <v>0.18</v>
      </c>
      <c r="AT83" s="1">
        <f t="shared" si="79"/>
        <v>215813.33333333334</v>
      </c>
      <c r="AU83" s="1">
        <f t="shared" si="80"/>
        <v>39715184.62120644</v>
      </c>
    </row>
    <row r="84" spans="1:48" x14ac:dyDescent="0.15">
      <c r="C84" s="7">
        <v>11</v>
      </c>
      <c r="D84" s="7">
        <f t="shared" si="81"/>
        <v>8.4342000000000006</v>
      </c>
      <c r="E84" s="10">
        <f t="shared" si="82"/>
        <v>15.457903225806501</v>
      </c>
      <c r="F84" s="7" t="s">
        <v>85</v>
      </c>
      <c r="G84" s="1">
        <v>12</v>
      </c>
      <c r="H84" s="9">
        <f t="shared" si="63"/>
        <v>8.4342000000000006</v>
      </c>
      <c r="I84" s="9">
        <f t="shared" si="64"/>
        <v>281.58419999999995</v>
      </c>
      <c r="J84" s="9">
        <f t="shared" si="65"/>
        <v>5.0687895500242101E-2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0.21922268007492463</v>
      </c>
      <c r="P84" s="9">
        <f t="shared" si="68"/>
        <v>1.1111936298920785E-2</v>
      </c>
      <c r="Q84" s="12">
        <f t="shared" si="69"/>
        <v>2.0001485338057411E-3</v>
      </c>
      <c r="R84" s="9">
        <f t="shared" si="70"/>
        <v>1.9710000000000002E-2</v>
      </c>
      <c r="S84" s="13">
        <f t="shared" si="71"/>
        <v>0.10147887030977884</v>
      </c>
      <c r="T84" s="2">
        <f t="shared" si="72"/>
        <v>0.01</v>
      </c>
      <c r="U84" s="14">
        <f t="shared" si="73"/>
        <v>1.0147887030977885E-3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1.3614788703097789E-2</v>
      </c>
      <c r="AR84" s="9">
        <f t="shared" si="77"/>
        <v>10.950000000000001</v>
      </c>
      <c r="AS84" s="1">
        <f t="shared" si="78"/>
        <v>0.18</v>
      </c>
      <c r="AT84" s="1">
        <f t="shared" si="79"/>
        <v>215813.33333333334</v>
      </c>
      <c r="AU84" s="1">
        <f t="shared" si="80"/>
        <v>38801686.752624065</v>
      </c>
      <c r="AV84" s="1">
        <f>SUM(AU73:AU84)</f>
        <v>679107083.75503516</v>
      </c>
    </row>
    <row r="85" spans="1:48" x14ac:dyDescent="0.15">
      <c r="C85" s="7">
        <v>12</v>
      </c>
      <c r="D85" s="7">
        <f t="shared" si="81"/>
        <v>8.6125483870967692</v>
      </c>
      <c r="E85" s="10">
        <f t="shared" si="82"/>
        <v>8.4342000000000006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7.20467741935484</v>
      </c>
      <c r="E89" s="7"/>
      <c r="F89" s="7"/>
      <c r="G89" s="1">
        <v>1</v>
      </c>
      <c r="H89" s="9">
        <f t="shared" ref="H89:H100" si="84">E90</f>
        <v>7.20467741935484</v>
      </c>
      <c r="I89" s="9">
        <f t="shared" ref="I89:I100" si="85">H89+273.15</f>
        <v>280.3546774193548</v>
      </c>
      <c r="J89" s="9">
        <f t="shared" ref="J89:J100" si="86">EXP(($C$15*(I89-$C$13))/($C$16*I89*$C$13))</f>
        <v>4.3555644731046658E-2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0.23107467310050356</v>
      </c>
      <c r="Q89" s="12">
        <f t="shared" ref="Q89:Q100" si="90">P89*$B$91</f>
        <v>0.10398360289522661</v>
      </c>
      <c r="R89" s="9">
        <f t="shared" ref="R89:R100" si="91">L89*$B$91</f>
        <v>2.3873737500000001</v>
      </c>
      <c r="S89" s="13">
        <f t="shared" ref="S89:S100" si="92">Q89/R89</f>
        <v>4.3555644731046658E-2</v>
      </c>
      <c r="T89" s="2">
        <f t="shared" ref="T89:T100" si="93">$B$90/100</f>
        <v>0.51</v>
      </c>
      <c r="U89" s="14">
        <f t="shared" ref="U89:U100" si="94">S89*T89</f>
        <v>2.2213378812833796E-2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3.7034333712069392E-2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2871174.1666666665</v>
      </c>
      <c r="AN89" s="1">
        <f t="shared" ref="AN89:AN100" si="99">AM89*10000*AK89*AJ89</f>
        <v>11061188612.871675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5.3582580645161304</v>
      </c>
      <c r="E90" s="10">
        <f t="shared" ref="E90:E101" si="101">D89</f>
        <v>7.20467741935484</v>
      </c>
      <c r="F90" s="7" t="s">
        <v>83</v>
      </c>
      <c r="G90" s="1">
        <v>2</v>
      </c>
      <c r="H90" s="9">
        <f t="shared" si="84"/>
        <v>5.3582580645161304</v>
      </c>
      <c r="I90" s="9">
        <f t="shared" si="85"/>
        <v>278.5082580645161</v>
      </c>
      <c r="J90" s="9">
        <f t="shared" si="86"/>
        <v>3.4597762037191206E-2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10.379475326899497</v>
      </c>
      <c r="P90" s="9">
        <f t="shared" si="89"/>
        <v>0.35910661743096622</v>
      </c>
      <c r="Q90" s="12">
        <f t="shared" si="90"/>
        <v>0.16159797784393481</v>
      </c>
      <c r="R90" s="9">
        <f t="shared" si="91"/>
        <v>2.3873737500000001</v>
      </c>
      <c r="S90" s="13">
        <f t="shared" si="92"/>
        <v>6.7688596242601234E-2</v>
      </c>
      <c r="T90" s="2">
        <f t="shared" si="93"/>
        <v>0.51</v>
      </c>
      <c r="U90" s="14">
        <f t="shared" si="94"/>
        <v>3.4521184083726633E-2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4.0745137001243575E-2</v>
      </c>
      <c r="AK90" s="9">
        <f t="shared" si="96"/>
        <v>10.4025</v>
      </c>
      <c r="AL90" s="1">
        <f t="shared" si="97"/>
        <v>0.45</v>
      </c>
      <c r="AM90" s="17">
        <f t="shared" si="98"/>
        <v>2871174.1666666665</v>
      </c>
      <c r="AN90" s="1">
        <f t="shared" si="99"/>
        <v>12169508676.246906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9.6122857142857097</v>
      </c>
      <c r="E91" s="10">
        <f t="shared" si="101"/>
        <v>5.3582580645161304</v>
      </c>
      <c r="F91" s="7" t="s">
        <v>83</v>
      </c>
      <c r="G91" s="1">
        <v>3</v>
      </c>
      <c r="H91" s="9">
        <f t="shared" si="84"/>
        <v>9.6122857142857097</v>
      </c>
      <c r="I91" s="9">
        <f t="shared" si="85"/>
        <v>282.76228571428567</v>
      </c>
      <c r="J91" s="9">
        <f t="shared" si="86"/>
        <v>5.8542535680649023E-2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15.325643709468531</v>
      </c>
      <c r="P91" s="9">
        <f t="shared" si="89"/>
        <v>0.89720204369047574</v>
      </c>
      <c r="Q91" s="12">
        <f t="shared" si="90"/>
        <v>0.40374091966071407</v>
      </c>
      <c r="R91" s="9">
        <f t="shared" si="91"/>
        <v>2.3873737500000001</v>
      </c>
      <c r="S91" s="13">
        <f t="shared" si="92"/>
        <v>0.16911508709548057</v>
      </c>
      <c r="T91" s="2">
        <f t="shared" si="93"/>
        <v>0.51</v>
      </c>
      <c r="U91" s="14">
        <f t="shared" si="94"/>
        <v>8.6248694418695093E-2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5.6340981367236573E-2</v>
      </c>
      <c r="AK91" s="9">
        <f t="shared" si="96"/>
        <v>10.4025</v>
      </c>
      <c r="AL91" s="1">
        <f t="shared" si="97"/>
        <v>0.45</v>
      </c>
      <c r="AM91" s="17">
        <f t="shared" si="98"/>
        <v>2871174.1666666665</v>
      </c>
      <c r="AN91" s="1">
        <f t="shared" si="99"/>
        <v>16827580222.786449</v>
      </c>
    </row>
    <row r="92" spans="1:48" x14ac:dyDescent="0.15">
      <c r="C92" s="7">
        <v>3</v>
      </c>
      <c r="D92" s="7">
        <f t="shared" si="100"/>
        <v>10.064354838709701</v>
      </c>
      <c r="E92" s="10">
        <f t="shared" si="101"/>
        <v>9.6122857142857097</v>
      </c>
      <c r="F92" s="7" t="s">
        <v>83</v>
      </c>
      <c r="G92" s="1">
        <v>4</v>
      </c>
      <c r="H92" s="9">
        <f t="shared" si="84"/>
        <v>10.064354838709701</v>
      </c>
      <c r="I92" s="9">
        <f t="shared" si="85"/>
        <v>283.21435483870965</v>
      </c>
      <c r="J92" s="9">
        <f t="shared" si="86"/>
        <v>6.1850383302872507E-2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19.733716665778054</v>
      </c>
      <c r="P92" s="9">
        <f t="shared" si="89"/>
        <v>1.220537939768656</v>
      </c>
      <c r="Q92" s="12">
        <f t="shared" si="90"/>
        <v>0.54924207289589522</v>
      </c>
      <c r="R92" s="9">
        <f t="shared" si="91"/>
        <v>2.3873737500000001</v>
      </c>
      <c r="S92" s="13">
        <f t="shared" si="92"/>
        <v>0.23006120130787866</v>
      </c>
      <c r="T92" s="2">
        <f t="shared" si="93"/>
        <v>0.51</v>
      </c>
      <c r="U92" s="14">
        <f t="shared" si="94"/>
        <v>0.11733121266701813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6.5712360619105972E-2</v>
      </c>
      <c r="AK92" s="9">
        <f t="shared" si="96"/>
        <v>10.4025</v>
      </c>
      <c r="AL92" s="1">
        <f t="shared" si="97"/>
        <v>0.45</v>
      </c>
      <c r="AM92" s="17">
        <f t="shared" si="98"/>
        <v>2871174.1666666665</v>
      </c>
      <c r="AN92" s="1">
        <f t="shared" si="99"/>
        <v>19626566543.793156</v>
      </c>
    </row>
    <row r="93" spans="1:48" x14ac:dyDescent="0.15">
      <c r="C93" s="7">
        <v>4</v>
      </c>
      <c r="D93" s="7">
        <f t="shared" si="100"/>
        <v>12.1441</v>
      </c>
      <c r="E93" s="10">
        <f t="shared" si="101"/>
        <v>10.064354838709701</v>
      </c>
      <c r="F93" s="7" t="s">
        <v>83</v>
      </c>
      <c r="G93" s="1">
        <v>5</v>
      </c>
      <c r="H93" s="9">
        <f t="shared" si="84"/>
        <v>12.1441</v>
      </c>
      <c r="I93" s="9">
        <f t="shared" si="85"/>
        <v>285.29409999999996</v>
      </c>
      <c r="J93" s="9">
        <f t="shared" si="86"/>
        <v>7.9466815007989758E-2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17.587519789708931</v>
      </c>
      <c r="O93" s="9">
        <f t="shared" si="102"/>
        <v>6.2309339363004703</v>
      </c>
      <c r="P93" s="9">
        <f t="shared" si="89"/>
        <v>0.49515247444299493</v>
      </c>
      <c r="Q93" s="12">
        <f t="shared" si="90"/>
        <v>0.22281861349934773</v>
      </c>
      <c r="R93" s="9">
        <f t="shared" si="91"/>
        <v>2.3873737500000001</v>
      </c>
      <c r="S93" s="13">
        <f t="shared" si="92"/>
        <v>9.3332103320373574E-2</v>
      </c>
      <c r="T93" s="2">
        <f t="shared" si="93"/>
        <v>0.51</v>
      </c>
      <c r="U93" s="14">
        <f t="shared" si="94"/>
        <v>4.7599372693390526E-2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5.9952210867057237E-2</v>
      </c>
      <c r="AK93" s="9">
        <f t="shared" si="96"/>
        <v>10.4025</v>
      </c>
      <c r="AL93" s="1">
        <f t="shared" si="97"/>
        <v>0.45</v>
      </c>
      <c r="AM93" s="17">
        <f t="shared" si="98"/>
        <v>2871174.1666666665</v>
      </c>
      <c r="AN93" s="1">
        <f t="shared" si="99"/>
        <v>17906160194.885822</v>
      </c>
    </row>
    <row r="94" spans="1:48" x14ac:dyDescent="0.15">
      <c r="C94" s="7">
        <v>5</v>
      </c>
      <c r="D94" s="7">
        <f t="shared" si="100"/>
        <v>16.0278387096774</v>
      </c>
      <c r="E94" s="10">
        <f t="shared" si="101"/>
        <v>12.1441</v>
      </c>
      <c r="F94" s="7" t="s">
        <v>85</v>
      </c>
      <c r="G94" s="1">
        <v>6</v>
      </c>
      <c r="H94" s="9">
        <f t="shared" si="84"/>
        <v>16.0278387096774</v>
      </c>
      <c r="I94" s="9">
        <f t="shared" si="85"/>
        <v>289.17783870967736</v>
      </c>
      <c r="J94" s="9">
        <f t="shared" si="86"/>
        <v>0.12567520524094938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11.041056461857476</v>
      </c>
      <c r="P94" s="9">
        <f t="shared" si="89"/>
        <v>1.3875870369208487</v>
      </c>
      <c r="Q94" s="12">
        <f t="shared" si="90"/>
        <v>0.62441416661438198</v>
      </c>
      <c r="R94" s="9">
        <f t="shared" si="91"/>
        <v>2.3873737500000001</v>
      </c>
      <c r="S94" s="13">
        <f t="shared" si="92"/>
        <v>0.26154856005029875</v>
      </c>
      <c r="T94" s="2">
        <f t="shared" si="93"/>
        <v>0.51</v>
      </c>
      <c r="U94" s="14">
        <f t="shared" si="94"/>
        <v>0.13338976562565236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8.6672014336134182E-2</v>
      </c>
      <c r="AK94" s="9">
        <f t="shared" si="96"/>
        <v>10.4025</v>
      </c>
      <c r="AL94" s="1">
        <f t="shared" si="97"/>
        <v>0.45</v>
      </c>
      <c r="AM94" s="17">
        <f t="shared" si="98"/>
        <v>2871174.1666666665</v>
      </c>
      <c r="AN94" s="1">
        <f t="shared" si="99"/>
        <v>25886667908.839996</v>
      </c>
    </row>
    <row r="95" spans="1:48" x14ac:dyDescent="0.15">
      <c r="C95" s="7">
        <v>6</v>
      </c>
      <c r="D95" s="7">
        <f t="shared" si="100"/>
        <v>20.074633333333299</v>
      </c>
      <c r="E95" s="10">
        <f t="shared" si="101"/>
        <v>16.0278387096774</v>
      </c>
      <c r="F95" s="7" t="s">
        <v>83</v>
      </c>
      <c r="G95" s="1">
        <v>7</v>
      </c>
      <c r="H95" s="9">
        <f t="shared" si="84"/>
        <v>20.074633333333299</v>
      </c>
      <c r="I95" s="9">
        <f t="shared" si="85"/>
        <v>293.22463333333326</v>
      </c>
      <c r="J95" s="9">
        <f t="shared" si="86"/>
        <v>0.20001429830311829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14.958744424936626</v>
      </c>
      <c r="P95" s="9">
        <f t="shared" si="89"/>
        <v>2.991962769649382</v>
      </c>
      <c r="Q95" s="12">
        <f t="shared" si="90"/>
        <v>1.3463832463422218</v>
      </c>
      <c r="R95" s="9">
        <f t="shared" si="91"/>
        <v>2.3873737500000001</v>
      </c>
      <c r="S95" s="13">
        <f t="shared" si="92"/>
        <v>0.56395997750340587</v>
      </c>
      <c r="T95" s="2">
        <f t="shared" si="93"/>
        <v>0.51</v>
      </c>
      <c r="U95" s="14">
        <f t="shared" si="94"/>
        <v>0.28761958852673702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0.1331723059408112</v>
      </c>
      <c r="AK95" s="9">
        <f t="shared" si="96"/>
        <v>10.4025</v>
      </c>
      <c r="AL95" s="1">
        <f t="shared" si="97"/>
        <v>0.45</v>
      </c>
      <c r="AM95" s="17">
        <f t="shared" si="98"/>
        <v>2871174.1666666665</v>
      </c>
      <c r="AN95" s="1">
        <f t="shared" si="99"/>
        <v>39775091013.512756</v>
      </c>
    </row>
    <row r="96" spans="1:48" x14ac:dyDescent="0.15">
      <c r="C96" s="7">
        <v>7</v>
      </c>
      <c r="D96" s="7">
        <f t="shared" si="100"/>
        <v>23.119806451612899</v>
      </c>
      <c r="E96" s="10">
        <f t="shared" si="101"/>
        <v>20.074633333333299</v>
      </c>
      <c r="F96" s="7" t="s">
        <v>83</v>
      </c>
      <c r="G96" s="1">
        <v>8</v>
      </c>
      <c r="H96" s="9">
        <f t="shared" si="84"/>
        <v>23.119806451612899</v>
      </c>
      <c r="I96" s="9">
        <f t="shared" si="85"/>
        <v>296.26980645161285</v>
      </c>
      <c r="J96" s="9">
        <f t="shared" si="86"/>
        <v>0.28137595654714881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17.272056655287244</v>
      </c>
      <c r="P96" s="9">
        <f t="shared" si="89"/>
        <v>4.8599414629179956</v>
      </c>
      <c r="Q96" s="12">
        <f t="shared" si="90"/>
        <v>2.1869736583130979</v>
      </c>
      <c r="R96" s="9">
        <f t="shared" si="91"/>
        <v>2.3873737500000001</v>
      </c>
      <c r="S96" s="13">
        <f t="shared" si="92"/>
        <v>0.91605835002294789</v>
      </c>
      <c r="T96" s="2">
        <f t="shared" si="93"/>
        <v>0.51</v>
      </c>
      <c r="U96" s="14">
        <f t="shared" si="94"/>
        <v>0.46718975851170341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0.1873127121912786</v>
      </c>
      <c r="AK96" s="9">
        <f t="shared" si="96"/>
        <v>10.4025</v>
      </c>
      <c r="AL96" s="1">
        <f t="shared" si="97"/>
        <v>0.45</v>
      </c>
      <c r="AM96" s="17">
        <f t="shared" si="98"/>
        <v>2871174.1666666665</v>
      </c>
      <c r="AN96" s="1">
        <f t="shared" si="99"/>
        <v>55945416900.022507</v>
      </c>
    </row>
    <row r="97" spans="1:50" x14ac:dyDescent="0.15">
      <c r="C97" s="7">
        <v>8</v>
      </c>
      <c r="D97" s="7">
        <f t="shared" si="100"/>
        <v>23.589451612903201</v>
      </c>
      <c r="E97" s="10">
        <f t="shared" si="101"/>
        <v>23.119806451612899</v>
      </c>
      <c r="F97" s="7" t="s">
        <v>83</v>
      </c>
      <c r="G97" s="1">
        <v>9</v>
      </c>
      <c r="H97" s="9">
        <f t="shared" si="84"/>
        <v>23.589451612903201</v>
      </c>
      <c r="I97" s="9">
        <f t="shared" si="85"/>
        <v>296.73945161290317</v>
      </c>
      <c r="J97" s="9">
        <f t="shared" si="86"/>
        <v>0.29639885183955461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17.717390192369251</v>
      </c>
      <c r="P97" s="9">
        <f t="shared" si="89"/>
        <v>5.2514141106116314</v>
      </c>
      <c r="Q97" s="12">
        <f t="shared" si="90"/>
        <v>2.363136349775234</v>
      </c>
      <c r="R97" s="9">
        <f t="shared" si="91"/>
        <v>2.3873737500000001</v>
      </c>
      <c r="S97" s="13">
        <f t="shared" si="92"/>
        <v>0.98984767247911387</v>
      </c>
      <c r="T97" s="2">
        <f t="shared" si="93"/>
        <v>0.51</v>
      </c>
      <c r="U97" s="14">
        <f t="shared" si="94"/>
        <v>0.5048223129643481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0.19865892735875096</v>
      </c>
      <c r="AK97" s="9">
        <f t="shared" si="96"/>
        <v>10.4025</v>
      </c>
      <c r="AL97" s="1">
        <f t="shared" si="97"/>
        <v>0.45</v>
      </c>
      <c r="AM97" s="17">
        <f t="shared" si="98"/>
        <v>2871174.1666666665</v>
      </c>
      <c r="AN97" s="1">
        <f t="shared" si="99"/>
        <v>59334235151.361427</v>
      </c>
    </row>
    <row r="98" spans="1:50" x14ac:dyDescent="0.15">
      <c r="C98" s="7">
        <v>9</v>
      </c>
      <c r="D98" s="7">
        <f t="shared" si="100"/>
        <v>19.6490333333333</v>
      </c>
      <c r="E98" s="10">
        <f t="shared" si="101"/>
        <v>23.589451612903201</v>
      </c>
      <c r="F98" s="7" t="s">
        <v>83</v>
      </c>
      <c r="G98" s="1">
        <v>10</v>
      </c>
      <c r="H98" s="9">
        <f t="shared" si="84"/>
        <v>19.6490333333333</v>
      </c>
      <c r="I98" s="9">
        <f t="shared" si="85"/>
        <v>292.79903333333328</v>
      </c>
      <c r="J98" s="9">
        <f t="shared" si="86"/>
        <v>0.19058955524462698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17.771251081757622</v>
      </c>
      <c r="P98" s="9">
        <f t="shared" si="89"/>
        <v>3.3870148398127813</v>
      </c>
      <c r="Q98" s="12">
        <f t="shared" si="90"/>
        <v>1.5241566779157516</v>
      </c>
      <c r="R98" s="9">
        <f t="shared" si="91"/>
        <v>2.3873737500000001</v>
      </c>
      <c r="S98" s="13">
        <f t="shared" si="92"/>
        <v>0.63842399118100024</v>
      </c>
      <c r="T98" s="2">
        <f t="shared" si="93"/>
        <v>0.51</v>
      </c>
      <c r="U98" s="14">
        <f t="shared" si="94"/>
        <v>0.32559623550231015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0.14376826500394652</v>
      </c>
      <c r="AK98" s="9">
        <f t="shared" si="96"/>
        <v>10.4025</v>
      </c>
      <c r="AL98" s="1">
        <f t="shared" si="97"/>
        <v>0.45</v>
      </c>
      <c r="AM98" s="17">
        <f t="shared" si="98"/>
        <v>2871174.1666666665</v>
      </c>
      <c r="AN98" s="1">
        <f t="shared" si="99"/>
        <v>42939827353.656776</v>
      </c>
    </row>
    <row r="99" spans="1:50" x14ac:dyDescent="0.15">
      <c r="C99" s="7">
        <v>10</v>
      </c>
      <c r="D99" s="7">
        <f t="shared" si="100"/>
        <v>15.457903225806501</v>
      </c>
      <c r="E99" s="10">
        <f t="shared" si="101"/>
        <v>19.6490333333333</v>
      </c>
      <c r="F99" s="7" t="s">
        <v>83</v>
      </c>
      <c r="G99" s="1">
        <v>11</v>
      </c>
      <c r="H99" s="9">
        <f t="shared" si="84"/>
        <v>15.457903225806501</v>
      </c>
      <c r="I99" s="9">
        <f t="shared" si="85"/>
        <v>288.60790322580647</v>
      </c>
      <c r="J99" s="9">
        <f t="shared" si="86"/>
        <v>0.11759059062833799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13.665024429847598</v>
      </c>
      <c r="O99" s="9">
        <f t="shared" si="102"/>
        <v>6.0244868120972406</v>
      </c>
      <c r="P99" s="9">
        <f t="shared" si="89"/>
        <v>0.70842296246714753</v>
      </c>
      <c r="Q99" s="12">
        <f t="shared" si="90"/>
        <v>0.31879033311021637</v>
      </c>
      <c r="R99" s="9">
        <f t="shared" si="91"/>
        <v>2.3873737500000001</v>
      </c>
      <c r="S99" s="13">
        <f t="shared" si="92"/>
        <v>0.13353180795852193</v>
      </c>
      <c r="T99" s="2">
        <f t="shared" si="93"/>
        <v>0.51</v>
      </c>
      <c r="U99" s="14">
        <f t="shared" si="94"/>
        <v>6.8101222058846181E-2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5.0869518450742127E-2</v>
      </c>
      <c r="AK99" s="9">
        <f t="shared" si="96"/>
        <v>10.4025</v>
      </c>
      <c r="AL99" s="1">
        <f t="shared" si="97"/>
        <v>0.45</v>
      </c>
      <c r="AM99" s="17">
        <f t="shared" si="98"/>
        <v>2871174.1666666665</v>
      </c>
      <c r="AN99" s="1">
        <f t="shared" si="99"/>
        <v>15193397094.821753</v>
      </c>
    </row>
    <row r="100" spans="1:50" x14ac:dyDescent="0.15">
      <c r="C100" s="7">
        <v>11</v>
      </c>
      <c r="D100" s="7">
        <f t="shared" si="100"/>
        <v>8.4342000000000006</v>
      </c>
      <c r="E100" s="10">
        <f t="shared" si="101"/>
        <v>15.457903225806501</v>
      </c>
      <c r="F100" s="7" t="s">
        <v>85</v>
      </c>
      <c r="G100" s="1">
        <v>12</v>
      </c>
      <c r="H100" s="9">
        <f t="shared" si="84"/>
        <v>8.4342000000000006</v>
      </c>
      <c r="I100" s="9">
        <f t="shared" si="85"/>
        <v>281.58419999999995</v>
      </c>
      <c r="J100" s="9">
        <f t="shared" si="86"/>
        <v>5.0687895500242101E-2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10.621338849630092</v>
      </c>
      <c r="P100" s="9">
        <f t="shared" si="89"/>
        <v>0.5383733136827118</v>
      </c>
      <c r="Q100" s="12">
        <f t="shared" si="90"/>
        <v>0.24226799115722031</v>
      </c>
      <c r="R100" s="9">
        <f t="shared" si="91"/>
        <v>2.3873737500000001</v>
      </c>
      <c r="S100" s="13">
        <f t="shared" si="92"/>
        <v>0.10147887030977881</v>
      </c>
      <c r="T100" s="2">
        <f t="shared" si="93"/>
        <v>0.51</v>
      </c>
      <c r="U100" s="14">
        <f t="shared" si="94"/>
        <v>5.1754223857987197E-2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4.5940898493183141E-2</v>
      </c>
      <c r="AK100" s="9">
        <f t="shared" si="96"/>
        <v>10.4025</v>
      </c>
      <c r="AL100" s="1">
        <f t="shared" si="97"/>
        <v>0.45</v>
      </c>
      <c r="AM100" s="17">
        <f t="shared" si="98"/>
        <v>2871174.1666666665</v>
      </c>
      <c r="AN100" s="1">
        <f t="shared" si="99"/>
        <v>13721346986.520309</v>
      </c>
      <c r="AO100" s="1">
        <f>SUM(AN89:AN100)</f>
        <v>330386986659.31958</v>
      </c>
    </row>
    <row r="101" spans="1:50" x14ac:dyDescent="0.15">
      <c r="C101" s="7">
        <v>12</v>
      </c>
      <c r="D101" s="7">
        <f t="shared" si="100"/>
        <v>8.6125483870967692</v>
      </c>
      <c r="E101" s="10">
        <f t="shared" si="101"/>
        <v>8.4342000000000006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7.20467741935484</v>
      </c>
      <c r="E105" s="7"/>
      <c r="F105" s="7"/>
      <c r="G105" s="1">
        <v>1</v>
      </c>
      <c r="H105" s="9">
        <f t="shared" ref="H105:H116" si="103">E106</f>
        <v>7.20467741935484</v>
      </c>
      <c r="I105" s="9">
        <f t="shared" ref="I105:I116" si="104">H105+273.15</f>
        <v>280.3546774193548</v>
      </c>
      <c r="J105" s="9">
        <f t="shared" ref="J105:J116" si="105">EXP(($C$15*(I105-$C$13))/($C$16*I105*$C$13))</f>
        <v>4.3555644731046658E-2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2.8219275738890475E-2</v>
      </c>
      <c r="Q105" s="12">
        <f t="shared" ref="Q105:Q116" si="109">P105*$B$107</f>
        <v>8.4657827216671425E-3</v>
      </c>
      <c r="R105" s="9">
        <f t="shared" ref="R105:R116" si="110">L105*$B$107</f>
        <v>0.19436706250000002</v>
      </c>
      <c r="S105" s="13">
        <f t="shared" ref="S105:S116" si="111">Q105/R105</f>
        <v>4.3555644731046658E-2</v>
      </c>
      <c r="T105" s="2">
        <f t="shared" ref="T105:T116" si="112">$B$106/100</f>
        <v>0.01</v>
      </c>
      <c r="U105" s="14">
        <f t="shared" ref="U105:U116" si="113">S105*T105</f>
        <v>4.3555644731046658E-4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5.9255564473104667E-3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5.3582580645161304</v>
      </c>
      <c r="E106" s="10">
        <f t="shared" ref="E106:E117" si="122">D105</f>
        <v>7.20467741935484</v>
      </c>
      <c r="F106" s="7" t="s">
        <v>83</v>
      </c>
      <c r="G106" s="1">
        <v>2</v>
      </c>
      <c r="H106" s="9">
        <f t="shared" si="103"/>
        <v>5.3582580645161304</v>
      </c>
      <c r="I106" s="9">
        <f t="shared" si="104"/>
        <v>278.5082580645161</v>
      </c>
      <c r="J106" s="9">
        <f t="shared" si="105"/>
        <v>3.4597762037191206E-2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1.2675611409277765</v>
      </c>
      <c r="P106" s="9">
        <f t="shared" si="108"/>
        <v>4.3854778721409797E-2</v>
      </c>
      <c r="Q106" s="12">
        <f t="shared" si="109"/>
        <v>1.3156433616422939E-2</v>
      </c>
      <c r="R106" s="9">
        <f t="shared" si="110"/>
        <v>0.19436706250000002</v>
      </c>
      <c r="S106" s="13">
        <f t="shared" si="111"/>
        <v>6.7688596242601221E-2</v>
      </c>
      <c r="T106" s="2">
        <f t="shared" si="112"/>
        <v>0.01</v>
      </c>
      <c r="U106" s="14">
        <f t="shared" si="113"/>
        <v>6.7688596242601227E-4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6.1668859624260126E-3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9.6122857142857097</v>
      </c>
      <c r="E107" s="10">
        <f t="shared" si="122"/>
        <v>5.3582580645161304</v>
      </c>
      <c r="F107" s="7" t="s">
        <v>83</v>
      </c>
      <c r="G107" s="1">
        <v>3</v>
      </c>
      <c r="H107" s="9">
        <f t="shared" si="103"/>
        <v>9.6122857142857097</v>
      </c>
      <c r="I107" s="9">
        <f t="shared" si="104"/>
        <v>282.76228571428567</v>
      </c>
      <c r="J107" s="9">
        <f t="shared" si="105"/>
        <v>5.8542535680649023E-2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1.8715965705397</v>
      </c>
      <c r="P107" s="9">
        <f t="shared" si="108"/>
        <v>0.10956800901060074</v>
      </c>
      <c r="Q107" s="12">
        <f t="shared" si="109"/>
        <v>3.2870402703180222E-2</v>
      </c>
      <c r="R107" s="9">
        <f t="shared" si="110"/>
        <v>0.19436706250000002</v>
      </c>
      <c r="S107" s="13">
        <f t="shared" si="111"/>
        <v>0.16911508709548059</v>
      </c>
      <c r="T107" s="2">
        <f t="shared" si="112"/>
        <v>0.01</v>
      </c>
      <c r="U107" s="14">
        <f t="shared" si="113"/>
        <v>1.6911508709548059E-3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7.1811508709548064E-3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10.064354838709701</v>
      </c>
      <c r="E108" s="10">
        <f t="shared" si="122"/>
        <v>9.6122857142857097</v>
      </c>
      <c r="F108" s="7" t="s">
        <v>83</v>
      </c>
      <c r="G108" s="1">
        <v>4</v>
      </c>
      <c r="H108" s="9">
        <f t="shared" si="103"/>
        <v>10.064354838709701</v>
      </c>
      <c r="I108" s="9">
        <f t="shared" si="104"/>
        <v>283.21435483870965</v>
      </c>
      <c r="J108" s="9">
        <f t="shared" si="105"/>
        <v>6.1850383302872507E-2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2.4099187698624327</v>
      </c>
      <c r="P108" s="9">
        <f t="shared" si="108"/>
        <v>0.14905439964477846</v>
      </c>
      <c r="Q108" s="12">
        <f t="shared" si="109"/>
        <v>4.4716319893433533E-2</v>
      </c>
      <c r="R108" s="9">
        <f t="shared" si="110"/>
        <v>0.19436706250000002</v>
      </c>
      <c r="S108" s="13">
        <f t="shared" si="111"/>
        <v>0.23006120130787863</v>
      </c>
      <c r="T108" s="2">
        <f t="shared" si="112"/>
        <v>0.01</v>
      </c>
      <c r="U108" s="14">
        <f t="shared" si="113"/>
        <v>2.3006120130787864E-3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7.790612013078786E-3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12.1441</v>
      </c>
      <c r="E109" s="10">
        <f t="shared" si="122"/>
        <v>10.064354838709701</v>
      </c>
      <c r="F109" s="7" t="s">
        <v>83</v>
      </c>
      <c r="G109" s="1">
        <v>5</v>
      </c>
      <c r="H109" s="9">
        <f t="shared" si="103"/>
        <v>12.1441</v>
      </c>
      <c r="I109" s="9">
        <f t="shared" si="104"/>
        <v>285.29409999999996</v>
      </c>
      <c r="J109" s="9">
        <f t="shared" si="105"/>
        <v>7.9466815007989758E-2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2.1478211517067716</v>
      </c>
      <c r="O109" s="9">
        <f t="shared" si="123"/>
        <v>0.76093342684421605</v>
      </c>
      <c r="P109" s="9">
        <f t="shared" si="108"/>
        <v>6.0468955864425022E-2</v>
      </c>
      <c r="Q109" s="12">
        <f t="shared" si="109"/>
        <v>1.8140686759327507E-2</v>
      </c>
      <c r="R109" s="9">
        <f t="shared" si="110"/>
        <v>0.19436706250000002</v>
      </c>
      <c r="S109" s="13">
        <f t="shared" si="111"/>
        <v>9.3332103320373561E-2</v>
      </c>
      <c r="T109" s="2">
        <f t="shared" si="112"/>
        <v>0.01</v>
      </c>
      <c r="U109" s="14">
        <f t="shared" si="113"/>
        <v>9.3332103320373564E-4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6.4233210332037358E-3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16.0278387096774</v>
      </c>
      <c r="E110" s="10">
        <f t="shared" si="122"/>
        <v>12.1441</v>
      </c>
      <c r="F110" s="7" t="s">
        <v>85</v>
      </c>
      <c r="G110" s="1">
        <v>6</v>
      </c>
      <c r="H110" s="9">
        <f t="shared" si="103"/>
        <v>16.0278387096774</v>
      </c>
      <c r="I110" s="9">
        <f t="shared" si="104"/>
        <v>289.17783870967736</v>
      </c>
      <c r="J110" s="9">
        <f t="shared" si="105"/>
        <v>0.12567520524094938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1.3483546793131245</v>
      </c>
      <c r="P110" s="9">
        <f t="shared" si="108"/>
        <v>0.16945475106027141</v>
      </c>
      <c r="Q110" s="12">
        <f t="shared" si="109"/>
        <v>5.083642531808142E-2</v>
      </c>
      <c r="R110" s="9">
        <f t="shared" si="110"/>
        <v>0.19436706250000002</v>
      </c>
      <c r="S110" s="13">
        <f t="shared" si="111"/>
        <v>0.2615485600502987</v>
      </c>
      <c r="T110" s="2">
        <f t="shared" si="112"/>
        <v>0.01</v>
      </c>
      <c r="U110" s="14">
        <f t="shared" si="113"/>
        <v>2.615485600502987E-3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1.2565485600502985E-2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20.074633333333299</v>
      </c>
      <c r="E111" s="10">
        <f t="shared" si="122"/>
        <v>16.0278387096774</v>
      </c>
      <c r="F111" s="7" t="s">
        <v>83</v>
      </c>
      <c r="G111" s="1">
        <v>7</v>
      </c>
      <c r="H111" s="9">
        <f t="shared" si="103"/>
        <v>20.074633333333299</v>
      </c>
      <c r="I111" s="9">
        <f t="shared" si="104"/>
        <v>293.22463333333326</v>
      </c>
      <c r="J111" s="9">
        <f t="shared" si="105"/>
        <v>0.20001429830311829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1.8267901365861867</v>
      </c>
      <c r="P111" s="9">
        <f t="shared" si="108"/>
        <v>0.36538414731634378</v>
      </c>
      <c r="Q111" s="12">
        <f t="shared" si="109"/>
        <v>0.10961524419490314</v>
      </c>
      <c r="R111" s="9">
        <f t="shared" si="110"/>
        <v>0.19436706250000002</v>
      </c>
      <c r="S111" s="13">
        <f t="shared" si="111"/>
        <v>0.5639599775034061</v>
      </c>
      <c r="T111" s="2">
        <f t="shared" si="112"/>
        <v>0.01</v>
      </c>
      <c r="U111" s="14">
        <f t="shared" si="113"/>
        <v>5.6395997750340607E-3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1.558959977503406E-2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23.119806451612899</v>
      </c>
      <c r="E112" s="10">
        <f t="shared" si="122"/>
        <v>20.074633333333299</v>
      </c>
      <c r="F112" s="7" t="s">
        <v>83</v>
      </c>
      <c r="G112" s="1">
        <v>8</v>
      </c>
      <c r="H112" s="9">
        <f t="shared" si="103"/>
        <v>23.119806451612899</v>
      </c>
      <c r="I112" s="9">
        <f t="shared" si="104"/>
        <v>296.26980645161285</v>
      </c>
      <c r="J112" s="9">
        <f t="shared" si="105"/>
        <v>0.28137595654714881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2.1092961976031765</v>
      </c>
      <c r="P112" s="9">
        <f t="shared" si="108"/>
        <v>0.59350523524185761</v>
      </c>
      <c r="Q112" s="12">
        <f t="shared" si="109"/>
        <v>0.17805157057255727</v>
      </c>
      <c r="R112" s="9">
        <f t="shared" si="110"/>
        <v>0.19436706250000002</v>
      </c>
      <c r="S112" s="13">
        <f t="shared" si="111"/>
        <v>0.91605835002294822</v>
      </c>
      <c r="T112" s="2">
        <f t="shared" si="112"/>
        <v>0.01</v>
      </c>
      <c r="U112" s="14">
        <f t="shared" si="113"/>
        <v>9.1605835002294828E-3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1.9110583500229483E-2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23.589451612903201</v>
      </c>
      <c r="E113" s="10">
        <f t="shared" si="122"/>
        <v>23.119806451612899</v>
      </c>
      <c r="F113" s="7" t="s">
        <v>83</v>
      </c>
      <c r="G113" s="1">
        <v>9</v>
      </c>
      <c r="H113" s="9">
        <f t="shared" si="103"/>
        <v>23.589451612903201</v>
      </c>
      <c r="I113" s="9">
        <f t="shared" si="104"/>
        <v>296.73945161290317</v>
      </c>
      <c r="J113" s="9">
        <f t="shared" si="105"/>
        <v>0.29639885183955461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2.1636811706946526</v>
      </c>
      <c r="P113" s="9">
        <f t="shared" si="108"/>
        <v>0.6413126147407584</v>
      </c>
      <c r="Q113" s="12">
        <f t="shared" si="109"/>
        <v>0.19239378442222752</v>
      </c>
      <c r="R113" s="9">
        <f t="shared" si="110"/>
        <v>0.19436706250000002</v>
      </c>
      <c r="S113" s="13">
        <f t="shared" si="111"/>
        <v>0.98984767247911409</v>
      </c>
      <c r="T113" s="2">
        <f t="shared" si="112"/>
        <v>0.01</v>
      </c>
      <c r="U113" s="14">
        <f t="shared" si="113"/>
        <v>9.8984767247911418E-3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1.9848476724791141E-2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19.6490333333333</v>
      </c>
      <c r="E114" s="10">
        <f t="shared" si="122"/>
        <v>23.589451612903201</v>
      </c>
      <c r="F114" s="7" t="s">
        <v>83</v>
      </c>
      <c r="G114" s="1">
        <v>10</v>
      </c>
      <c r="H114" s="9">
        <f t="shared" si="103"/>
        <v>19.6490333333333</v>
      </c>
      <c r="I114" s="9">
        <f t="shared" si="104"/>
        <v>292.79903333333328</v>
      </c>
      <c r="J114" s="9">
        <f t="shared" si="105"/>
        <v>0.19058955524462698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2.1702587642872277</v>
      </c>
      <c r="P114" s="9">
        <f t="shared" si="108"/>
        <v>0.41362865265125648</v>
      </c>
      <c r="Q114" s="12">
        <f t="shared" si="109"/>
        <v>0.12408859579537694</v>
      </c>
      <c r="R114" s="9">
        <f t="shared" si="110"/>
        <v>0.19436706250000002</v>
      </c>
      <c r="S114" s="13">
        <f t="shared" si="111"/>
        <v>0.63842399118100024</v>
      </c>
      <c r="T114" s="2">
        <f t="shared" si="112"/>
        <v>0.01</v>
      </c>
      <c r="U114" s="14">
        <f t="shared" si="113"/>
        <v>6.3842399118100024E-3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1.6334239911810003E-2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15.457903225806501</v>
      </c>
      <c r="E115" s="10">
        <f t="shared" si="122"/>
        <v>19.6490333333333</v>
      </c>
      <c r="F115" s="7" t="s">
        <v>83</v>
      </c>
      <c r="G115" s="1">
        <v>11</v>
      </c>
      <c r="H115" s="9">
        <f t="shared" si="103"/>
        <v>15.457903225806501</v>
      </c>
      <c r="I115" s="9">
        <f t="shared" si="104"/>
        <v>288.60790322580647</v>
      </c>
      <c r="J115" s="9">
        <f t="shared" si="105"/>
        <v>0.11759059062833799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1.6687986060541726</v>
      </c>
      <c r="O115" s="9">
        <f t="shared" si="123"/>
        <v>0.73572171391513241</v>
      </c>
      <c r="P115" s="9">
        <f t="shared" si="108"/>
        <v>8.6513950877373527E-2</v>
      </c>
      <c r="Q115" s="12">
        <f t="shared" si="109"/>
        <v>2.5954185263212057E-2</v>
      </c>
      <c r="R115" s="9">
        <f t="shared" si="110"/>
        <v>0.19436706250000002</v>
      </c>
      <c r="S115" s="13">
        <f t="shared" si="111"/>
        <v>0.13353180795852207</v>
      </c>
      <c r="T115" s="2">
        <f t="shared" si="112"/>
        <v>0.01</v>
      </c>
      <c r="U115" s="14">
        <f t="shared" si="113"/>
        <v>1.3353180795852206E-3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6.8253180795852207E-3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8.4342000000000006</v>
      </c>
      <c r="E116" s="10">
        <f t="shared" si="122"/>
        <v>15.457903225806501</v>
      </c>
      <c r="F116" s="7" t="s">
        <v>85</v>
      </c>
      <c r="G116" s="1">
        <v>12</v>
      </c>
      <c r="H116" s="9">
        <f t="shared" si="103"/>
        <v>8.4342000000000006</v>
      </c>
      <c r="I116" s="9">
        <f t="shared" si="104"/>
        <v>281.58419999999995</v>
      </c>
      <c r="J116" s="9">
        <f t="shared" si="105"/>
        <v>5.0687895500242101E-2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1.2970979713710922</v>
      </c>
      <c r="P116" s="9">
        <f t="shared" si="108"/>
        <v>6.5747166426433939E-2</v>
      </c>
      <c r="Q116" s="12">
        <f t="shared" si="109"/>
        <v>1.972414992793018E-2</v>
      </c>
      <c r="R116" s="9">
        <f t="shared" si="110"/>
        <v>0.19436706250000002</v>
      </c>
      <c r="S116" s="13">
        <f t="shared" si="111"/>
        <v>0.10147887030977884</v>
      </c>
      <c r="T116" s="2">
        <f t="shared" si="112"/>
        <v>0.01</v>
      </c>
      <c r="U116" s="14">
        <f t="shared" si="113"/>
        <v>1.0147887030977885E-3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6.5047887030977884E-3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8.6125483870967692</v>
      </c>
      <c r="E117" s="10">
        <f t="shared" si="122"/>
        <v>8.4342000000000006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7.20467741935484</v>
      </c>
      <c r="E121" s="7"/>
      <c r="F121" s="7"/>
      <c r="G121" s="1">
        <v>1</v>
      </c>
      <c r="H121" s="9">
        <f t="shared" ref="H121:H132" si="124">E122</f>
        <v>7.20467741935484</v>
      </c>
      <c r="I121" s="9">
        <f t="shared" ref="I121:I132" si="125">H121+273.15</f>
        <v>280.3546774193548</v>
      </c>
      <c r="J121" s="9">
        <f t="shared" ref="J121:J132" si="126">EXP(($C$15*(I121-$C$13))/($C$16*I121*$C$13))</f>
        <v>4.3555644731046658E-2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1.2400292054928983E-2</v>
      </c>
      <c r="Q121" s="12">
        <f t="shared" ref="Q121:Q132" si="130">P121*$B$123</f>
        <v>4.0920963781265647E-3</v>
      </c>
      <c r="R121" s="9">
        <f t="shared" ref="R121:R132" si="131">L121*$B$123</f>
        <v>9.3951000000000007E-2</v>
      </c>
      <c r="S121" s="13">
        <f t="shared" ref="S121:S132" si="132">Q121/R121</f>
        <v>4.3555644731046658E-2</v>
      </c>
      <c r="T121" s="2">
        <f t="shared" ref="T121:T132" si="133">$B$122/100</f>
        <v>0.01</v>
      </c>
      <c r="U121" s="14">
        <f t="shared" ref="U121:U132" si="134">S121*T121</f>
        <v>4.3555644731046658E-4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5.9255564473104667E-3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5.3582580645161304</v>
      </c>
      <c r="E122" s="10">
        <f t="shared" ref="E122:E133" si="145">D121</f>
        <v>7.20467741935484</v>
      </c>
      <c r="F122" s="7" t="s">
        <v>83</v>
      </c>
      <c r="G122" s="1">
        <v>2</v>
      </c>
      <c r="H122" s="9">
        <f t="shared" si="124"/>
        <v>5.3582580645161304</v>
      </c>
      <c r="I122" s="9">
        <f t="shared" si="125"/>
        <v>278.5082580645161</v>
      </c>
      <c r="J122" s="9">
        <f t="shared" si="126"/>
        <v>3.4597762037191206E-2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0.55699970794507103</v>
      </c>
      <c r="P122" s="9">
        <f t="shared" si="129"/>
        <v>1.9270943350268566E-2</v>
      </c>
      <c r="Q122" s="12">
        <f t="shared" si="130"/>
        <v>6.359411305588627E-3</v>
      </c>
      <c r="R122" s="9">
        <f t="shared" si="131"/>
        <v>9.3951000000000007E-2</v>
      </c>
      <c r="S122" s="13">
        <f t="shared" si="132"/>
        <v>6.7688596242601207E-2</v>
      </c>
      <c r="T122" s="2">
        <f t="shared" si="133"/>
        <v>0.01</v>
      </c>
      <c r="U122" s="14">
        <f t="shared" si="134"/>
        <v>6.7688596242601205E-4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6.1668859624260117E-3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9.6122857142857097</v>
      </c>
      <c r="E123" s="10">
        <f t="shared" si="145"/>
        <v>5.3582580645161304</v>
      </c>
      <c r="F123" s="7" t="s">
        <v>83</v>
      </c>
      <c r="G123" s="1">
        <v>3</v>
      </c>
      <c r="H123" s="9">
        <f t="shared" si="124"/>
        <v>9.6122857142857097</v>
      </c>
      <c r="I123" s="9">
        <f t="shared" si="125"/>
        <v>282.76228571428567</v>
      </c>
      <c r="J123" s="9">
        <f t="shared" si="126"/>
        <v>5.8542535680649023E-2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0.82242876459480241</v>
      </c>
      <c r="P123" s="9">
        <f t="shared" si="129"/>
        <v>4.8147065296083313E-2</v>
      </c>
      <c r="Q123" s="12">
        <f t="shared" si="130"/>
        <v>1.5888531547707495E-2</v>
      </c>
      <c r="R123" s="9">
        <f t="shared" si="131"/>
        <v>9.3951000000000007E-2</v>
      </c>
      <c r="S123" s="13">
        <f t="shared" si="132"/>
        <v>0.16911508709548057</v>
      </c>
      <c r="T123" s="2">
        <f t="shared" si="133"/>
        <v>0.01</v>
      </c>
      <c r="U123" s="14">
        <f t="shared" si="134"/>
        <v>1.6911508709548057E-3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7.1811508709548055E-3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10.064354838709701</v>
      </c>
      <c r="E124" s="10">
        <f t="shared" si="145"/>
        <v>9.6122857142857097</v>
      </c>
      <c r="F124" s="7" t="s">
        <v>83</v>
      </c>
      <c r="G124" s="1">
        <v>4</v>
      </c>
      <c r="H124" s="9">
        <f t="shared" si="124"/>
        <v>10.064354838709701</v>
      </c>
      <c r="I124" s="9">
        <f t="shared" si="125"/>
        <v>283.21435483870965</v>
      </c>
      <c r="J124" s="9">
        <f t="shared" si="126"/>
        <v>6.1850383302872507E-2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1.0589816992987191</v>
      </c>
      <c r="P124" s="9">
        <f t="shared" si="129"/>
        <v>6.5498424012353049E-2</v>
      </c>
      <c r="Q124" s="12">
        <f t="shared" si="130"/>
        <v>2.1614479924076509E-2</v>
      </c>
      <c r="R124" s="9">
        <f t="shared" si="131"/>
        <v>9.3951000000000007E-2</v>
      </c>
      <c r="S124" s="13">
        <f t="shared" si="132"/>
        <v>0.23006120130787866</v>
      </c>
      <c r="T124" s="2">
        <f t="shared" si="133"/>
        <v>0.01</v>
      </c>
      <c r="U124" s="14">
        <f t="shared" si="134"/>
        <v>2.3006120130787868E-3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7.7906120130787869E-3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12.1441</v>
      </c>
      <c r="E125" s="10">
        <f t="shared" si="145"/>
        <v>10.064354838709701</v>
      </c>
      <c r="F125" s="7" t="s">
        <v>83</v>
      </c>
      <c r="G125" s="1">
        <v>5</v>
      </c>
      <c r="H125" s="9">
        <f t="shared" si="124"/>
        <v>12.1441</v>
      </c>
      <c r="I125" s="9">
        <f t="shared" si="125"/>
        <v>285.29409999999996</v>
      </c>
      <c r="J125" s="9">
        <f t="shared" si="126"/>
        <v>7.9466815007989758E-2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0.94380911152204772</v>
      </c>
      <c r="O125" s="9">
        <f t="shared" si="146"/>
        <v>0.33437416376431828</v>
      </c>
      <c r="P125" s="9">
        <f t="shared" si="129"/>
        <v>2.6571649815310353E-2</v>
      </c>
      <c r="Q125" s="12">
        <f t="shared" si="130"/>
        <v>8.7686444390524167E-3</v>
      </c>
      <c r="R125" s="9">
        <f t="shared" si="131"/>
        <v>9.3951000000000007E-2</v>
      </c>
      <c r="S125" s="13">
        <f t="shared" si="132"/>
        <v>9.3332103320373561E-2</v>
      </c>
      <c r="T125" s="2">
        <f t="shared" si="133"/>
        <v>0.01</v>
      </c>
      <c r="U125" s="14">
        <f t="shared" si="134"/>
        <v>9.3332103320373564E-4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6.4233210332037358E-3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16.0278387096774</v>
      </c>
      <c r="E126" s="10">
        <f t="shared" si="145"/>
        <v>12.1441</v>
      </c>
      <c r="F126" s="7" t="s">
        <v>85</v>
      </c>
      <c r="G126" s="1">
        <v>6</v>
      </c>
      <c r="H126" s="9">
        <f t="shared" si="124"/>
        <v>16.0278387096774</v>
      </c>
      <c r="I126" s="9">
        <f t="shared" si="125"/>
        <v>289.17783870967736</v>
      </c>
      <c r="J126" s="9">
        <f t="shared" si="126"/>
        <v>0.12567520524094938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0.59250251394900788</v>
      </c>
      <c r="P126" s="9">
        <f t="shared" si="129"/>
        <v>7.4462875046320043E-2</v>
      </c>
      <c r="Q126" s="12">
        <f t="shared" si="130"/>
        <v>2.4572748765285615E-2</v>
      </c>
      <c r="R126" s="9">
        <f t="shared" si="131"/>
        <v>9.3951000000000007E-2</v>
      </c>
      <c r="S126" s="13">
        <f t="shared" si="132"/>
        <v>0.2615485600502987</v>
      </c>
      <c r="T126" s="2">
        <f t="shared" si="133"/>
        <v>0.01</v>
      </c>
      <c r="U126" s="14">
        <f t="shared" si="134"/>
        <v>2.615485600502987E-3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1.2565485600502985E-2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20.074633333333299</v>
      </c>
      <c r="E127" s="10">
        <f t="shared" si="145"/>
        <v>16.0278387096774</v>
      </c>
      <c r="F127" s="7" t="s">
        <v>83</v>
      </c>
      <c r="G127" s="1">
        <v>7</v>
      </c>
      <c r="H127" s="9">
        <f t="shared" si="124"/>
        <v>20.074633333333299</v>
      </c>
      <c r="I127" s="9">
        <f t="shared" si="125"/>
        <v>293.22463333333326</v>
      </c>
      <c r="J127" s="9">
        <f t="shared" si="126"/>
        <v>0.20001429830311829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0.80273963890268774</v>
      </c>
      <c r="P127" s="9">
        <f t="shared" si="129"/>
        <v>0.16055940559521964</v>
      </c>
      <c r="Q127" s="12">
        <f t="shared" si="130"/>
        <v>5.2984603846422486E-2</v>
      </c>
      <c r="R127" s="9">
        <f t="shared" si="131"/>
        <v>9.3951000000000007E-2</v>
      </c>
      <c r="S127" s="13">
        <f t="shared" si="132"/>
        <v>0.56395997750340587</v>
      </c>
      <c r="T127" s="2">
        <f t="shared" si="133"/>
        <v>0.01</v>
      </c>
      <c r="U127" s="14">
        <f t="shared" si="134"/>
        <v>5.639599775034059E-3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1.558959977503406E-2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23.119806451612899</v>
      </c>
      <c r="E128" s="10">
        <f t="shared" si="145"/>
        <v>20.074633333333299</v>
      </c>
      <c r="F128" s="7" t="s">
        <v>83</v>
      </c>
      <c r="G128" s="1">
        <v>8</v>
      </c>
      <c r="H128" s="9">
        <f t="shared" si="124"/>
        <v>23.119806451612899</v>
      </c>
      <c r="I128" s="9">
        <f t="shared" si="125"/>
        <v>296.26980645161285</v>
      </c>
      <c r="J128" s="9">
        <f t="shared" si="126"/>
        <v>0.28137595654714881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0.92688023330746805</v>
      </c>
      <c r="P128" s="9">
        <f t="shared" si="129"/>
        <v>0.26080181225153326</v>
      </c>
      <c r="Q128" s="12">
        <f t="shared" si="130"/>
        <v>8.606459804300598E-2</v>
      </c>
      <c r="R128" s="9">
        <f t="shared" si="131"/>
        <v>9.3951000000000007E-2</v>
      </c>
      <c r="S128" s="13">
        <f t="shared" si="132"/>
        <v>0.91605835002294789</v>
      </c>
      <c r="T128" s="2">
        <f t="shared" si="133"/>
        <v>0.01</v>
      </c>
      <c r="U128" s="14">
        <f t="shared" si="134"/>
        <v>9.1605835002294793E-3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1.911058350022948E-2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23.589451612903201</v>
      </c>
      <c r="E129" s="10">
        <f t="shared" si="145"/>
        <v>23.119806451612899</v>
      </c>
      <c r="F129" s="7" t="s">
        <v>83</v>
      </c>
      <c r="G129" s="1">
        <v>9</v>
      </c>
      <c r="H129" s="9">
        <f t="shared" si="124"/>
        <v>23.589451612903201</v>
      </c>
      <c r="I129" s="9">
        <f t="shared" si="125"/>
        <v>296.73945161290317</v>
      </c>
      <c r="J129" s="9">
        <f t="shared" si="126"/>
        <v>0.29639885183955461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0.95077842105593491</v>
      </c>
      <c r="P129" s="9">
        <f t="shared" si="129"/>
        <v>0.28180963235480372</v>
      </c>
      <c r="Q129" s="12">
        <f t="shared" si="130"/>
        <v>9.2997178677085235E-2</v>
      </c>
      <c r="R129" s="9">
        <f t="shared" si="131"/>
        <v>9.3951000000000007E-2</v>
      </c>
      <c r="S129" s="13">
        <f t="shared" si="132"/>
        <v>0.98984767247911387</v>
      </c>
      <c r="T129" s="2">
        <f t="shared" si="133"/>
        <v>0.01</v>
      </c>
      <c r="U129" s="14">
        <f t="shared" si="134"/>
        <v>9.8984767247911384E-3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1.9848476724791141E-2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19.6490333333333</v>
      </c>
      <c r="E130" s="10">
        <f t="shared" si="145"/>
        <v>23.589451612903201</v>
      </c>
      <c r="F130" s="7" t="s">
        <v>83</v>
      </c>
      <c r="G130" s="1">
        <v>10</v>
      </c>
      <c r="H130" s="9">
        <f t="shared" si="124"/>
        <v>19.6490333333333</v>
      </c>
      <c r="I130" s="9">
        <f t="shared" si="125"/>
        <v>292.79903333333328</v>
      </c>
      <c r="J130" s="9">
        <f t="shared" si="126"/>
        <v>0.19058955524462698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0.95366878870113114</v>
      </c>
      <c r="P130" s="9">
        <f t="shared" si="129"/>
        <v>0.18175931028923073</v>
      </c>
      <c r="Q130" s="12">
        <f t="shared" si="130"/>
        <v>5.9980572395446144E-2</v>
      </c>
      <c r="R130" s="9">
        <f t="shared" si="131"/>
        <v>9.3951000000000007E-2</v>
      </c>
      <c r="S130" s="13">
        <f t="shared" si="132"/>
        <v>0.63842399118100013</v>
      </c>
      <c r="T130" s="2">
        <f t="shared" si="133"/>
        <v>0.01</v>
      </c>
      <c r="U130" s="14">
        <f t="shared" si="134"/>
        <v>6.3842399118100015E-3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1.6334239911810003E-2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15.457903225806501</v>
      </c>
      <c r="E131" s="10">
        <f t="shared" si="145"/>
        <v>19.6490333333333</v>
      </c>
      <c r="F131" s="7" t="s">
        <v>83</v>
      </c>
      <c r="G131" s="1">
        <v>11</v>
      </c>
      <c r="H131" s="9">
        <f t="shared" si="124"/>
        <v>15.457903225806501</v>
      </c>
      <c r="I131" s="9">
        <f t="shared" si="125"/>
        <v>288.60790322580647</v>
      </c>
      <c r="J131" s="9">
        <f t="shared" si="126"/>
        <v>0.11759059062833799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0.73331400449130546</v>
      </c>
      <c r="O131" s="9">
        <f t="shared" si="146"/>
        <v>0.32329547392059499</v>
      </c>
      <c r="P131" s="9">
        <f t="shared" si="129"/>
        <v>3.8016505725791204E-2</v>
      </c>
      <c r="Q131" s="12">
        <f t="shared" si="130"/>
        <v>1.2545446889511098E-2</v>
      </c>
      <c r="R131" s="9">
        <f t="shared" si="131"/>
        <v>9.3951000000000007E-2</v>
      </c>
      <c r="S131" s="13">
        <f t="shared" si="132"/>
        <v>0.13353180795852196</v>
      </c>
      <c r="T131" s="2">
        <f t="shared" si="133"/>
        <v>0.01</v>
      </c>
      <c r="U131" s="14">
        <f t="shared" si="134"/>
        <v>1.3353180795852195E-3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6.8253180795852198E-3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8.4342000000000006</v>
      </c>
      <c r="E132" s="10">
        <f t="shared" si="145"/>
        <v>15.457903225806501</v>
      </c>
      <c r="F132" s="7" t="s">
        <v>85</v>
      </c>
      <c r="G132" s="1">
        <v>12</v>
      </c>
      <c r="H132" s="9">
        <f t="shared" si="124"/>
        <v>8.4342000000000006</v>
      </c>
      <c r="I132" s="9">
        <f t="shared" si="125"/>
        <v>281.58419999999995</v>
      </c>
      <c r="J132" s="9">
        <f t="shared" si="126"/>
        <v>5.0687895500242101E-2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0.56997896819480387</v>
      </c>
      <c r="P132" s="9">
        <f t="shared" si="129"/>
        <v>2.8891034377194036E-2</v>
      </c>
      <c r="Q132" s="12">
        <f t="shared" si="130"/>
        <v>9.5340413444740327E-3</v>
      </c>
      <c r="R132" s="9">
        <f t="shared" si="131"/>
        <v>9.3951000000000007E-2</v>
      </c>
      <c r="S132" s="13">
        <f t="shared" si="132"/>
        <v>0.10147887030977884</v>
      </c>
      <c r="T132" s="2">
        <f t="shared" si="133"/>
        <v>0.01</v>
      </c>
      <c r="U132" s="14">
        <f t="shared" si="134"/>
        <v>1.0147887030977885E-3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6.5047887030977884E-3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8.6125483870967692</v>
      </c>
      <c r="E133" s="10">
        <f t="shared" si="145"/>
        <v>8.4342000000000006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7.20467741935484</v>
      </c>
      <c r="E136" s="7"/>
      <c r="F136" s="7"/>
      <c r="G136" s="1">
        <v>1</v>
      </c>
      <c r="H136" s="9">
        <f t="shared" ref="H136:H147" si="147">E137</f>
        <v>7.20467741935484</v>
      </c>
      <c r="I136" s="9">
        <f t="shared" ref="I136:I147" si="148">H136+273.15</f>
        <v>280.3546774193548</v>
      </c>
      <c r="J136" s="9">
        <f t="shared" ref="J136:J147" si="149">EXP(($C$15*(I136-$C$13))/($C$16*I136*$C$13))</f>
        <v>4.3555644731046658E-2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3.3060821392174443E-2</v>
      </c>
      <c r="Q136" s="12">
        <f t="shared" ref="Q136:Q147" si="153">P136*$B$138</f>
        <v>8.5958135619653552E-3</v>
      </c>
      <c r="R136" s="9">
        <f t="shared" ref="R136:R147" si="154">L136*$B$138</f>
        <v>0.19735245833333334</v>
      </c>
      <c r="S136" s="13">
        <f t="shared" ref="S136:S147" si="155">Q136/R136</f>
        <v>4.3555644731046658E-2</v>
      </c>
      <c r="T136" s="2">
        <f t="shared" ref="T136:T147" si="156">$B$137/100</f>
        <v>0.01</v>
      </c>
      <c r="U136" s="14">
        <f t="shared" ref="U136:U147" si="157">S136*T136</f>
        <v>4.3555644731046658E-4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5.9255564473104667E-3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5.3582580645161304</v>
      </c>
      <c r="E137" s="10">
        <f t="shared" ref="E137:E148" si="166">D136</f>
        <v>7.20467741935484</v>
      </c>
      <c r="F137" s="7" t="s">
        <v>83</v>
      </c>
      <c r="G137" s="1">
        <v>2</v>
      </c>
      <c r="H137" s="9">
        <f t="shared" si="147"/>
        <v>5.3582580645161304</v>
      </c>
      <c r="I137" s="9">
        <f t="shared" si="148"/>
        <v>278.5082580645161</v>
      </c>
      <c r="J137" s="9">
        <f t="shared" si="149"/>
        <v>3.4597762037191206E-2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1.4850350119411591</v>
      </c>
      <c r="P137" s="9">
        <f t="shared" si="152"/>
        <v>5.1378887960037624E-2</v>
      </c>
      <c r="Q137" s="12">
        <f t="shared" si="153"/>
        <v>1.3358510869609782E-2</v>
      </c>
      <c r="R137" s="9">
        <f t="shared" si="154"/>
        <v>0.19735245833333334</v>
      </c>
      <c r="S137" s="13">
        <f t="shared" si="155"/>
        <v>6.7688596242601221E-2</v>
      </c>
      <c r="T137" s="2">
        <f t="shared" si="156"/>
        <v>0.01</v>
      </c>
      <c r="U137" s="14">
        <f t="shared" si="157"/>
        <v>6.7688596242601227E-4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6.1668859624260126E-3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9.6122857142857097</v>
      </c>
      <c r="E138" s="10">
        <f t="shared" si="166"/>
        <v>5.3582580645161304</v>
      </c>
      <c r="F138" s="7" t="s">
        <v>83</v>
      </c>
      <c r="G138" s="1">
        <v>3</v>
      </c>
      <c r="H138" s="9">
        <f t="shared" si="147"/>
        <v>9.6122857142857097</v>
      </c>
      <c r="I138" s="9">
        <f t="shared" si="148"/>
        <v>282.76228571428567</v>
      </c>
      <c r="J138" s="9">
        <f t="shared" si="149"/>
        <v>5.8542535680649023E-2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2.1927040406477882</v>
      </c>
      <c r="P138" s="9">
        <f t="shared" si="152"/>
        <v>0.12836645453672643</v>
      </c>
      <c r="Q138" s="12">
        <f t="shared" si="153"/>
        <v>3.337527817954887E-2</v>
      </c>
      <c r="R138" s="9">
        <f t="shared" si="154"/>
        <v>0.19735245833333334</v>
      </c>
      <c r="S138" s="13">
        <f t="shared" si="155"/>
        <v>0.16911508709548059</v>
      </c>
      <c r="T138" s="2">
        <f t="shared" si="156"/>
        <v>0.01</v>
      </c>
      <c r="U138" s="14">
        <f t="shared" si="157"/>
        <v>1.6911508709548059E-3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7.1811508709548064E-3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10.064354838709701</v>
      </c>
      <c r="E139" s="10">
        <f t="shared" si="166"/>
        <v>9.6122857142857097</v>
      </c>
      <c r="F139" s="7" t="s">
        <v>83</v>
      </c>
      <c r="G139" s="1">
        <v>4</v>
      </c>
      <c r="H139" s="9">
        <f t="shared" si="147"/>
        <v>10.064354838709701</v>
      </c>
      <c r="I139" s="9">
        <f t="shared" si="148"/>
        <v>283.21435483870965</v>
      </c>
      <c r="J139" s="9">
        <f t="shared" si="149"/>
        <v>6.1850383302872507E-2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2.8233855027777288</v>
      </c>
      <c r="P139" s="9">
        <f t="shared" si="152"/>
        <v>0.17462747555857594</v>
      </c>
      <c r="Q139" s="12">
        <f t="shared" si="153"/>
        <v>4.5403143645229745E-2</v>
      </c>
      <c r="R139" s="9">
        <f t="shared" si="154"/>
        <v>0.19735245833333334</v>
      </c>
      <c r="S139" s="13">
        <f t="shared" si="155"/>
        <v>0.23006120130787869</v>
      </c>
      <c r="T139" s="2">
        <f t="shared" si="156"/>
        <v>0.01</v>
      </c>
      <c r="U139" s="14">
        <f t="shared" si="157"/>
        <v>2.3006120130787868E-3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7.7906120130787869E-3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12.1441</v>
      </c>
      <c r="E140" s="10">
        <f t="shared" si="166"/>
        <v>10.064354838709701</v>
      </c>
      <c r="F140" s="7" t="s">
        <v>83</v>
      </c>
      <c r="G140" s="1">
        <v>5</v>
      </c>
      <c r="H140" s="9">
        <f t="shared" si="147"/>
        <v>12.1441</v>
      </c>
      <c r="I140" s="9">
        <f t="shared" si="148"/>
        <v>285.29409999999996</v>
      </c>
      <c r="J140" s="9">
        <f t="shared" si="149"/>
        <v>7.9466815007989758E-2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3.4078059438858199</v>
      </c>
      <c r="P140" s="9">
        <f t="shared" si="152"/>
        <v>0.27080748452590236</v>
      </c>
      <c r="Q140" s="12">
        <f t="shared" si="153"/>
        <v>7.0409945976734611E-2</v>
      </c>
      <c r="R140" s="9">
        <f t="shared" si="154"/>
        <v>0.19735245833333334</v>
      </c>
      <c r="S140" s="13">
        <f t="shared" si="155"/>
        <v>0.35677258125566602</v>
      </c>
      <c r="T140" s="2">
        <f t="shared" si="156"/>
        <v>0.01</v>
      </c>
      <c r="U140" s="14">
        <f t="shared" si="157"/>
        <v>3.5677258125566603E-3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9.05772581255666E-3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16.0278387096774</v>
      </c>
      <c r="E141" s="10">
        <f t="shared" si="166"/>
        <v>12.1441</v>
      </c>
      <c r="F141" s="7" t="s">
        <v>85</v>
      </c>
      <c r="G141" s="1">
        <v>6</v>
      </c>
      <c r="H141" s="9">
        <f t="shared" si="147"/>
        <v>16.0278387096774</v>
      </c>
      <c r="I141" s="9">
        <f t="shared" si="148"/>
        <v>289.17783870967736</v>
      </c>
      <c r="J141" s="9">
        <f t="shared" si="149"/>
        <v>0.12567520524094938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3.8960463760265842</v>
      </c>
      <c r="P141" s="9">
        <f t="shared" si="152"/>
        <v>0.48963642793539802</v>
      </c>
      <c r="Q141" s="12">
        <f t="shared" si="153"/>
        <v>0.12730547126320349</v>
      </c>
      <c r="R141" s="9">
        <f t="shared" si="154"/>
        <v>0.19735245833333334</v>
      </c>
      <c r="S141" s="13">
        <f t="shared" si="155"/>
        <v>0.64506655928339796</v>
      </c>
      <c r="T141" s="2">
        <f t="shared" si="156"/>
        <v>0.01</v>
      </c>
      <c r="U141" s="14">
        <f t="shared" si="157"/>
        <v>6.4506655928339793E-3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1.6400665592833978E-2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20.074633333333299</v>
      </c>
      <c r="E142" s="10">
        <f t="shared" si="166"/>
        <v>16.0278387096774</v>
      </c>
      <c r="F142" s="7" t="s">
        <v>83</v>
      </c>
      <c r="G142" s="1">
        <v>7</v>
      </c>
      <c r="H142" s="9">
        <f t="shared" si="147"/>
        <v>20.074633333333299</v>
      </c>
      <c r="I142" s="9">
        <f t="shared" si="148"/>
        <v>293.22463333333326</v>
      </c>
      <c r="J142" s="9">
        <f t="shared" si="149"/>
        <v>0.20001429830311829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4.1654578647578528</v>
      </c>
      <c r="P142" s="9">
        <f t="shared" si="152"/>
        <v>0.8331511319307473</v>
      </c>
      <c r="Q142" s="12">
        <f t="shared" si="153"/>
        <v>0.21661929430199431</v>
      </c>
      <c r="R142" s="9">
        <f t="shared" si="154"/>
        <v>0.19735245833333334</v>
      </c>
      <c r="S142" s="13">
        <f t="shared" si="155"/>
        <v>1.0976265313914599</v>
      </c>
      <c r="T142" s="2">
        <f t="shared" si="156"/>
        <v>0.01</v>
      </c>
      <c r="U142" s="14">
        <f t="shared" si="157"/>
        <v>1.09762653139146E-2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2.0926265313914602E-2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23.119806451612899</v>
      </c>
      <c r="E143" s="10">
        <f t="shared" si="166"/>
        <v>20.074633333333299</v>
      </c>
      <c r="F143" s="7" t="s">
        <v>83</v>
      </c>
      <c r="G143" s="1">
        <v>8</v>
      </c>
      <c r="H143" s="9">
        <f t="shared" si="147"/>
        <v>23.119806451612899</v>
      </c>
      <c r="I143" s="9">
        <f t="shared" si="148"/>
        <v>296.26980645161285</v>
      </c>
      <c r="J143" s="9">
        <f t="shared" si="149"/>
        <v>0.28137595654714881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4.0913546494937725</v>
      </c>
      <c r="P143" s="9">
        <f t="shared" si="152"/>
        <v>1.1512088280749351</v>
      </c>
      <c r="Q143" s="12">
        <f t="shared" si="153"/>
        <v>0.29931429529948311</v>
      </c>
      <c r="R143" s="9">
        <f t="shared" si="154"/>
        <v>0.19735245833333334</v>
      </c>
      <c r="S143" s="13">
        <f t="shared" si="155"/>
        <v>1.5166484260050799</v>
      </c>
      <c r="T143" s="2">
        <f t="shared" si="156"/>
        <v>0.01</v>
      </c>
      <c r="U143" s="14">
        <f t="shared" si="157"/>
        <v>1.51664842600508E-2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2.5116484260050802E-2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23.589451612903201</v>
      </c>
      <c r="E144" s="10">
        <f t="shared" si="166"/>
        <v>23.119806451612899</v>
      </c>
      <c r="F144" s="7" t="s">
        <v>83</v>
      </c>
      <c r="G144" s="1">
        <v>9</v>
      </c>
      <c r="H144" s="9">
        <f t="shared" si="147"/>
        <v>23.589451612903201</v>
      </c>
      <c r="I144" s="9">
        <f t="shared" si="148"/>
        <v>296.73945161290317</v>
      </c>
      <c r="J144" s="9">
        <f t="shared" si="149"/>
        <v>0.29639885183955461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3.699193738085504</v>
      </c>
      <c r="P144" s="9">
        <f t="shared" si="152"/>
        <v>1.0964367767006136</v>
      </c>
      <c r="Q144" s="12">
        <f t="shared" si="153"/>
        <v>0.28507356194215955</v>
      </c>
      <c r="R144" s="9">
        <f t="shared" si="154"/>
        <v>0.19735245833333334</v>
      </c>
      <c r="S144" s="13">
        <f t="shared" si="155"/>
        <v>1.4444895409443699</v>
      </c>
      <c r="T144" s="2">
        <f t="shared" si="156"/>
        <v>0.01</v>
      </c>
      <c r="U144" s="14">
        <f t="shared" si="157"/>
        <v>1.4444895409443699E-2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2.4394895409443701E-2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19.6490333333333</v>
      </c>
      <c r="E145" s="10">
        <f t="shared" si="166"/>
        <v>23.589451612903201</v>
      </c>
      <c r="F145" s="7" t="s">
        <v>83</v>
      </c>
      <c r="G145" s="1">
        <v>10</v>
      </c>
      <c r="H145" s="9">
        <f t="shared" si="147"/>
        <v>19.6490333333333</v>
      </c>
      <c r="I145" s="9">
        <f t="shared" si="148"/>
        <v>292.79903333333328</v>
      </c>
      <c r="J145" s="9">
        <f t="shared" si="149"/>
        <v>0.19058955524462698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3.361804878051557</v>
      </c>
      <c r="P145" s="9">
        <f t="shared" si="152"/>
        <v>0.64072489652706366</v>
      </c>
      <c r="Q145" s="12">
        <f t="shared" si="153"/>
        <v>0.16658847309703656</v>
      </c>
      <c r="R145" s="9">
        <f t="shared" si="154"/>
        <v>0.19735245833333334</v>
      </c>
      <c r="S145" s="13">
        <f t="shared" si="155"/>
        <v>0.84411653396110409</v>
      </c>
      <c r="T145" s="2">
        <f t="shared" si="156"/>
        <v>0.01</v>
      </c>
      <c r="U145" s="14">
        <f t="shared" si="157"/>
        <v>8.4411653396110412E-3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1.8391165339611042E-2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15.457903225806501</v>
      </c>
      <c r="E146" s="10">
        <f t="shared" si="166"/>
        <v>19.6490333333333</v>
      </c>
      <c r="F146" s="7" t="s">
        <v>83</v>
      </c>
      <c r="G146" s="1">
        <v>11</v>
      </c>
      <c r="H146" s="9">
        <f t="shared" si="147"/>
        <v>15.457903225806501</v>
      </c>
      <c r="I146" s="9">
        <f t="shared" si="148"/>
        <v>288.60790322580647</v>
      </c>
      <c r="J146" s="9">
        <f t="shared" si="149"/>
        <v>0.11759059062833799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3.4801278981911601</v>
      </c>
      <c r="P146" s="9">
        <f t="shared" si="152"/>
        <v>0.40923029501045499</v>
      </c>
      <c r="Q146" s="12">
        <f t="shared" si="153"/>
        <v>0.1063998767027183</v>
      </c>
      <c r="R146" s="9">
        <f t="shared" si="154"/>
        <v>0.19735245833333334</v>
      </c>
      <c r="S146" s="13">
        <f t="shared" si="155"/>
        <v>0.53913631277400254</v>
      </c>
      <c r="T146" s="2">
        <f t="shared" si="156"/>
        <v>0.01</v>
      </c>
      <c r="U146" s="14">
        <f t="shared" si="157"/>
        <v>5.3913631277400257E-3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1.0881363127740025E-2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8.4342000000000006</v>
      </c>
      <c r="E147" s="10">
        <f t="shared" si="166"/>
        <v>15.457903225806501</v>
      </c>
      <c r="F147" s="7" t="s">
        <v>85</v>
      </c>
      <c r="G147" s="1">
        <v>12</v>
      </c>
      <c r="H147" s="9">
        <f t="shared" si="147"/>
        <v>8.4342000000000006</v>
      </c>
      <c r="I147" s="9">
        <f t="shared" si="148"/>
        <v>281.58419999999995</v>
      </c>
      <c r="J147" s="9">
        <f t="shared" si="149"/>
        <v>5.0687895500242101E-2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3.8299455198473717</v>
      </c>
      <c r="P147" s="9">
        <f t="shared" si="152"/>
        <v>0.19413187828164399</v>
      </c>
      <c r="Q147" s="12">
        <f t="shared" si="153"/>
        <v>5.0474288353227439E-2</v>
      </c>
      <c r="R147" s="9">
        <f t="shared" si="154"/>
        <v>0.19735245833333334</v>
      </c>
      <c r="S147" s="13">
        <f t="shared" si="155"/>
        <v>0.25575707938725079</v>
      </c>
      <c r="T147" s="2">
        <f t="shared" si="156"/>
        <v>0.01</v>
      </c>
      <c r="U147" s="14">
        <f t="shared" si="157"/>
        <v>2.557570793872508E-3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8.0475707938725081E-3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8.6125483870967692</v>
      </c>
      <c r="E148" s="10">
        <f t="shared" si="166"/>
        <v>8.4342000000000006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E14" sqref="E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250800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308000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752257.72790701303</v>
      </c>
      <c r="J13" s="6" t="s">
        <v>37</v>
      </c>
      <c r="K13" s="6">
        <f>I13/(10000*1000)</f>
        <v>7.5225772790701306E-2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0.141193548387097</v>
      </c>
      <c r="E26" s="7"/>
      <c r="F26" s="7"/>
      <c r="G26" s="1">
        <v>1</v>
      </c>
      <c r="H26" s="9">
        <f t="shared" ref="H26:H37" si="0">E27</f>
        <v>0.141193548387097</v>
      </c>
      <c r="I26" s="9">
        <f t="shared" ref="I26:I37" si="1">H26+273.15</f>
        <v>273.29119354838707</v>
      </c>
      <c r="J26" s="9">
        <f t="shared" ref="J26:J37" si="2">EXP(($C$15*(I26-$C$13))/($C$16*I26*$C$13))</f>
        <v>1.7750278533885173E-2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0.71945596101999576</v>
      </c>
      <c r="Q26" s="12">
        <f t="shared" ref="Q26:Q37" si="6">P26*$B$28</f>
        <v>7.1945596101999576E-2</v>
      </c>
      <c r="R26" s="9">
        <f t="shared" ref="R26:R37" si="7">L26*$B$28</f>
        <v>4.0532094166666672</v>
      </c>
      <c r="S26" s="13">
        <f t="shared" ref="S26:S37" si="8">Q26/R26</f>
        <v>1.775027853388517E-2</v>
      </c>
      <c r="T26" s="2">
        <f t="shared" ref="T26:T37" si="9">$B$27/100</f>
        <v>0.34</v>
      </c>
      <c r="U26" s="14">
        <f t="shared" ref="U26:U37" si="10">S26*T26</f>
        <v>6.035094701520958E-3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1.8935094701520959E-2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-3.5194838709677398</v>
      </c>
      <c r="E27" s="10">
        <f t="shared" ref="E27:E38" si="18">D26</f>
        <v>0.141193548387097</v>
      </c>
      <c r="F27" s="7" t="s">
        <v>83</v>
      </c>
      <c r="G27" s="1">
        <v>2</v>
      </c>
      <c r="H27" s="9">
        <f t="shared" si="0"/>
        <v>-3.5194838709677398</v>
      </c>
      <c r="I27" s="9">
        <f t="shared" si="1"/>
        <v>269.63051612903223</v>
      </c>
      <c r="J27" s="9">
        <f t="shared" si="2"/>
        <v>1.0942934710931234E-2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80.344732372313345</v>
      </c>
      <c r="P27" s="9">
        <f t="shared" si="5"/>
        <v>0.87920716071746807</v>
      </c>
      <c r="Q27" s="12">
        <f t="shared" si="6"/>
        <v>8.7920716071746813E-2</v>
      </c>
      <c r="R27" s="9">
        <f t="shared" si="7"/>
        <v>4.0532094166666672</v>
      </c>
      <c r="S27" s="13">
        <f t="shared" si="8"/>
        <v>2.1691629282765319E-2</v>
      </c>
      <c r="T27" s="2">
        <f t="shared" si="9"/>
        <v>0.34</v>
      </c>
      <c r="U27" s="14">
        <f t="shared" si="10"/>
        <v>7.3751539561402084E-3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2.0275153956140209E-2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-6.4589999999999996</v>
      </c>
      <c r="E28" s="10">
        <f t="shared" si="18"/>
        <v>-3.5194838709677398</v>
      </c>
      <c r="F28" s="7" t="s">
        <v>83</v>
      </c>
      <c r="G28" s="1">
        <v>3</v>
      </c>
      <c r="H28" s="9">
        <f t="shared" si="0"/>
        <v>-6.4589999999999996</v>
      </c>
      <c r="I28" s="9">
        <f t="shared" si="1"/>
        <v>266.69099999999997</v>
      </c>
      <c r="J28" s="9">
        <f t="shared" si="2"/>
        <v>7.3497439816136868E-3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119.99761937826254</v>
      </c>
      <c r="P28" s="9">
        <f t="shared" si="5"/>
        <v>0.88195178083335501</v>
      </c>
      <c r="Q28" s="12">
        <f t="shared" si="6"/>
        <v>8.8195178083335504E-2</v>
      </c>
      <c r="R28" s="9">
        <f t="shared" si="7"/>
        <v>4.0532094166666672</v>
      </c>
      <c r="S28" s="13">
        <f t="shared" si="8"/>
        <v>2.175934402024227E-2</v>
      </c>
      <c r="T28" s="2">
        <f t="shared" si="9"/>
        <v>0.34</v>
      </c>
      <c r="U28" s="14">
        <f t="shared" si="10"/>
        <v>7.3981769668823721E-3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2.0298176966882374E-2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0.12629032258064499</v>
      </c>
      <c r="E29" s="10">
        <f t="shared" si="18"/>
        <v>-6.4589999999999996</v>
      </c>
      <c r="F29" s="7" t="s">
        <v>83</v>
      </c>
      <c r="G29" s="1">
        <v>4</v>
      </c>
      <c r="H29" s="9">
        <f t="shared" si="0"/>
        <v>0.12629032258064499</v>
      </c>
      <c r="I29" s="9">
        <f t="shared" si="1"/>
        <v>273.27629032258062</v>
      </c>
      <c r="J29" s="9">
        <f t="shared" si="2"/>
        <v>1.7715823571264212E-2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159.64776176409586</v>
      </c>
      <c r="P29" s="9">
        <f t="shared" si="5"/>
        <v>2.8282915809599429</v>
      </c>
      <c r="Q29" s="12">
        <f t="shared" si="6"/>
        <v>0.28282915809599429</v>
      </c>
      <c r="R29" s="9">
        <f t="shared" si="7"/>
        <v>4.0532094166666672</v>
      </c>
      <c r="S29" s="13">
        <f t="shared" si="8"/>
        <v>6.9779063705173949E-2</v>
      </c>
      <c r="T29" s="2">
        <f t="shared" si="9"/>
        <v>0.34</v>
      </c>
      <c r="U29" s="14">
        <f t="shared" si="10"/>
        <v>2.3724881659759143E-2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3.6624881659759141E-2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4.9044333333333299</v>
      </c>
      <c r="E30" s="10">
        <f t="shared" si="18"/>
        <v>0.12629032258064499</v>
      </c>
      <c r="F30" s="7" t="s">
        <v>83</v>
      </c>
      <c r="G30" s="1">
        <v>5</v>
      </c>
      <c r="H30" s="9">
        <f t="shared" si="0"/>
        <v>4.9044333333333299</v>
      </c>
      <c r="I30" s="9">
        <f t="shared" si="1"/>
        <v>278.05443333333329</v>
      </c>
      <c r="J30" s="9">
        <f t="shared" si="2"/>
        <v>3.2678861771288821E-2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148.97849667397912</v>
      </c>
      <c r="O30" s="9">
        <f t="shared" si="19"/>
        <v>48.373067675823449</v>
      </c>
      <c r="P30" s="9">
        <f t="shared" si="5"/>
        <v>1.580776792031434</v>
      </c>
      <c r="Q30" s="12">
        <f t="shared" si="6"/>
        <v>0.15807767920314342</v>
      </c>
      <c r="R30" s="9">
        <f t="shared" si="7"/>
        <v>4.0532094166666672</v>
      </c>
      <c r="S30" s="13">
        <f t="shared" si="8"/>
        <v>3.900061974422863E-2</v>
      </c>
      <c r="T30" s="2">
        <f t="shared" si="9"/>
        <v>0.34</v>
      </c>
      <c r="U30" s="14">
        <f t="shared" si="10"/>
        <v>1.3260210713037734E-2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2.6160210713037736E-2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10.3868064516129</v>
      </c>
      <c r="E31" s="10">
        <f t="shared" si="18"/>
        <v>4.9044333333333299</v>
      </c>
      <c r="F31" s="7" t="s">
        <v>85</v>
      </c>
      <c r="G31" s="1">
        <v>6</v>
      </c>
      <c r="H31" s="9">
        <f t="shared" si="0"/>
        <v>10.3868064516129</v>
      </c>
      <c r="I31" s="9">
        <f t="shared" si="1"/>
        <v>283.5368064516129</v>
      </c>
      <c r="J31" s="9">
        <f t="shared" si="2"/>
        <v>6.4316511867531095E-2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87.324385050458687</v>
      </c>
      <c r="P31" s="9">
        <f t="shared" si="5"/>
        <v>5.6163998474226808</v>
      </c>
      <c r="Q31" s="12">
        <f t="shared" si="6"/>
        <v>0.56163998474226806</v>
      </c>
      <c r="R31" s="9">
        <f t="shared" si="7"/>
        <v>4.0532094166666672</v>
      </c>
      <c r="S31" s="13">
        <f t="shared" si="8"/>
        <v>0.1385667324349989</v>
      </c>
      <c r="T31" s="2">
        <f t="shared" si="9"/>
        <v>0.34</v>
      </c>
      <c r="U31" s="14">
        <f t="shared" si="10"/>
        <v>4.7112689027899626E-2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6.0012689027899628E-2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19.0802333333333</v>
      </c>
      <c r="E32" s="10">
        <f t="shared" si="18"/>
        <v>10.3868064516129</v>
      </c>
      <c r="F32" s="7" t="s">
        <v>83</v>
      </c>
      <c r="G32" s="1">
        <v>7</v>
      </c>
      <c r="H32" s="9">
        <f t="shared" si="0"/>
        <v>19.0802333333333</v>
      </c>
      <c r="I32" s="9">
        <f t="shared" si="1"/>
        <v>292.23023333333327</v>
      </c>
      <c r="J32" s="9">
        <f t="shared" si="2"/>
        <v>0.1786441649649084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122.24007936970267</v>
      </c>
      <c r="P32" s="9">
        <f t="shared" si="5"/>
        <v>21.83747690424466</v>
      </c>
      <c r="Q32" s="12">
        <f t="shared" si="6"/>
        <v>2.1837476904244659</v>
      </c>
      <c r="R32" s="9">
        <f t="shared" si="7"/>
        <v>4.0532094166666672</v>
      </c>
      <c r="S32" s="13">
        <f t="shared" si="8"/>
        <v>0.53877001307777617</v>
      </c>
      <c r="T32" s="2">
        <f t="shared" si="9"/>
        <v>0.34</v>
      </c>
      <c r="U32" s="14">
        <f t="shared" si="10"/>
        <v>0.18318180444644391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0.20883180444644392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21.193064516128999</v>
      </c>
      <c r="E33" s="10">
        <f t="shared" si="18"/>
        <v>19.0802333333333</v>
      </c>
      <c r="F33" s="7" t="s">
        <v>83</v>
      </c>
      <c r="G33" s="1">
        <v>8</v>
      </c>
      <c r="H33" s="9">
        <f t="shared" si="0"/>
        <v>21.193064516128999</v>
      </c>
      <c r="I33" s="9">
        <f t="shared" si="1"/>
        <v>294.34306451612895</v>
      </c>
      <c r="J33" s="9">
        <f t="shared" si="2"/>
        <v>0.22691219065128998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140.93469663212468</v>
      </c>
      <c r="P33" s="9">
        <f t="shared" si="5"/>
        <v>31.979800751570391</v>
      </c>
      <c r="Q33" s="12">
        <f t="shared" si="6"/>
        <v>3.1979800751570391</v>
      </c>
      <c r="R33" s="9">
        <f t="shared" si="7"/>
        <v>4.0532094166666672</v>
      </c>
      <c r="S33" s="13">
        <f t="shared" si="8"/>
        <v>0.78899946842298541</v>
      </c>
      <c r="T33" s="2">
        <f t="shared" si="9"/>
        <v>0.34</v>
      </c>
      <c r="U33" s="14">
        <f t="shared" si="10"/>
        <v>0.26825981926381504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0.29390981926381504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15.6828387096774</v>
      </c>
      <c r="E34" s="10">
        <f t="shared" si="18"/>
        <v>21.193064516128999</v>
      </c>
      <c r="F34" s="7" t="s">
        <v>83</v>
      </c>
      <c r="G34" s="1">
        <v>9</v>
      </c>
      <c r="H34" s="9">
        <f t="shared" si="0"/>
        <v>15.6828387096774</v>
      </c>
      <c r="I34" s="9">
        <f t="shared" si="1"/>
        <v>288.83283870967739</v>
      </c>
      <c r="J34" s="9">
        <f t="shared" si="2"/>
        <v>0.12072105843659318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149.48699004722096</v>
      </c>
      <c r="P34" s="9">
        <f t="shared" si="5"/>
        <v>18.046227661000984</v>
      </c>
      <c r="Q34" s="12">
        <f t="shared" si="6"/>
        <v>1.8046227661000984</v>
      </c>
      <c r="R34" s="9">
        <f t="shared" si="7"/>
        <v>4.0532094166666672</v>
      </c>
      <c r="S34" s="13">
        <f t="shared" si="8"/>
        <v>0.44523304388851648</v>
      </c>
      <c r="T34" s="2">
        <f t="shared" si="9"/>
        <v>0.34</v>
      </c>
      <c r="U34" s="14">
        <f t="shared" si="10"/>
        <v>0.15137923492209562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0.17702923492209563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10.349733333333299</v>
      </c>
      <c r="E35" s="10">
        <f t="shared" si="18"/>
        <v>15.6828387096774</v>
      </c>
      <c r="F35" s="7" t="s">
        <v>83</v>
      </c>
      <c r="G35" s="1">
        <v>10</v>
      </c>
      <c r="H35" s="9">
        <f t="shared" si="0"/>
        <v>10.349733333333299</v>
      </c>
      <c r="I35" s="9">
        <f t="shared" si="1"/>
        <v>283.49973333333327</v>
      </c>
      <c r="J35" s="9">
        <f t="shared" si="2"/>
        <v>6.402833408802576E-2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171.97285655288664</v>
      </c>
      <c r="P35" s="9">
        <f t="shared" si="5"/>
        <v>11.011135513440356</v>
      </c>
      <c r="Q35" s="12">
        <f t="shared" si="6"/>
        <v>1.1011135513440358</v>
      </c>
      <c r="R35" s="9">
        <f t="shared" si="7"/>
        <v>4.0532094166666672</v>
      </c>
      <c r="S35" s="13">
        <f t="shared" si="8"/>
        <v>0.27166460899263978</v>
      </c>
      <c r="T35" s="2">
        <f t="shared" si="9"/>
        <v>0.34</v>
      </c>
      <c r="U35" s="14">
        <f t="shared" si="10"/>
        <v>9.2365967057497528E-2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0.10526596705749752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8.0636451612903208</v>
      </c>
      <c r="E36" s="10">
        <f t="shared" si="18"/>
        <v>10.349733333333299</v>
      </c>
      <c r="F36" s="7" t="s">
        <v>83</v>
      </c>
      <c r="G36" s="1">
        <v>11</v>
      </c>
      <c r="H36" s="9">
        <f t="shared" si="0"/>
        <v>8.0636451612903208</v>
      </c>
      <c r="I36" s="9">
        <f t="shared" si="1"/>
        <v>281.21364516129029</v>
      </c>
      <c r="J36" s="9">
        <f t="shared" si="2"/>
        <v>4.843016930344516E-2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152.91363498747396</v>
      </c>
      <c r="O36" s="9">
        <f t="shared" si="19"/>
        <v>48.580180218638986</v>
      </c>
      <c r="P36" s="9">
        <f t="shared" si="5"/>
        <v>2.3527463527805637</v>
      </c>
      <c r="Q36" s="12">
        <f t="shared" si="6"/>
        <v>0.23527463527805637</v>
      </c>
      <c r="R36" s="9">
        <f t="shared" si="7"/>
        <v>4.0532094166666672</v>
      </c>
      <c r="S36" s="13">
        <f t="shared" si="8"/>
        <v>5.8046503669564813E-2</v>
      </c>
      <c r="T36" s="2">
        <f t="shared" si="9"/>
        <v>0.34</v>
      </c>
      <c r="U36" s="14">
        <f t="shared" si="10"/>
        <v>1.9735811247652037E-2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3.2635811247652038E-2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2.86046666666667</v>
      </c>
      <c r="E37" s="10">
        <f t="shared" si="18"/>
        <v>8.0636451612903208</v>
      </c>
      <c r="F37" s="7" t="s">
        <v>85</v>
      </c>
      <c r="G37" s="1">
        <v>12</v>
      </c>
      <c r="H37" s="9">
        <f t="shared" si="0"/>
        <v>2.86046666666667</v>
      </c>
      <c r="I37" s="9">
        <f t="shared" si="1"/>
        <v>276.01046666666667</v>
      </c>
      <c r="J37" s="9">
        <f t="shared" si="2"/>
        <v>2.5214255359069779E-2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86.759528032525083</v>
      </c>
      <c r="P37" s="9">
        <f t="shared" si="5"/>
        <v>2.1875768946444603</v>
      </c>
      <c r="Q37" s="12">
        <f t="shared" si="6"/>
        <v>0.21875768946444604</v>
      </c>
      <c r="R37" s="9">
        <f t="shared" si="7"/>
        <v>4.0532094166666672</v>
      </c>
      <c r="S37" s="13">
        <f t="shared" si="8"/>
        <v>5.3971474694823669E-2</v>
      </c>
      <c r="T37" s="2">
        <f t="shared" si="9"/>
        <v>0.34</v>
      </c>
      <c r="U37" s="14">
        <f t="shared" si="10"/>
        <v>1.8350301396240047E-2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3.1250301396240049E-2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-5.3131935483871002</v>
      </c>
      <c r="E38" s="10">
        <f t="shared" si="18"/>
        <v>2.86046666666667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0.141193548387097</v>
      </c>
      <c r="E42" s="7"/>
      <c r="F42" s="7"/>
      <c r="G42" s="1">
        <v>1</v>
      </c>
      <c r="H42" s="9">
        <f t="shared" ref="H42:H53" si="20">E43</f>
        <v>0.141193548387097</v>
      </c>
      <c r="I42" s="9">
        <f t="shared" ref="I42:I53" si="21">H42+273.15</f>
        <v>273.29119354838707</v>
      </c>
      <c r="J42" s="9">
        <f t="shared" ref="J42:J53" si="22">EXP(($C$15*(I42-$C$13))/($C$16*I42*$C$13))</f>
        <v>1.7750278533885173E-2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1.0447148309599792</v>
      </c>
      <c r="Q42" s="12">
        <f t="shared" ref="Q42:Q53" si="26">P42*$B$44</f>
        <v>0.25073155943039499</v>
      </c>
      <c r="R42" s="9">
        <f t="shared" ref="R42:R53" si="27">L42*$B$44</f>
        <v>14.125500000000001</v>
      </c>
      <c r="S42" s="13">
        <f t="shared" ref="S42:S53" si="28">Q42/R42</f>
        <v>1.775027853388517E-2</v>
      </c>
      <c r="T42" s="2">
        <f t="shared" ref="T42:T53" si="29">$B$43/100</f>
        <v>0.43</v>
      </c>
      <c r="U42" s="14">
        <f t="shared" ref="U42:U53" si="30">S42*T42</f>
        <v>7.6326197695706227E-3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1.605261976957062E-2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20900</v>
      </c>
      <c r="AU42" s="1">
        <f t="shared" ref="AU42:AU53" si="38">AT42*10000*AS42*0.67*AR42*AQ42</f>
        <v>73841818.177038193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-3.5194838709677398</v>
      </c>
      <c r="E43" s="10">
        <f t="shared" ref="E43:E54" si="40">D42</f>
        <v>0.141193548387097</v>
      </c>
      <c r="F43" s="7" t="s">
        <v>83</v>
      </c>
      <c r="G43" s="1">
        <v>2</v>
      </c>
      <c r="H43" s="9">
        <f t="shared" si="20"/>
        <v>-3.5194838709677398</v>
      </c>
      <c r="I43" s="9">
        <f t="shared" si="21"/>
        <v>269.63051612903223</v>
      </c>
      <c r="J43" s="9">
        <f t="shared" si="22"/>
        <v>1.0942934710931234E-2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116.66778516904003</v>
      </c>
      <c r="P43" s="9">
        <f t="shared" si="25"/>
        <v>1.2766879559737563</v>
      </c>
      <c r="Q43" s="12">
        <f t="shared" si="26"/>
        <v>0.30640510943370147</v>
      </c>
      <c r="R43" s="9">
        <f t="shared" si="27"/>
        <v>14.125500000000001</v>
      </c>
      <c r="S43" s="13">
        <f t="shared" si="28"/>
        <v>2.1691629282765315E-2</v>
      </c>
      <c r="T43" s="2">
        <f t="shared" si="29"/>
        <v>0.43</v>
      </c>
      <c r="U43" s="14">
        <f t="shared" si="30"/>
        <v>9.3274005915890846E-3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1.7747400591589083E-2</v>
      </c>
      <c r="AR43" s="9">
        <f t="shared" si="35"/>
        <v>136.875</v>
      </c>
      <c r="AS43" s="1">
        <f t="shared" si="36"/>
        <v>0.24</v>
      </c>
      <c r="AT43" s="1">
        <f t="shared" si="37"/>
        <v>20900</v>
      </c>
      <c r="AU43" s="1">
        <f t="shared" si="38"/>
        <v>81637785.38400121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-6.4589999999999996</v>
      </c>
      <c r="E44" s="10">
        <f t="shared" si="40"/>
        <v>-3.5194838709677398</v>
      </c>
      <c r="F44" s="7" t="s">
        <v>83</v>
      </c>
      <c r="G44" s="1">
        <v>3</v>
      </c>
      <c r="H44" s="9">
        <f t="shared" si="20"/>
        <v>-6.4589999999999996</v>
      </c>
      <c r="I44" s="9">
        <f t="shared" si="21"/>
        <v>266.69099999999997</v>
      </c>
      <c r="J44" s="9">
        <f t="shared" si="22"/>
        <v>7.3497439816136868E-3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174.24734721306626</v>
      </c>
      <c r="P44" s="9">
        <f t="shared" si="25"/>
        <v>1.2806733914913841</v>
      </c>
      <c r="Q44" s="12">
        <f t="shared" si="26"/>
        <v>0.30736161395793221</v>
      </c>
      <c r="R44" s="9">
        <f t="shared" si="27"/>
        <v>14.125500000000001</v>
      </c>
      <c r="S44" s="13">
        <f t="shared" si="28"/>
        <v>2.175934402024227E-2</v>
      </c>
      <c r="T44" s="2">
        <f t="shared" si="29"/>
        <v>0.43</v>
      </c>
      <c r="U44" s="14">
        <f t="shared" si="30"/>
        <v>9.356517928704176E-3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1.7776517928704175E-2</v>
      </c>
      <c r="AR44" s="9">
        <f t="shared" si="35"/>
        <v>136.875</v>
      </c>
      <c r="AS44" s="1">
        <f t="shared" si="36"/>
        <v>0.24</v>
      </c>
      <c r="AT44" s="1">
        <f t="shared" si="37"/>
        <v>20900</v>
      </c>
      <c r="AU44" s="1">
        <f t="shared" si="38"/>
        <v>81771724.712529242</v>
      </c>
    </row>
    <row r="45" spans="1:48" x14ac:dyDescent="0.15">
      <c r="C45" s="7">
        <v>3</v>
      </c>
      <c r="D45" s="7">
        <f t="shared" si="39"/>
        <v>0.12629032258064499</v>
      </c>
      <c r="E45" s="10">
        <f t="shared" si="40"/>
        <v>-6.4589999999999996</v>
      </c>
      <c r="F45" s="7" t="s">
        <v>83</v>
      </c>
      <c r="G45" s="1">
        <v>4</v>
      </c>
      <c r="H45" s="9">
        <f t="shared" si="20"/>
        <v>0.12629032258064499</v>
      </c>
      <c r="I45" s="9">
        <f t="shared" si="21"/>
        <v>273.27629032258062</v>
      </c>
      <c r="J45" s="9">
        <f t="shared" si="22"/>
        <v>1.7715823571264212E-2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231.8229238215749</v>
      </c>
      <c r="P45" s="9">
        <f t="shared" si="25"/>
        <v>4.1069340181976441</v>
      </c>
      <c r="Q45" s="12">
        <f t="shared" si="26"/>
        <v>0.98566416436743454</v>
      </c>
      <c r="R45" s="9">
        <f t="shared" si="27"/>
        <v>14.125500000000001</v>
      </c>
      <c r="S45" s="13">
        <f t="shared" si="28"/>
        <v>6.9779063705173935E-2</v>
      </c>
      <c r="T45" s="2">
        <f t="shared" si="29"/>
        <v>0.43</v>
      </c>
      <c r="U45" s="14">
        <f t="shared" si="30"/>
        <v>3.0004997393224792E-2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3.8424997393224788E-2</v>
      </c>
      <c r="AR45" s="9">
        <f t="shared" si="35"/>
        <v>136.875</v>
      </c>
      <c r="AS45" s="1">
        <f t="shared" si="36"/>
        <v>0.24</v>
      </c>
      <c r="AT45" s="1">
        <f t="shared" si="37"/>
        <v>20900</v>
      </c>
      <c r="AU45" s="1">
        <f t="shared" si="38"/>
        <v>176754430.84637183</v>
      </c>
    </row>
    <row r="46" spans="1:48" x14ac:dyDescent="0.15">
      <c r="C46" s="7">
        <v>4</v>
      </c>
      <c r="D46" s="7">
        <f t="shared" si="39"/>
        <v>4.9044333333333299</v>
      </c>
      <c r="E46" s="10">
        <f t="shared" si="40"/>
        <v>0.12629032258064499</v>
      </c>
      <c r="F46" s="7" t="s">
        <v>83</v>
      </c>
      <c r="G46" s="1">
        <v>5</v>
      </c>
      <c r="H46" s="9">
        <f t="shared" si="20"/>
        <v>4.9044333333333299</v>
      </c>
      <c r="I46" s="9">
        <f t="shared" si="21"/>
        <v>278.05443333333329</v>
      </c>
      <c r="J46" s="9">
        <f t="shared" si="22"/>
        <v>3.2678861771288821E-2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216.33019031320839</v>
      </c>
      <c r="O46" s="9">
        <f t="shared" si="41"/>
        <v>70.242049490168881</v>
      </c>
      <c r="P46" s="9">
        <f t="shared" si="25"/>
        <v>2.2954302258212573</v>
      </c>
      <c r="Q46" s="12">
        <f t="shared" si="26"/>
        <v>0.55090325419710173</v>
      </c>
      <c r="R46" s="9">
        <f t="shared" si="27"/>
        <v>14.125500000000001</v>
      </c>
      <c r="S46" s="13">
        <f t="shared" si="28"/>
        <v>3.9000619744228644E-2</v>
      </c>
      <c r="T46" s="2">
        <f t="shared" si="29"/>
        <v>0.43</v>
      </c>
      <c r="U46" s="14">
        <f t="shared" si="30"/>
        <v>1.6770266490018317E-2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2.5190266490018313E-2</v>
      </c>
      <c r="AR46" s="9">
        <f t="shared" si="35"/>
        <v>136.875</v>
      </c>
      <c r="AS46" s="1">
        <f t="shared" si="36"/>
        <v>0.24</v>
      </c>
      <c r="AT46" s="1">
        <f t="shared" si="37"/>
        <v>20900</v>
      </c>
      <c r="AU46" s="1">
        <f t="shared" si="38"/>
        <v>115874860.59522013</v>
      </c>
    </row>
    <row r="47" spans="1:48" x14ac:dyDescent="0.15">
      <c r="C47" s="7">
        <v>5</v>
      </c>
      <c r="D47" s="7">
        <f t="shared" si="39"/>
        <v>10.3868064516129</v>
      </c>
      <c r="E47" s="10">
        <f t="shared" si="40"/>
        <v>4.9044333333333299</v>
      </c>
      <c r="F47" s="7" t="s">
        <v>85</v>
      </c>
      <c r="G47" s="1">
        <v>6</v>
      </c>
      <c r="H47" s="9">
        <f t="shared" si="20"/>
        <v>10.3868064516129</v>
      </c>
      <c r="I47" s="9">
        <f t="shared" si="21"/>
        <v>283.5368064516129</v>
      </c>
      <c r="J47" s="9">
        <f t="shared" si="22"/>
        <v>6.4316511867531095E-2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126.80286926434761</v>
      </c>
      <c r="P47" s="9">
        <f t="shared" si="25"/>
        <v>8.1555182458774063</v>
      </c>
      <c r="Q47" s="12">
        <f t="shared" si="26"/>
        <v>1.9573243790105774</v>
      </c>
      <c r="R47" s="9">
        <f t="shared" si="27"/>
        <v>14.125500000000001</v>
      </c>
      <c r="S47" s="13">
        <f t="shared" si="28"/>
        <v>0.13856673243499892</v>
      </c>
      <c r="T47" s="2">
        <f t="shared" si="29"/>
        <v>0.43</v>
      </c>
      <c r="U47" s="14">
        <f t="shared" si="30"/>
        <v>5.9583694947049536E-2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6.8003694947049539E-2</v>
      </c>
      <c r="AR47" s="9">
        <f t="shared" si="35"/>
        <v>136.875</v>
      </c>
      <c r="AS47" s="1">
        <f t="shared" si="36"/>
        <v>0.24</v>
      </c>
      <c r="AT47" s="1">
        <f t="shared" si="37"/>
        <v>20900</v>
      </c>
      <c r="AU47" s="1">
        <f t="shared" si="38"/>
        <v>312816010.70285118</v>
      </c>
    </row>
    <row r="48" spans="1:48" x14ac:dyDescent="0.15">
      <c r="C48" s="7">
        <v>6</v>
      </c>
      <c r="D48" s="7">
        <f t="shared" si="39"/>
        <v>19.0802333333333</v>
      </c>
      <c r="E48" s="10">
        <f t="shared" si="40"/>
        <v>10.3868064516129</v>
      </c>
      <c r="F48" s="7" t="s">
        <v>83</v>
      </c>
      <c r="G48" s="1">
        <v>7</v>
      </c>
      <c r="H48" s="9">
        <f t="shared" si="20"/>
        <v>19.0802333333333</v>
      </c>
      <c r="I48" s="9">
        <f t="shared" si="21"/>
        <v>292.23023333333327</v>
      </c>
      <c r="J48" s="9">
        <f t="shared" si="22"/>
        <v>0.1786441649649084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177.50360101847022</v>
      </c>
      <c r="P48" s="9">
        <f t="shared" si="25"/>
        <v>31.709982582208877</v>
      </c>
      <c r="Q48" s="12">
        <f t="shared" si="26"/>
        <v>7.6103958197301305</v>
      </c>
      <c r="R48" s="9">
        <f t="shared" si="27"/>
        <v>14.125500000000001</v>
      </c>
      <c r="S48" s="13">
        <f t="shared" si="28"/>
        <v>0.53877001307777639</v>
      </c>
      <c r="T48" s="2">
        <f t="shared" si="29"/>
        <v>0.43</v>
      </c>
      <c r="U48" s="14">
        <f t="shared" si="30"/>
        <v>0.23167110562344384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0.24727110562344384</v>
      </c>
      <c r="AR48" s="9">
        <f t="shared" si="35"/>
        <v>136.875</v>
      </c>
      <c r="AS48" s="1">
        <f t="shared" si="36"/>
        <v>0.24</v>
      </c>
      <c r="AT48" s="1">
        <f t="shared" si="37"/>
        <v>20900</v>
      </c>
      <c r="AU48" s="1">
        <f t="shared" si="38"/>
        <v>1137443500.4368103</v>
      </c>
    </row>
    <row r="49" spans="1:48" x14ac:dyDescent="0.15">
      <c r="C49" s="7">
        <v>7</v>
      </c>
      <c r="D49" s="7">
        <f t="shared" si="39"/>
        <v>21.193064516128999</v>
      </c>
      <c r="E49" s="10">
        <f t="shared" si="40"/>
        <v>19.0802333333333</v>
      </c>
      <c r="F49" s="7" t="s">
        <v>83</v>
      </c>
      <c r="G49" s="1">
        <v>8</v>
      </c>
      <c r="H49" s="9">
        <f t="shared" si="20"/>
        <v>21.193064516128999</v>
      </c>
      <c r="I49" s="9">
        <f t="shared" si="21"/>
        <v>294.34306451612895</v>
      </c>
      <c r="J49" s="9">
        <f t="shared" si="22"/>
        <v>0.22691219065128998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204.64986843626136</v>
      </c>
      <c r="P49" s="9">
        <f t="shared" si="25"/>
        <v>46.437549963370351</v>
      </c>
      <c r="Q49" s="12">
        <f t="shared" si="26"/>
        <v>11.145011991208884</v>
      </c>
      <c r="R49" s="9">
        <f t="shared" si="27"/>
        <v>14.125500000000001</v>
      </c>
      <c r="S49" s="13">
        <f t="shared" si="28"/>
        <v>0.78899946842298563</v>
      </c>
      <c r="T49" s="2">
        <f t="shared" si="29"/>
        <v>0.43</v>
      </c>
      <c r="U49" s="14">
        <f t="shared" si="30"/>
        <v>0.3392697714218838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0.35486977142188381</v>
      </c>
      <c r="AR49" s="9">
        <f t="shared" si="35"/>
        <v>136.875</v>
      </c>
      <c r="AS49" s="1">
        <f t="shared" si="36"/>
        <v>0.24</v>
      </c>
      <c r="AT49" s="1">
        <f t="shared" si="37"/>
        <v>20900</v>
      </c>
      <c r="AU49" s="1">
        <f t="shared" si="38"/>
        <v>1632395802.9289799</v>
      </c>
    </row>
    <row r="50" spans="1:48" x14ac:dyDescent="0.15">
      <c r="C50" s="7">
        <v>8</v>
      </c>
      <c r="D50" s="7">
        <f t="shared" si="39"/>
        <v>15.6828387096774</v>
      </c>
      <c r="E50" s="10">
        <f t="shared" si="40"/>
        <v>21.193064516128999</v>
      </c>
      <c r="F50" s="7" t="s">
        <v>83</v>
      </c>
      <c r="G50" s="1">
        <v>9</v>
      </c>
      <c r="H50" s="9">
        <f t="shared" si="20"/>
        <v>15.6828387096774</v>
      </c>
      <c r="I50" s="9">
        <f t="shared" si="21"/>
        <v>288.83283870967739</v>
      </c>
      <c r="J50" s="9">
        <f t="shared" si="22"/>
        <v>0.12072105843659318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217.06856847289103</v>
      </c>
      <c r="P50" s="9">
        <f t="shared" si="25"/>
        <v>26.204747339363507</v>
      </c>
      <c r="Q50" s="12">
        <f t="shared" si="26"/>
        <v>6.2891393614472415</v>
      </c>
      <c r="R50" s="9">
        <f t="shared" si="27"/>
        <v>14.125500000000001</v>
      </c>
      <c r="S50" s="13">
        <f t="shared" si="28"/>
        <v>0.44523304388851659</v>
      </c>
      <c r="T50" s="2">
        <f t="shared" si="29"/>
        <v>0.43</v>
      </c>
      <c r="U50" s="14">
        <f t="shared" si="30"/>
        <v>0.19145020887206213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0.2070502088720621</v>
      </c>
      <c r="AR50" s="9">
        <f t="shared" si="35"/>
        <v>136.875</v>
      </c>
      <c r="AS50" s="1">
        <f t="shared" si="36"/>
        <v>0.24</v>
      </c>
      <c r="AT50" s="1">
        <f t="shared" si="37"/>
        <v>20900</v>
      </c>
      <c r="AU50" s="1">
        <f t="shared" si="38"/>
        <v>952427958.58345699</v>
      </c>
    </row>
    <row r="51" spans="1:48" x14ac:dyDescent="0.15">
      <c r="C51" s="7">
        <v>9</v>
      </c>
      <c r="D51" s="7">
        <f t="shared" si="39"/>
        <v>10.349733333333299</v>
      </c>
      <c r="E51" s="10">
        <f t="shared" si="40"/>
        <v>15.6828387096774</v>
      </c>
      <c r="F51" s="7" t="s">
        <v>83</v>
      </c>
      <c r="G51" s="1">
        <v>10</v>
      </c>
      <c r="H51" s="9">
        <f t="shared" si="20"/>
        <v>10.349733333333299</v>
      </c>
      <c r="I51" s="9">
        <f t="shared" si="21"/>
        <v>283.49973333333327</v>
      </c>
      <c r="J51" s="9">
        <f t="shared" si="22"/>
        <v>6.402833408802576E-2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249.72007113352754</v>
      </c>
      <c r="P51" s="9">
        <f t="shared" si="25"/>
        <v>15.989160143023058</v>
      </c>
      <c r="Q51" s="12">
        <f t="shared" si="26"/>
        <v>3.8373984343255341</v>
      </c>
      <c r="R51" s="9">
        <f t="shared" si="27"/>
        <v>14.125500000000001</v>
      </c>
      <c r="S51" s="13">
        <f t="shared" si="28"/>
        <v>0.27166460899263983</v>
      </c>
      <c r="T51" s="2">
        <f t="shared" si="29"/>
        <v>0.43</v>
      </c>
      <c r="U51" s="14">
        <f t="shared" si="30"/>
        <v>0.11681578186683512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0.12531578186683512</v>
      </c>
      <c r="AR51" s="9">
        <f t="shared" si="35"/>
        <v>136.875</v>
      </c>
      <c r="AS51" s="1">
        <f t="shared" si="36"/>
        <v>0.24</v>
      </c>
      <c r="AT51" s="1">
        <f t="shared" si="37"/>
        <v>20900</v>
      </c>
      <c r="AU51" s="1">
        <f t="shared" si="38"/>
        <v>576450779.50860453</v>
      </c>
    </row>
    <row r="52" spans="1:48" x14ac:dyDescent="0.15">
      <c r="C52" s="7">
        <v>10</v>
      </c>
      <c r="D52" s="7">
        <f t="shared" si="39"/>
        <v>8.0636451612903208</v>
      </c>
      <c r="E52" s="10">
        <f t="shared" si="40"/>
        <v>10.349733333333299</v>
      </c>
      <c r="F52" s="7" t="s">
        <v>83</v>
      </c>
      <c r="G52" s="1">
        <v>11</v>
      </c>
      <c r="H52" s="9">
        <f t="shared" si="20"/>
        <v>8.0636451612903208</v>
      </c>
      <c r="I52" s="9">
        <f t="shared" si="21"/>
        <v>281.21364516129029</v>
      </c>
      <c r="J52" s="9">
        <f t="shared" si="22"/>
        <v>4.843016930344516E-2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222.04436544097925</v>
      </c>
      <c r="O52" s="9">
        <f t="shared" si="41"/>
        <v>70.542795549525209</v>
      </c>
      <c r="P52" s="9">
        <f t="shared" si="25"/>
        <v>3.4163995316018236</v>
      </c>
      <c r="Q52" s="12">
        <f t="shared" si="26"/>
        <v>0.81993588758443769</v>
      </c>
      <c r="R52" s="9">
        <f t="shared" si="27"/>
        <v>14.125500000000001</v>
      </c>
      <c r="S52" s="13">
        <f t="shared" si="28"/>
        <v>5.8046503669564806E-2</v>
      </c>
      <c r="T52" s="2">
        <f t="shared" si="29"/>
        <v>0.43</v>
      </c>
      <c r="U52" s="14">
        <f t="shared" si="30"/>
        <v>2.4959996577912865E-2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3.3379996577912865E-2</v>
      </c>
      <c r="AR52" s="9">
        <f t="shared" si="35"/>
        <v>136.875</v>
      </c>
      <c r="AS52" s="1">
        <f t="shared" si="36"/>
        <v>0.24</v>
      </c>
      <c r="AT52" s="1">
        <f t="shared" si="37"/>
        <v>20900</v>
      </c>
      <c r="AU52" s="1">
        <f t="shared" si="38"/>
        <v>153547500.24844879</v>
      </c>
    </row>
    <row r="53" spans="1:48" x14ac:dyDescent="0.15">
      <c r="C53" s="7">
        <v>11</v>
      </c>
      <c r="D53" s="7">
        <f t="shared" si="39"/>
        <v>2.86046666666667</v>
      </c>
      <c r="E53" s="10">
        <f t="shared" si="40"/>
        <v>8.0636451612903208</v>
      </c>
      <c r="F53" s="7" t="s">
        <v>85</v>
      </c>
      <c r="G53" s="1">
        <v>12</v>
      </c>
      <c r="H53" s="9">
        <f t="shared" si="20"/>
        <v>2.86046666666667</v>
      </c>
      <c r="I53" s="9">
        <f t="shared" si="21"/>
        <v>276.01046666666667</v>
      </c>
      <c r="J53" s="9">
        <f t="shared" si="22"/>
        <v>2.5214255359069779E-2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125.9826460179234</v>
      </c>
      <c r="P53" s="9">
        <f t="shared" si="25"/>
        <v>3.1765586075072161</v>
      </c>
      <c r="Q53" s="12">
        <f t="shared" si="26"/>
        <v>0.76237406580173184</v>
      </c>
      <c r="R53" s="9">
        <f t="shared" si="27"/>
        <v>14.125500000000001</v>
      </c>
      <c r="S53" s="13">
        <f t="shared" si="28"/>
        <v>5.3971474694823676E-2</v>
      </c>
      <c r="T53" s="2">
        <f t="shared" si="29"/>
        <v>0.43</v>
      </c>
      <c r="U53" s="14">
        <f t="shared" si="30"/>
        <v>2.3207734118774179E-2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3.1627734118774176E-2</v>
      </c>
      <c r="AR53" s="9">
        <f t="shared" si="35"/>
        <v>136.875</v>
      </c>
      <c r="AS53" s="1">
        <f t="shared" si="36"/>
        <v>0.24</v>
      </c>
      <c r="AT53" s="1">
        <f t="shared" si="37"/>
        <v>20900</v>
      </c>
      <c r="AU53" s="1">
        <f t="shared" si="38"/>
        <v>145487118.3442165</v>
      </c>
      <c r="AV53" s="1">
        <f>SUM(AU42:AU53)</f>
        <v>5440449290.4685287</v>
      </c>
    </row>
    <row r="54" spans="1:48" x14ac:dyDescent="0.15">
      <c r="C54" s="7">
        <v>12</v>
      </c>
      <c r="D54" s="7">
        <f t="shared" si="39"/>
        <v>-5.3131935483871002</v>
      </c>
      <c r="E54" s="10">
        <f t="shared" si="40"/>
        <v>2.86046666666667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0.141193548387097</v>
      </c>
      <c r="E58" s="7"/>
      <c r="F58" s="7"/>
      <c r="G58" s="1">
        <v>1</v>
      </c>
      <c r="H58" s="9">
        <f t="shared" ref="H58:H69" si="42">E59</f>
        <v>0.141193548387097</v>
      </c>
      <c r="I58" s="9">
        <f t="shared" ref="I58:I69" si="43">H58+273.15</f>
        <v>273.29119354838707</v>
      </c>
      <c r="J58" s="9">
        <f t="shared" ref="J58:J69" si="44">EXP(($C$15*(I58-$C$13))/($C$16*I58*$C$13))</f>
        <v>1.7750278533885173E-2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1.7708861217306108E-3</v>
      </c>
      <c r="Q58" s="12">
        <f t="shared" ref="Q58:Q69" si="48">P58*$B$60</f>
        <v>3.3646836312881606E-4</v>
      </c>
      <c r="R58" s="9">
        <f t="shared" ref="R58:R69" si="49">L58*$B$60</f>
        <v>1.8955666666666669E-2</v>
      </c>
      <c r="S58" s="13">
        <f t="shared" ref="S58:S69" si="50">Q58/R58</f>
        <v>1.775027853388517E-2</v>
      </c>
      <c r="T58" s="2">
        <f t="shared" ref="T58:T69" si="51">$B$59/100</f>
        <v>0.01</v>
      </c>
      <c r="U58" s="14">
        <f t="shared" ref="U58:U69" si="52">S58*T58</f>
        <v>1.7750278533885171E-4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1.2177502785338853E-2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-3.5194838709677398</v>
      </c>
      <c r="E59" s="10">
        <f t="shared" ref="E59:E70" si="61">D58</f>
        <v>0.141193548387097</v>
      </c>
      <c r="F59" s="7" t="s">
        <v>83</v>
      </c>
      <c r="G59" s="1">
        <v>2</v>
      </c>
      <c r="H59" s="9">
        <f t="shared" si="42"/>
        <v>-3.5194838709677398</v>
      </c>
      <c r="I59" s="9">
        <f t="shared" si="43"/>
        <v>269.63051612903223</v>
      </c>
      <c r="J59" s="9">
        <f t="shared" si="44"/>
        <v>1.0942934710931234E-2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0.19776244721160274</v>
      </c>
      <c r="P59" s="9">
        <f t="shared" si="47"/>
        <v>2.1641015481105533E-3</v>
      </c>
      <c r="Q59" s="12">
        <f t="shared" si="48"/>
        <v>4.1117929414100513E-4</v>
      </c>
      <c r="R59" s="9">
        <f t="shared" si="49"/>
        <v>1.8955666666666669E-2</v>
      </c>
      <c r="S59" s="13">
        <f t="shared" si="50"/>
        <v>2.1691629282765315E-2</v>
      </c>
      <c r="T59" s="2">
        <f t="shared" si="51"/>
        <v>0.01</v>
      </c>
      <c r="U59" s="14">
        <f t="shared" si="52"/>
        <v>2.1691629282765315E-4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1.2216916292827654E-2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-6.4589999999999996</v>
      </c>
      <c r="E60" s="10">
        <f t="shared" si="61"/>
        <v>-3.5194838709677398</v>
      </c>
      <c r="F60" s="7" t="s">
        <v>83</v>
      </c>
      <c r="G60" s="1">
        <v>3</v>
      </c>
      <c r="H60" s="9">
        <f t="shared" si="42"/>
        <v>-6.4589999999999996</v>
      </c>
      <c r="I60" s="9">
        <f t="shared" si="43"/>
        <v>266.69099999999997</v>
      </c>
      <c r="J60" s="9">
        <f t="shared" si="44"/>
        <v>7.3497439816136868E-3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0.29536501233015888</v>
      </c>
      <c r="P60" s="9">
        <f t="shared" si="47"/>
        <v>2.1708572217528374E-3</v>
      </c>
      <c r="Q60" s="12">
        <f t="shared" si="48"/>
        <v>4.1246287213303912E-4</v>
      </c>
      <c r="R60" s="9">
        <f t="shared" si="49"/>
        <v>1.8955666666666669E-2</v>
      </c>
      <c r="S60" s="13">
        <f t="shared" si="50"/>
        <v>2.175934402024227E-2</v>
      </c>
      <c r="T60" s="2">
        <f t="shared" si="51"/>
        <v>0.01</v>
      </c>
      <c r="U60" s="14">
        <f t="shared" si="52"/>
        <v>2.1759344020242269E-4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1.2217593440202424E-2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0.12629032258064499</v>
      </c>
      <c r="E61" s="10">
        <f t="shared" si="61"/>
        <v>-6.4589999999999996</v>
      </c>
      <c r="F61" s="7" t="s">
        <v>83</v>
      </c>
      <c r="G61" s="1">
        <v>4</v>
      </c>
      <c r="H61" s="9">
        <f t="shared" si="42"/>
        <v>0.12629032258064499</v>
      </c>
      <c r="I61" s="9">
        <f t="shared" si="43"/>
        <v>273.27629032258062</v>
      </c>
      <c r="J61" s="9">
        <f t="shared" si="44"/>
        <v>1.7715823571264212E-2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0.39296082177507269</v>
      </c>
      <c r="P61" s="9">
        <f t="shared" si="47"/>
        <v>6.9616245889861875E-3</v>
      </c>
      <c r="Q61" s="12">
        <f t="shared" si="48"/>
        <v>1.3227086719073756E-3</v>
      </c>
      <c r="R61" s="9">
        <f t="shared" si="49"/>
        <v>1.8955666666666669E-2</v>
      </c>
      <c r="S61" s="13">
        <f t="shared" si="50"/>
        <v>6.9779063705173935E-2</v>
      </c>
      <c r="T61" s="2">
        <f t="shared" si="51"/>
        <v>0.01</v>
      </c>
      <c r="U61" s="14">
        <f t="shared" si="52"/>
        <v>6.9779063705173938E-4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1.269779063705174E-2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4.9044333333333299</v>
      </c>
      <c r="E62" s="10">
        <f t="shared" si="61"/>
        <v>0.12629032258064499</v>
      </c>
      <c r="F62" s="7" t="s">
        <v>83</v>
      </c>
      <c r="G62" s="1">
        <v>5</v>
      </c>
      <c r="H62" s="9">
        <f t="shared" si="42"/>
        <v>4.9044333333333299</v>
      </c>
      <c r="I62" s="9">
        <f t="shared" si="43"/>
        <v>278.05443333333329</v>
      </c>
      <c r="J62" s="9">
        <f t="shared" si="44"/>
        <v>3.2678861771288821E-2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0.36669923732678211</v>
      </c>
      <c r="O62" s="9">
        <f t="shared" si="62"/>
        <v>0.11906662652597105</v>
      </c>
      <c r="P62" s="9">
        <f t="shared" si="47"/>
        <v>3.8909618298158788E-3</v>
      </c>
      <c r="Q62" s="12">
        <f t="shared" si="48"/>
        <v>7.3928274766501699E-4</v>
      </c>
      <c r="R62" s="9">
        <f t="shared" si="49"/>
        <v>1.8955666666666669E-2</v>
      </c>
      <c r="S62" s="13">
        <f t="shared" si="50"/>
        <v>3.9000619744228651E-2</v>
      </c>
      <c r="T62" s="2">
        <f t="shared" si="51"/>
        <v>0.01</v>
      </c>
      <c r="U62" s="14">
        <f t="shared" si="52"/>
        <v>3.9000619744228651E-4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1.2390006197442287E-2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10.3868064516129</v>
      </c>
      <c r="E63" s="10">
        <f t="shared" si="61"/>
        <v>4.9044333333333299</v>
      </c>
      <c r="F63" s="7" t="s">
        <v>85</v>
      </c>
      <c r="G63" s="1">
        <v>6</v>
      </c>
      <c r="H63" s="9">
        <f t="shared" si="42"/>
        <v>10.3868064516129</v>
      </c>
      <c r="I63" s="9">
        <f t="shared" si="43"/>
        <v>283.5368064516129</v>
      </c>
      <c r="J63" s="9">
        <f t="shared" si="44"/>
        <v>6.4316511867531095E-2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0.21494233136282184</v>
      </c>
      <c r="P63" s="9">
        <f t="shared" si="47"/>
        <v>1.3824341005931733E-2</v>
      </c>
      <c r="Q63" s="12">
        <f t="shared" si="48"/>
        <v>2.6266247911270295E-3</v>
      </c>
      <c r="R63" s="9">
        <f t="shared" si="49"/>
        <v>1.8955666666666669E-2</v>
      </c>
      <c r="S63" s="13">
        <f t="shared" si="50"/>
        <v>0.13856673243499898</v>
      </c>
      <c r="T63" s="2">
        <f t="shared" si="51"/>
        <v>0.01</v>
      </c>
      <c r="U63" s="14">
        <f t="shared" si="52"/>
        <v>1.3856673243499897E-3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1.338566732434999E-2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19.0802333333333</v>
      </c>
      <c r="E64" s="10">
        <f t="shared" si="61"/>
        <v>10.3868064516129</v>
      </c>
      <c r="F64" s="7" t="s">
        <v>83</v>
      </c>
      <c r="G64" s="1">
        <v>7</v>
      </c>
      <c r="H64" s="9">
        <f t="shared" si="42"/>
        <v>19.0802333333333</v>
      </c>
      <c r="I64" s="9">
        <f t="shared" si="43"/>
        <v>292.23023333333327</v>
      </c>
      <c r="J64" s="9">
        <f t="shared" si="44"/>
        <v>0.1786441649649084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0.30088465702355677</v>
      </c>
      <c r="P64" s="9">
        <f t="shared" si="47"/>
        <v>5.3751288304726162E-2</v>
      </c>
      <c r="Q64" s="12">
        <f t="shared" si="48"/>
        <v>1.0212744777897971E-2</v>
      </c>
      <c r="R64" s="9">
        <f t="shared" si="49"/>
        <v>1.8955666666666669E-2</v>
      </c>
      <c r="S64" s="13">
        <f t="shared" si="50"/>
        <v>0.53877001307777639</v>
      </c>
      <c r="T64" s="2">
        <f t="shared" si="51"/>
        <v>0.01</v>
      </c>
      <c r="U64" s="14">
        <f t="shared" si="52"/>
        <v>5.3877001307777641E-3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2.5487700130777766E-2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21.193064516128999</v>
      </c>
      <c r="E65" s="10">
        <f t="shared" si="61"/>
        <v>19.0802333333333</v>
      </c>
      <c r="F65" s="7" t="s">
        <v>83</v>
      </c>
      <c r="G65" s="1">
        <v>8</v>
      </c>
      <c r="H65" s="9">
        <f t="shared" si="42"/>
        <v>21.193064516128999</v>
      </c>
      <c r="I65" s="9">
        <f t="shared" si="43"/>
        <v>294.34306451612895</v>
      </c>
      <c r="J65" s="9">
        <f t="shared" si="44"/>
        <v>0.22691219065128998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0.3469000353854973</v>
      </c>
      <c r="P65" s="9">
        <f t="shared" si="47"/>
        <v>7.87158469663332E-2</v>
      </c>
      <c r="Q65" s="12">
        <f t="shared" si="48"/>
        <v>1.4956010923603309E-2</v>
      </c>
      <c r="R65" s="9">
        <f t="shared" si="49"/>
        <v>1.8955666666666669E-2</v>
      </c>
      <c r="S65" s="13">
        <f t="shared" si="50"/>
        <v>0.78899946842298552</v>
      </c>
      <c r="T65" s="2">
        <f t="shared" si="51"/>
        <v>0.01</v>
      </c>
      <c r="U65" s="14">
        <f t="shared" si="52"/>
        <v>7.8899946842298559E-3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2.7989994684229857E-2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15.6828387096774</v>
      </c>
      <c r="E66" s="10">
        <f t="shared" si="61"/>
        <v>21.193064516128999</v>
      </c>
      <c r="F66" s="7" t="s">
        <v>83</v>
      </c>
      <c r="G66" s="1">
        <v>9</v>
      </c>
      <c r="H66" s="9">
        <f t="shared" si="42"/>
        <v>15.6828387096774</v>
      </c>
      <c r="I66" s="9">
        <f t="shared" si="43"/>
        <v>288.83283870967739</v>
      </c>
      <c r="J66" s="9">
        <f t="shared" si="44"/>
        <v>0.12072105843659318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0.36795085508583075</v>
      </c>
      <c r="P66" s="9">
        <f t="shared" si="47"/>
        <v>4.4419416678611004E-2</v>
      </c>
      <c r="Q66" s="12">
        <f t="shared" si="48"/>
        <v>8.439689168936091E-3</v>
      </c>
      <c r="R66" s="9">
        <f t="shared" si="49"/>
        <v>1.8955666666666669E-2</v>
      </c>
      <c r="S66" s="13">
        <f t="shared" si="50"/>
        <v>0.44523304388851653</v>
      </c>
      <c r="T66" s="2">
        <f t="shared" si="51"/>
        <v>0.01</v>
      </c>
      <c r="U66" s="14">
        <f t="shared" si="52"/>
        <v>4.4523304388851652E-3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2.4552330438885165E-2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10.349733333333299</v>
      </c>
      <c r="E67" s="10">
        <f t="shared" si="61"/>
        <v>15.6828387096774</v>
      </c>
      <c r="F67" s="7" t="s">
        <v>83</v>
      </c>
      <c r="G67" s="1">
        <v>10</v>
      </c>
      <c r="H67" s="9">
        <f t="shared" si="42"/>
        <v>10.349733333333299</v>
      </c>
      <c r="I67" s="9">
        <f t="shared" si="43"/>
        <v>283.49973333333327</v>
      </c>
      <c r="J67" s="9">
        <f t="shared" si="44"/>
        <v>6.402833408802576E-2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0.42329810507388643</v>
      </c>
      <c r="P67" s="9">
        <f t="shared" si="47"/>
        <v>2.7103072490499033E-2</v>
      </c>
      <c r="Q67" s="12">
        <f t="shared" si="48"/>
        <v>5.1495837731948164E-3</v>
      </c>
      <c r="R67" s="9">
        <f t="shared" si="49"/>
        <v>1.8955666666666669E-2</v>
      </c>
      <c r="S67" s="13">
        <f t="shared" si="50"/>
        <v>0.27166460899263978</v>
      </c>
      <c r="T67" s="2">
        <f t="shared" si="51"/>
        <v>0.01</v>
      </c>
      <c r="U67" s="14">
        <f t="shared" si="52"/>
        <v>2.716646089926398E-3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1.4716646089926398E-2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8.0636451612903208</v>
      </c>
      <c r="E68" s="10">
        <f t="shared" si="61"/>
        <v>10.349733333333299</v>
      </c>
      <c r="F68" s="7" t="s">
        <v>83</v>
      </c>
      <c r="G68" s="1">
        <v>11</v>
      </c>
      <c r="H68" s="9">
        <f t="shared" si="42"/>
        <v>8.0636451612903208</v>
      </c>
      <c r="I68" s="9">
        <f t="shared" si="43"/>
        <v>281.21364516129029</v>
      </c>
      <c r="J68" s="9">
        <f t="shared" si="44"/>
        <v>4.843016930344516E-2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0.37638528095421803</v>
      </c>
      <c r="O68" s="9">
        <f t="shared" si="62"/>
        <v>0.11957641829583604</v>
      </c>
      <c r="P68" s="9">
        <f t="shared" si="47"/>
        <v>5.7911061827669169E-3</v>
      </c>
      <c r="Q68" s="12">
        <f t="shared" si="48"/>
        <v>1.1003101747257143E-3</v>
      </c>
      <c r="R68" s="9">
        <f t="shared" si="49"/>
        <v>1.8955666666666669E-2</v>
      </c>
      <c r="S68" s="13">
        <f t="shared" si="50"/>
        <v>5.804650366956482E-2</v>
      </c>
      <c r="T68" s="2">
        <f t="shared" si="51"/>
        <v>0.01</v>
      </c>
      <c r="U68" s="14">
        <f t="shared" si="52"/>
        <v>5.8046503669564821E-4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1.2580465036695649E-2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2.86046666666667</v>
      </c>
      <c r="E69" s="10">
        <f t="shared" si="61"/>
        <v>8.0636451612903208</v>
      </c>
      <c r="F69" s="7" t="s">
        <v>85</v>
      </c>
      <c r="G69" s="1">
        <v>12</v>
      </c>
      <c r="H69" s="9">
        <f t="shared" si="42"/>
        <v>2.86046666666667</v>
      </c>
      <c r="I69" s="9">
        <f t="shared" si="43"/>
        <v>276.01046666666667</v>
      </c>
      <c r="J69" s="9">
        <f t="shared" si="44"/>
        <v>2.5214255359069779E-2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0.21355197877973581</v>
      </c>
      <c r="P69" s="9">
        <f t="shared" si="47"/>
        <v>5.3845541253869089E-3</v>
      </c>
      <c r="Q69" s="12">
        <f t="shared" si="48"/>
        <v>1.0230652838235127E-3</v>
      </c>
      <c r="R69" s="9">
        <f t="shared" si="49"/>
        <v>1.8955666666666669E-2</v>
      </c>
      <c r="S69" s="13">
        <f t="shared" si="50"/>
        <v>5.3971474694823669E-2</v>
      </c>
      <c r="T69" s="2">
        <f t="shared" si="51"/>
        <v>0.01</v>
      </c>
      <c r="U69" s="14">
        <f t="shared" si="52"/>
        <v>5.3971474694823672E-4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1.2539714746948236E-2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-5.3131935483871002</v>
      </c>
      <c r="E70" s="10">
        <f t="shared" si="61"/>
        <v>2.86046666666667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0.141193548387097</v>
      </c>
      <c r="E73" s="7"/>
      <c r="F73" s="7"/>
      <c r="G73" s="1">
        <v>1</v>
      </c>
      <c r="H73" s="9">
        <f t="shared" ref="H73:H84" si="63">E74</f>
        <v>0.141193548387097</v>
      </c>
      <c r="I73" s="9">
        <f t="shared" ref="I73:I84" si="64">H73+273.15</f>
        <v>273.29119354838707</v>
      </c>
      <c r="J73" s="9">
        <f t="shared" ref="J73:J84" si="65">EXP(($C$15*(I73-$C$13))/($C$16*I73*$C$13))</f>
        <v>1.7750278533885173E-2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1.9436554994604267E-3</v>
      </c>
      <c r="Q73" s="12">
        <f t="shared" ref="Q73:Q84" si="69">P73*$B$75</f>
        <v>3.4985798990287676E-4</v>
      </c>
      <c r="R73" s="9">
        <f t="shared" ref="R73:R84" si="70">L73*$B$75</f>
        <v>1.9710000000000002E-2</v>
      </c>
      <c r="S73" s="13">
        <f t="shared" ref="S73:S84" si="71">Q73/R73</f>
        <v>1.775027853388517E-2</v>
      </c>
      <c r="T73" s="2">
        <f t="shared" ref="T73:T84" si="72">$B$74/100</f>
        <v>0.01</v>
      </c>
      <c r="U73" s="14">
        <f t="shared" ref="U73:U84" si="73">S73*T73</f>
        <v>1.7750278533885171E-4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1.2777502785338853E-2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-3.5194838709677398</v>
      </c>
      <c r="E74" s="10">
        <f t="shared" ref="E74:E85" si="82">D73</f>
        <v>0.141193548387097</v>
      </c>
      <c r="F74" s="7" t="s">
        <v>83</v>
      </c>
      <c r="G74" s="1">
        <v>2</v>
      </c>
      <c r="H74" s="9">
        <f t="shared" si="63"/>
        <v>-3.5194838709677398</v>
      </c>
      <c r="I74" s="9">
        <f t="shared" si="64"/>
        <v>269.63051612903223</v>
      </c>
      <c r="J74" s="9">
        <f t="shared" si="65"/>
        <v>1.0942934710931234E-2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0.21705634450053959</v>
      </c>
      <c r="P74" s="9">
        <f t="shared" si="68"/>
        <v>2.3752334064628027E-3</v>
      </c>
      <c r="Q74" s="12">
        <f t="shared" si="69"/>
        <v>4.2754201316330448E-4</v>
      </c>
      <c r="R74" s="9">
        <f t="shared" si="70"/>
        <v>1.9710000000000002E-2</v>
      </c>
      <c r="S74" s="13">
        <f t="shared" si="71"/>
        <v>2.1691629282765319E-2</v>
      </c>
      <c r="T74" s="2">
        <f t="shared" si="72"/>
        <v>0.01</v>
      </c>
      <c r="U74" s="14">
        <f t="shared" si="73"/>
        <v>2.1691629282765318E-4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1.2816916292827654E-2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-6.4589999999999996</v>
      </c>
      <c r="E75" s="10">
        <f t="shared" si="82"/>
        <v>-3.5194838709677398</v>
      </c>
      <c r="F75" s="7" t="s">
        <v>83</v>
      </c>
      <c r="G75" s="1">
        <v>3</v>
      </c>
      <c r="H75" s="9">
        <f t="shared" si="63"/>
        <v>-6.4589999999999996</v>
      </c>
      <c r="I75" s="9">
        <f t="shared" si="64"/>
        <v>266.69099999999997</v>
      </c>
      <c r="J75" s="9">
        <f t="shared" si="65"/>
        <v>7.3497439816136868E-3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0.32418111109407682</v>
      </c>
      <c r="P75" s="9">
        <f t="shared" si="68"/>
        <v>2.382648170216529E-3</v>
      </c>
      <c r="Q75" s="12">
        <f t="shared" si="69"/>
        <v>4.288766706389752E-4</v>
      </c>
      <c r="R75" s="9">
        <f t="shared" si="70"/>
        <v>1.9710000000000002E-2</v>
      </c>
      <c r="S75" s="13">
        <f t="shared" si="71"/>
        <v>2.175934402024227E-2</v>
      </c>
      <c r="T75" s="2">
        <f t="shared" si="72"/>
        <v>0.01</v>
      </c>
      <c r="U75" s="14">
        <f t="shared" si="73"/>
        <v>2.1759344020242269E-4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1.2817593440202424E-2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0.12629032258064499</v>
      </c>
      <c r="E76" s="10">
        <f t="shared" si="82"/>
        <v>-6.4589999999999996</v>
      </c>
      <c r="F76" s="7" t="s">
        <v>83</v>
      </c>
      <c r="G76" s="1">
        <v>4</v>
      </c>
      <c r="H76" s="9">
        <f t="shared" si="63"/>
        <v>0.12629032258064499</v>
      </c>
      <c r="I76" s="9">
        <f t="shared" si="64"/>
        <v>273.27629032258062</v>
      </c>
      <c r="J76" s="9">
        <f t="shared" si="65"/>
        <v>1.7715823571264212E-2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0.43129846292386026</v>
      </c>
      <c r="P76" s="9">
        <f t="shared" si="68"/>
        <v>7.6408074757165472E-3</v>
      </c>
      <c r="Q76" s="12">
        <f t="shared" si="69"/>
        <v>1.3753453456289784E-3</v>
      </c>
      <c r="R76" s="9">
        <f t="shared" si="70"/>
        <v>1.9710000000000002E-2</v>
      </c>
      <c r="S76" s="13">
        <f t="shared" si="71"/>
        <v>6.9779063705173935E-2</v>
      </c>
      <c r="T76" s="2">
        <f t="shared" si="72"/>
        <v>0.01</v>
      </c>
      <c r="U76" s="14">
        <f t="shared" si="73"/>
        <v>6.9779063705173938E-4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1.329779063705174E-2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4.9044333333333299</v>
      </c>
      <c r="E77" s="10">
        <f t="shared" si="82"/>
        <v>0.12629032258064499</v>
      </c>
      <c r="F77" s="7" t="s">
        <v>83</v>
      </c>
      <c r="G77" s="1">
        <v>5</v>
      </c>
      <c r="H77" s="9">
        <f t="shared" si="63"/>
        <v>4.9044333333333299</v>
      </c>
      <c r="I77" s="9">
        <f t="shared" si="64"/>
        <v>278.05443333333329</v>
      </c>
      <c r="J77" s="9">
        <f t="shared" si="65"/>
        <v>3.2678861771288821E-2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0.4024747726757365</v>
      </c>
      <c r="O77" s="9">
        <f t="shared" si="83"/>
        <v>0.13068288277240725</v>
      </c>
      <c r="P77" s="9">
        <f t="shared" si="68"/>
        <v>4.270567861993038E-3</v>
      </c>
      <c r="Q77" s="12">
        <f t="shared" si="69"/>
        <v>7.6870221515874684E-4</v>
      </c>
      <c r="R77" s="9">
        <f t="shared" si="70"/>
        <v>1.9710000000000002E-2</v>
      </c>
      <c r="S77" s="13">
        <f t="shared" si="71"/>
        <v>3.9000619744228651E-2</v>
      </c>
      <c r="T77" s="2">
        <f t="shared" si="72"/>
        <v>0.01</v>
      </c>
      <c r="U77" s="14">
        <f t="shared" si="73"/>
        <v>3.9000619744228651E-4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1.2990006197442287E-2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10.3868064516129</v>
      </c>
      <c r="E78" s="10">
        <f t="shared" si="82"/>
        <v>4.9044333333333299</v>
      </c>
      <c r="F78" s="7" t="s">
        <v>85</v>
      </c>
      <c r="G78" s="1">
        <v>6</v>
      </c>
      <c r="H78" s="9">
        <f t="shared" si="63"/>
        <v>10.3868064516129</v>
      </c>
      <c r="I78" s="9">
        <f t="shared" si="64"/>
        <v>283.5368064516129</v>
      </c>
      <c r="J78" s="9">
        <f t="shared" si="65"/>
        <v>6.4316511867531095E-2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0.23591231491041423</v>
      </c>
      <c r="P78" s="9">
        <f t="shared" si="68"/>
        <v>1.517305720163239E-2</v>
      </c>
      <c r="Q78" s="12">
        <f t="shared" si="69"/>
        <v>2.7311502962938301E-3</v>
      </c>
      <c r="R78" s="9">
        <f t="shared" si="70"/>
        <v>1.9710000000000002E-2</v>
      </c>
      <c r="S78" s="13">
        <f t="shared" si="71"/>
        <v>0.13856673243499898</v>
      </c>
      <c r="T78" s="2">
        <f t="shared" si="72"/>
        <v>0.01</v>
      </c>
      <c r="U78" s="14">
        <f t="shared" si="73"/>
        <v>1.3856673243499897E-3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1.398566732434999E-2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19.0802333333333</v>
      </c>
      <c r="E79" s="10">
        <f t="shared" si="82"/>
        <v>10.3868064516129</v>
      </c>
      <c r="F79" s="7" t="s">
        <v>83</v>
      </c>
      <c r="G79" s="1">
        <v>7</v>
      </c>
      <c r="H79" s="9">
        <f t="shared" si="63"/>
        <v>19.0802333333333</v>
      </c>
      <c r="I79" s="9">
        <f t="shared" si="64"/>
        <v>292.23023333333327</v>
      </c>
      <c r="J79" s="9">
        <f t="shared" si="65"/>
        <v>0.1786441649649084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0.33023925770878187</v>
      </c>
      <c r="P79" s="9">
        <f t="shared" si="68"/>
        <v>5.8995316432016526E-2</v>
      </c>
      <c r="Q79" s="12">
        <f t="shared" si="69"/>
        <v>1.0619156957762974E-2</v>
      </c>
      <c r="R79" s="9">
        <f t="shared" si="70"/>
        <v>1.9710000000000002E-2</v>
      </c>
      <c r="S79" s="13">
        <f t="shared" si="71"/>
        <v>0.53877001307777639</v>
      </c>
      <c r="T79" s="2">
        <f t="shared" si="72"/>
        <v>0.01</v>
      </c>
      <c r="U79" s="14">
        <f t="shared" si="73"/>
        <v>5.3877001307777641E-3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2.6987700130777767E-2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21.193064516128999</v>
      </c>
      <c r="E80" s="10">
        <f t="shared" si="82"/>
        <v>19.0802333333333</v>
      </c>
      <c r="F80" s="7" t="s">
        <v>83</v>
      </c>
      <c r="G80" s="1">
        <v>8</v>
      </c>
      <c r="H80" s="9">
        <f t="shared" si="63"/>
        <v>21.193064516128999</v>
      </c>
      <c r="I80" s="9">
        <f t="shared" si="64"/>
        <v>294.34306451612895</v>
      </c>
      <c r="J80" s="9">
        <f t="shared" si="65"/>
        <v>0.22691219065128998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0.38074394127676536</v>
      </c>
      <c r="P80" s="9">
        <f t="shared" si="68"/>
        <v>8.6395441792316938E-2</v>
      </c>
      <c r="Q80" s="12">
        <f t="shared" si="69"/>
        <v>1.5551179522617049E-2</v>
      </c>
      <c r="R80" s="9">
        <f t="shared" si="70"/>
        <v>1.9710000000000002E-2</v>
      </c>
      <c r="S80" s="13">
        <f t="shared" si="71"/>
        <v>0.78899946842298563</v>
      </c>
      <c r="T80" s="2">
        <f t="shared" si="72"/>
        <v>0.01</v>
      </c>
      <c r="U80" s="14">
        <f t="shared" si="73"/>
        <v>7.8899946842298559E-3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2.9489994684229859E-2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15.6828387096774</v>
      </c>
      <c r="E81" s="10">
        <f t="shared" si="82"/>
        <v>21.193064516128999</v>
      </c>
      <c r="F81" s="7" t="s">
        <v>83</v>
      </c>
      <c r="G81" s="1">
        <v>9</v>
      </c>
      <c r="H81" s="9">
        <f t="shared" si="63"/>
        <v>15.6828387096774</v>
      </c>
      <c r="I81" s="9">
        <f t="shared" si="64"/>
        <v>288.83283870967739</v>
      </c>
      <c r="J81" s="9">
        <f t="shared" si="65"/>
        <v>0.12072105843659318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0.40384849948444845</v>
      </c>
      <c r="P81" s="9">
        <f t="shared" si="68"/>
        <v>4.8753018305792574E-2</v>
      </c>
      <c r="Q81" s="12">
        <f t="shared" si="69"/>
        <v>8.7755432950426624E-3</v>
      </c>
      <c r="R81" s="9">
        <f t="shared" si="70"/>
        <v>1.9710000000000002E-2</v>
      </c>
      <c r="S81" s="13">
        <f t="shared" si="71"/>
        <v>0.44523304388851659</v>
      </c>
      <c r="T81" s="2">
        <f t="shared" si="72"/>
        <v>0.01</v>
      </c>
      <c r="U81" s="14">
        <f t="shared" si="73"/>
        <v>4.4523304388851661E-3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2.6052330438885166E-2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10.349733333333299</v>
      </c>
      <c r="E82" s="10">
        <f t="shared" si="82"/>
        <v>15.6828387096774</v>
      </c>
      <c r="F82" s="7" t="s">
        <v>83</v>
      </c>
      <c r="G82" s="1">
        <v>10</v>
      </c>
      <c r="H82" s="9">
        <f t="shared" si="63"/>
        <v>10.349733333333299</v>
      </c>
      <c r="I82" s="9">
        <f t="shared" si="64"/>
        <v>283.49973333333327</v>
      </c>
      <c r="J82" s="9">
        <f t="shared" si="65"/>
        <v>6.402833408802576E-2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0.4645954811786559</v>
      </c>
      <c r="P82" s="9">
        <f t="shared" si="68"/>
        <v>2.9747274684694062E-2</v>
      </c>
      <c r="Q82" s="12">
        <f t="shared" si="69"/>
        <v>5.3545094432449307E-3</v>
      </c>
      <c r="R82" s="9">
        <f t="shared" si="70"/>
        <v>1.9710000000000002E-2</v>
      </c>
      <c r="S82" s="13">
        <f t="shared" si="71"/>
        <v>0.27166460899263978</v>
      </c>
      <c r="T82" s="2">
        <f t="shared" si="72"/>
        <v>0.01</v>
      </c>
      <c r="U82" s="14">
        <f t="shared" si="73"/>
        <v>2.716646089926398E-3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1.5316646089926398E-2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8.0636451612903208</v>
      </c>
      <c r="E83" s="10">
        <f t="shared" si="82"/>
        <v>10.349733333333299</v>
      </c>
      <c r="F83" s="7" t="s">
        <v>83</v>
      </c>
      <c r="G83" s="1">
        <v>11</v>
      </c>
      <c r="H83" s="9">
        <f t="shared" si="63"/>
        <v>8.0636451612903208</v>
      </c>
      <c r="I83" s="9">
        <f t="shared" si="64"/>
        <v>281.21364516129029</v>
      </c>
      <c r="J83" s="9">
        <f t="shared" si="65"/>
        <v>4.843016930344516E-2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0.41310579616926374</v>
      </c>
      <c r="O83" s="9">
        <f t="shared" si="83"/>
        <v>0.13124241032469813</v>
      </c>
      <c r="P83" s="9">
        <f t="shared" si="68"/>
        <v>6.3560921518173493E-3</v>
      </c>
      <c r="Q83" s="12">
        <f t="shared" si="69"/>
        <v>1.1440965873271227E-3</v>
      </c>
      <c r="R83" s="9">
        <f t="shared" si="70"/>
        <v>1.9710000000000002E-2</v>
      </c>
      <c r="S83" s="13">
        <f t="shared" si="71"/>
        <v>5.804650366956482E-2</v>
      </c>
      <c r="T83" s="2">
        <f t="shared" si="72"/>
        <v>0.01</v>
      </c>
      <c r="U83" s="14">
        <f t="shared" si="73"/>
        <v>5.8046503669564821E-4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1.3180465036695649E-2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2.86046666666667</v>
      </c>
      <c r="E84" s="10">
        <f t="shared" si="82"/>
        <v>8.0636451612903208</v>
      </c>
      <c r="F84" s="7" t="s">
        <v>85</v>
      </c>
      <c r="G84" s="1">
        <v>12</v>
      </c>
      <c r="H84" s="9">
        <f t="shared" si="63"/>
        <v>2.86046666666667</v>
      </c>
      <c r="I84" s="9">
        <f t="shared" si="64"/>
        <v>276.01046666666667</v>
      </c>
      <c r="J84" s="9">
        <f t="shared" si="65"/>
        <v>2.5214255359069779E-2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0.2343863181728808</v>
      </c>
      <c r="P84" s="9">
        <f t="shared" si="68"/>
        <v>5.9098764790831938E-3</v>
      </c>
      <c r="Q84" s="12">
        <f t="shared" si="69"/>
        <v>1.0637777662349749E-3</v>
      </c>
      <c r="R84" s="9">
        <f t="shared" si="70"/>
        <v>1.9710000000000002E-2</v>
      </c>
      <c r="S84" s="13">
        <f t="shared" si="71"/>
        <v>5.3971474694823683E-2</v>
      </c>
      <c r="T84" s="2">
        <f t="shared" si="72"/>
        <v>0.01</v>
      </c>
      <c r="U84" s="14">
        <f t="shared" si="73"/>
        <v>5.3971474694823683E-4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1.3139714746948236E-2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-5.3131935483871002</v>
      </c>
      <c r="E85" s="10">
        <f t="shared" si="82"/>
        <v>2.86046666666667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0.141193548387097</v>
      </c>
      <c r="E89" s="7"/>
      <c r="F89" s="7"/>
      <c r="G89" s="1">
        <v>1</v>
      </c>
      <c r="H89" s="9">
        <f t="shared" ref="H89:H100" si="84">E90</f>
        <v>0.141193548387097</v>
      </c>
      <c r="I89" s="9">
        <f t="shared" ref="I89:I100" si="85">H89+273.15</f>
        <v>273.29119354838707</v>
      </c>
      <c r="J89" s="9">
        <f t="shared" ref="J89:J100" si="86">EXP(($C$15*(I89-$C$13))/($C$16*I89*$C$13))</f>
        <v>1.7750278533885173E-2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9.4170108948857661E-2</v>
      </c>
      <c r="Q89" s="12">
        <f t="shared" ref="Q89:Q100" si="90">P89*$B$91</f>
        <v>4.2376549026985948E-2</v>
      </c>
      <c r="R89" s="9">
        <f t="shared" ref="R89:R100" si="91">L89*$B$91</f>
        <v>2.3873737500000001</v>
      </c>
      <c r="S89" s="13">
        <f t="shared" ref="S89:S100" si="92">Q89/R89</f>
        <v>1.7750278533885173E-2</v>
      </c>
      <c r="T89" s="2">
        <f t="shared" ref="T89:T100" si="93">$B$90/100</f>
        <v>0.51</v>
      </c>
      <c r="U89" s="14">
        <f t="shared" ref="U89:U100" si="94">S89*T89</f>
        <v>9.0526420522814392E-3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3.3066371578762854E-2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25666.666666666668</v>
      </c>
      <c r="AN89" s="1">
        <f t="shared" ref="AN89:AN100" si="99">AM89*10000*AK89*AJ89</f>
        <v>88286385.456007347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-3.5194838709677398</v>
      </c>
      <c r="E90" s="10">
        <f t="shared" ref="E90:E101" si="101">D89</f>
        <v>0.141193548387097</v>
      </c>
      <c r="F90" s="7" t="s">
        <v>83</v>
      </c>
      <c r="G90" s="1">
        <v>2</v>
      </c>
      <c r="H90" s="9">
        <f t="shared" si="84"/>
        <v>-3.5194838709677398</v>
      </c>
      <c r="I90" s="9">
        <f t="shared" si="85"/>
        <v>269.63051612903223</v>
      </c>
      <c r="J90" s="9">
        <f t="shared" si="86"/>
        <v>1.0942934710931234E-2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10.516379891051143</v>
      </c>
      <c r="P90" s="9">
        <f t="shared" si="89"/>
        <v>0.11508005854312278</v>
      </c>
      <c r="Q90" s="12">
        <f t="shared" si="90"/>
        <v>5.1786026344405253E-2</v>
      </c>
      <c r="R90" s="9">
        <f t="shared" si="91"/>
        <v>2.3873737500000001</v>
      </c>
      <c r="S90" s="13">
        <f t="shared" si="92"/>
        <v>2.1691629282765319E-2</v>
      </c>
      <c r="T90" s="2">
        <f t="shared" si="93"/>
        <v>0.51</v>
      </c>
      <c r="U90" s="14">
        <f t="shared" si="94"/>
        <v>1.1062730934210313E-2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3.3672413376664406E-2</v>
      </c>
      <c r="AK90" s="9">
        <f t="shared" si="96"/>
        <v>10.4025</v>
      </c>
      <c r="AL90" s="1">
        <f t="shared" si="97"/>
        <v>0.45</v>
      </c>
      <c r="AM90" s="17">
        <f t="shared" si="98"/>
        <v>25666.666666666668</v>
      </c>
      <c r="AN90" s="1">
        <f t="shared" si="99"/>
        <v>89904501.905359551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-6.4589999999999996</v>
      </c>
      <c r="E91" s="10">
        <f t="shared" si="101"/>
        <v>-3.5194838709677398</v>
      </c>
      <c r="F91" s="7" t="s">
        <v>83</v>
      </c>
      <c r="G91" s="1">
        <v>3</v>
      </c>
      <c r="H91" s="9">
        <f t="shared" si="84"/>
        <v>-6.4589999999999996</v>
      </c>
      <c r="I91" s="9">
        <f t="shared" si="85"/>
        <v>266.69099999999997</v>
      </c>
      <c r="J91" s="9">
        <f t="shared" si="86"/>
        <v>7.3497439816136868E-3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15.70657483250802</v>
      </c>
      <c r="P91" s="9">
        <f t="shared" si="89"/>
        <v>0.11543930384699082</v>
      </c>
      <c r="Q91" s="12">
        <f t="shared" si="90"/>
        <v>5.1947686731145866E-2</v>
      </c>
      <c r="R91" s="9">
        <f t="shared" si="91"/>
        <v>2.3873737500000001</v>
      </c>
      <c r="S91" s="13">
        <f t="shared" si="92"/>
        <v>2.175934402024227E-2</v>
      </c>
      <c r="T91" s="2">
        <f t="shared" si="93"/>
        <v>0.51</v>
      </c>
      <c r="U91" s="14">
        <f t="shared" si="94"/>
        <v>1.1097265450323558E-2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3.3682825533272551E-2</v>
      </c>
      <c r="AK91" s="9">
        <f t="shared" si="96"/>
        <v>10.4025</v>
      </c>
      <c r="AL91" s="1">
        <f t="shared" si="97"/>
        <v>0.45</v>
      </c>
      <c r="AM91" s="17">
        <f t="shared" si="98"/>
        <v>25666.666666666668</v>
      </c>
      <c r="AN91" s="1">
        <f t="shared" si="99"/>
        <v>89932302.103199378</v>
      </c>
    </row>
    <row r="92" spans="1:48" x14ac:dyDescent="0.15">
      <c r="C92" s="7">
        <v>3</v>
      </c>
      <c r="D92" s="7">
        <f t="shared" si="100"/>
        <v>0.12629032258064499</v>
      </c>
      <c r="E92" s="10">
        <f t="shared" si="101"/>
        <v>-6.4589999999999996</v>
      </c>
      <c r="F92" s="7" t="s">
        <v>83</v>
      </c>
      <c r="G92" s="1">
        <v>4</v>
      </c>
      <c r="H92" s="9">
        <f t="shared" si="84"/>
        <v>0.12629032258064499</v>
      </c>
      <c r="I92" s="9">
        <f t="shared" si="85"/>
        <v>273.27629032258062</v>
      </c>
      <c r="J92" s="9">
        <f t="shared" si="86"/>
        <v>1.7715823571264212E-2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20.896410528661029</v>
      </c>
      <c r="P92" s="9">
        <f t="shared" si="89"/>
        <v>0.37019712219846673</v>
      </c>
      <c r="Q92" s="12">
        <f t="shared" si="90"/>
        <v>0.16658870498931003</v>
      </c>
      <c r="R92" s="9">
        <f t="shared" si="91"/>
        <v>2.3873737500000001</v>
      </c>
      <c r="S92" s="13">
        <f t="shared" si="92"/>
        <v>6.9779063705173949E-2</v>
      </c>
      <c r="T92" s="2">
        <f t="shared" si="93"/>
        <v>0.51</v>
      </c>
      <c r="U92" s="14">
        <f t="shared" si="94"/>
        <v>3.5587322489638716E-2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4.1066577730626073E-2</v>
      </c>
      <c r="AK92" s="9">
        <f t="shared" si="96"/>
        <v>10.4025</v>
      </c>
      <c r="AL92" s="1">
        <f t="shared" si="97"/>
        <v>0.45</v>
      </c>
      <c r="AM92" s="17">
        <f t="shared" si="98"/>
        <v>25666.666666666668</v>
      </c>
      <c r="AN92" s="1">
        <f t="shared" si="99"/>
        <v>109646735.87632835</v>
      </c>
    </row>
    <row r="93" spans="1:48" x14ac:dyDescent="0.15">
      <c r="C93" s="7">
        <v>4</v>
      </c>
      <c r="D93" s="7">
        <f t="shared" si="100"/>
        <v>4.9044333333333299</v>
      </c>
      <c r="E93" s="10">
        <f t="shared" si="101"/>
        <v>0.12629032258064499</v>
      </c>
      <c r="F93" s="7" t="s">
        <v>83</v>
      </c>
      <c r="G93" s="1">
        <v>5</v>
      </c>
      <c r="H93" s="9">
        <f t="shared" si="84"/>
        <v>4.9044333333333299</v>
      </c>
      <c r="I93" s="9">
        <f t="shared" si="85"/>
        <v>278.05443333333329</v>
      </c>
      <c r="J93" s="9">
        <f t="shared" si="86"/>
        <v>3.2678861771288821E-2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19.499902736139436</v>
      </c>
      <c r="O93" s="9">
        <f t="shared" si="102"/>
        <v>6.331585670323129</v>
      </c>
      <c r="P93" s="9">
        <f t="shared" si="89"/>
        <v>0.20690901291356262</v>
      </c>
      <c r="Q93" s="12">
        <f t="shared" si="90"/>
        <v>9.3109055811103181E-2</v>
      </c>
      <c r="R93" s="9">
        <f t="shared" si="91"/>
        <v>2.3873737500000001</v>
      </c>
      <c r="S93" s="13">
        <f t="shared" si="92"/>
        <v>3.9000619744228644E-2</v>
      </c>
      <c r="T93" s="2">
        <f t="shared" si="93"/>
        <v>0.51</v>
      </c>
      <c r="U93" s="14">
        <f t="shared" si="94"/>
        <v>1.9890316069556609E-2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2.8907930294971317E-2</v>
      </c>
      <c r="AK93" s="9">
        <f t="shared" si="96"/>
        <v>10.4025</v>
      </c>
      <c r="AL93" s="1">
        <f t="shared" si="97"/>
        <v>0.45</v>
      </c>
      <c r="AM93" s="17">
        <f t="shared" si="98"/>
        <v>25666.666666666668</v>
      </c>
      <c r="AN93" s="1">
        <f t="shared" si="99"/>
        <v>77183451.189316034</v>
      </c>
    </row>
    <row r="94" spans="1:48" x14ac:dyDescent="0.15">
      <c r="C94" s="7">
        <v>5</v>
      </c>
      <c r="D94" s="7">
        <f t="shared" si="100"/>
        <v>10.3868064516129</v>
      </c>
      <c r="E94" s="10">
        <f t="shared" si="101"/>
        <v>4.9044333333333299</v>
      </c>
      <c r="F94" s="7" t="s">
        <v>85</v>
      </c>
      <c r="G94" s="1">
        <v>6</v>
      </c>
      <c r="H94" s="9">
        <f t="shared" si="84"/>
        <v>10.3868064516129</v>
      </c>
      <c r="I94" s="9">
        <f t="shared" si="85"/>
        <v>283.5368064516129</v>
      </c>
      <c r="J94" s="9">
        <f t="shared" si="86"/>
        <v>6.4316511867531095E-2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11.429951657409566</v>
      </c>
      <c r="P94" s="9">
        <f t="shared" si="89"/>
        <v>0.73513462141908903</v>
      </c>
      <c r="Q94" s="12">
        <f t="shared" si="90"/>
        <v>0.33081057963859006</v>
      </c>
      <c r="R94" s="9">
        <f t="shared" si="91"/>
        <v>2.3873737500000001</v>
      </c>
      <c r="S94" s="13">
        <f t="shared" si="92"/>
        <v>0.13856673243499895</v>
      </c>
      <c r="T94" s="2">
        <f t="shared" si="93"/>
        <v>0.51</v>
      </c>
      <c r="U94" s="14">
        <f t="shared" si="94"/>
        <v>7.066903354184946E-2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4.7435713612867622E-2</v>
      </c>
      <c r="AK94" s="9">
        <f t="shared" si="96"/>
        <v>10.4025</v>
      </c>
      <c r="AL94" s="1">
        <f t="shared" si="97"/>
        <v>0.45</v>
      </c>
      <c r="AM94" s="17">
        <f t="shared" si="98"/>
        <v>25666.666666666668</v>
      </c>
      <c r="AN94" s="1">
        <f t="shared" si="99"/>
        <v>126652169.45351623</v>
      </c>
    </row>
    <row r="95" spans="1:48" x14ac:dyDescent="0.15">
      <c r="C95" s="7">
        <v>6</v>
      </c>
      <c r="D95" s="7">
        <f t="shared" si="100"/>
        <v>19.0802333333333</v>
      </c>
      <c r="E95" s="10">
        <f t="shared" si="101"/>
        <v>10.3868064516129</v>
      </c>
      <c r="F95" s="7" t="s">
        <v>83</v>
      </c>
      <c r="G95" s="1">
        <v>7</v>
      </c>
      <c r="H95" s="9">
        <f t="shared" si="84"/>
        <v>19.0802333333333</v>
      </c>
      <c r="I95" s="9">
        <f t="shared" si="85"/>
        <v>292.23023333333327</v>
      </c>
      <c r="J95" s="9">
        <f t="shared" si="86"/>
        <v>0.1786441649649084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16.000092035990477</v>
      </c>
      <c r="P95" s="9">
        <f t="shared" si="89"/>
        <v>2.8583230811311999</v>
      </c>
      <c r="Q95" s="12">
        <f t="shared" si="90"/>
        <v>1.28624538650904</v>
      </c>
      <c r="R95" s="9">
        <f t="shared" si="91"/>
        <v>2.3873737500000001</v>
      </c>
      <c r="S95" s="13">
        <f t="shared" si="92"/>
        <v>0.53877001307777639</v>
      </c>
      <c r="T95" s="2">
        <f t="shared" si="93"/>
        <v>0.51</v>
      </c>
      <c r="U95" s="14">
        <f t="shared" si="94"/>
        <v>0.27477270666966597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0.12929897106090429</v>
      </c>
      <c r="AK95" s="9">
        <f t="shared" si="96"/>
        <v>10.4025</v>
      </c>
      <c r="AL95" s="1">
        <f t="shared" si="97"/>
        <v>0.45</v>
      </c>
      <c r="AM95" s="17">
        <f t="shared" si="98"/>
        <v>25666.666666666668</v>
      </c>
      <c r="AN95" s="1">
        <f t="shared" si="99"/>
        <v>345225020.25833791</v>
      </c>
    </row>
    <row r="96" spans="1:48" x14ac:dyDescent="0.15">
      <c r="C96" s="7">
        <v>7</v>
      </c>
      <c r="D96" s="7">
        <f t="shared" si="100"/>
        <v>21.193064516128999</v>
      </c>
      <c r="E96" s="10">
        <f t="shared" si="101"/>
        <v>19.0802333333333</v>
      </c>
      <c r="F96" s="7" t="s">
        <v>83</v>
      </c>
      <c r="G96" s="1">
        <v>8</v>
      </c>
      <c r="H96" s="9">
        <f t="shared" si="84"/>
        <v>21.193064516128999</v>
      </c>
      <c r="I96" s="9">
        <f t="shared" si="85"/>
        <v>294.34306451612895</v>
      </c>
      <c r="J96" s="9">
        <f t="shared" si="86"/>
        <v>0.22691219065128998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18.447043954859279</v>
      </c>
      <c r="P96" s="9">
        <f t="shared" si="89"/>
        <v>4.1858591548377548</v>
      </c>
      <c r="Q96" s="12">
        <f t="shared" si="90"/>
        <v>1.8836366196769898</v>
      </c>
      <c r="R96" s="9">
        <f t="shared" si="91"/>
        <v>2.3873737500000001</v>
      </c>
      <c r="S96" s="13">
        <f t="shared" si="92"/>
        <v>0.78899946842298563</v>
      </c>
      <c r="T96" s="2">
        <f t="shared" si="93"/>
        <v>0.51</v>
      </c>
      <c r="U96" s="14">
        <f t="shared" si="94"/>
        <v>0.40238972889572266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0.16777550326206042</v>
      </c>
      <c r="AK96" s="9">
        <f t="shared" si="96"/>
        <v>10.4025</v>
      </c>
      <c r="AL96" s="1">
        <f t="shared" si="97"/>
        <v>0.45</v>
      </c>
      <c r="AM96" s="17">
        <f t="shared" si="98"/>
        <v>25666.666666666668</v>
      </c>
      <c r="AN96" s="1">
        <f t="shared" si="99"/>
        <v>447956399.32211977</v>
      </c>
    </row>
    <row r="97" spans="1:50" x14ac:dyDescent="0.15">
      <c r="C97" s="7">
        <v>8</v>
      </c>
      <c r="D97" s="7">
        <f t="shared" si="100"/>
        <v>15.6828387096774</v>
      </c>
      <c r="E97" s="10">
        <f t="shared" si="101"/>
        <v>21.193064516128999</v>
      </c>
      <c r="F97" s="7" t="s">
        <v>83</v>
      </c>
      <c r="G97" s="1">
        <v>9</v>
      </c>
      <c r="H97" s="9">
        <f t="shared" si="84"/>
        <v>15.6828387096774</v>
      </c>
      <c r="I97" s="9">
        <f t="shared" si="85"/>
        <v>288.83283870967739</v>
      </c>
      <c r="J97" s="9">
        <f t="shared" si="86"/>
        <v>0.12072105843659318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19.566459800021523</v>
      </c>
      <c r="P97" s="9">
        <f t="shared" si="89"/>
        <v>2.3620837369156495</v>
      </c>
      <c r="Q97" s="12">
        <f t="shared" si="90"/>
        <v>1.0629376816120424</v>
      </c>
      <c r="R97" s="9">
        <f t="shared" si="91"/>
        <v>2.3873737500000001</v>
      </c>
      <c r="S97" s="13">
        <f t="shared" si="92"/>
        <v>0.44523304388851653</v>
      </c>
      <c r="T97" s="2">
        <f t="shared" si="93"/>
        <v>0.51</v>
      </c>
      <c r="U97" s="14">
        <f t="shared" si="94"/>
        <v>0.22706885238314345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0.11491625899351775</v>
      </c>
      <c r="AK97" s="9">
        <f t="shared" si="96"/>
        <v>10.4025</v>
      </c>
      <c r="AL97" s="1">
        <f t="shared" si="97"/>
        <v>0.45</v>
      </c>
      <c r="AM97" s="17">
        <f t="shared" si="98"/>
        <v>25666.666666666668</v>
      </c>
      <c r="AN97" s="1">
        <f t="shared" si="99"/>
        <v>306823538.60621756</v>
      </c>
    </row>
    <row r="98" spans="1:50" x14ac:dyDescent="0.15">
      <c r="C98" s="7">
        <v>9</v>
      </c>
      <c r="D98" s="7">
        <f t="shared" si="100"/>
        <v>10.349733333333299</v>
      </c>
      <c r="E98" s="10">
        <f t="shared" si="101"/>
        <v>15.6828387096774</v>
      </c>
      <c r="F98" s="7" t="s">
        <v>83</v>
      </c>
      <c r="G98" s="1">
        <v>10</v>
      </c>
      <c r="H98" s="9">
        <f t="shared" si="84"/>
        <v>10.349733333333299</v>
      </c>
      <c r="I98" s="9">
        <f t="shared" si="85"/>
        <v>283.49973333333327</v>
      </c>
      <c r="J98" s="9">
        <f t="shared" si="86"/>
        <v>6.402833408802576E-2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22.509651063105871</v>
      </c>
      <c r="P98" s="9">
        <f t="shared" si="89"/>
        <v>1.441255458473427</v>
      </c>
      <c r="Q98" s="12">
        <f t="shared" si="90"/>
        <v>0.64856495631304212</v>
      </c>
      <c r="R98" s="9">
        <f t="shared" si="91"/>
        <v>2.3873737500000001</v>
      </c>
      <c r="S98" s="13">
        <f t="shared" si="92"/>
        <v>0.27166460899263978</v>
      </c>
      <c r="T98" s="2">
        <f t="shared" si="93"/>
        <v>0.51</v>
      </c>
      <c r="U98" s="14">
        <f t="shared" si="94"/>
        <v>0.13854895058624628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7.2109508601753261E-2</v>
      </c>
      <c r="AK98" s="9">
        <f t="shared" si="96"/>
        <v>10.4025</v>
      </c>
      <c r="AL98" s="1">
        <f t="shared" si="97"/>
        <v>0.45</v>
      </c>
      <c r="AM98" s="17">
        <f t="shared" si="98"/>
        <v>25666.666666666668</v>
      </c>
      <c r="AN98" s="1">
        <f t="shared" si="99"/>
        <v>192530585.22896618</v>
      </c>
    </row>
    <row r="99" spans="1:50" x14ac:dyDescent="0.15">
      <c r="C99" s="7">
        <v>10</v>
      </c>
      <c r="D99" s="7">
        <f t="shared" si="100"/>
        <v>8.0636451612903208</v>
      </c>
      <c r="E99" s="10">
        <f t="shared" si="101"/>
        <v>10.349733333333299</v>
      </c>
      <c r="F99" s="7" t="s">
        <v>83</v>
      </c>
      <c r="G99" s="1">
        <v>11</v>
      </c>
      <c r="H99" s="9">
        <f t="shared" si="84"/>
        <v>8.0636451612903208</v>
      </c>
      <c r="I99" s="9">
        <f t="shared" si="85"/>
        <v>281.21364516129029</v>
      </c>
      <c r="J99" s="9">
        <f t="shared" si="86"/>
        <v>4.843016930344516E-2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20.014975824400821</v>
      </c>
      <c r="O99" s="9">
        <f t="shared" si="102"/>
        <v>6.3586947802316232</v>
      </c>
      <c r="P99" s="9">
        <f t="shared" si="89"/>
        <v>0.3079526647555505</v>
      </c>
      <c r="Q99" s="12">
        <f t="shared" si="90"/>
        <v>0.13857869913999774</v>
      </c>
      <c r="R99" s="9">
        <f t="shared" si="91"/>
        <v>2.3873737500000001</v>
      </c>
      <c r="S99" s="13">
        <f t="shared" si="92"/>
        <v>5.804650366956482E-2</v>
      </c>
      <c r="T99" s="2">
        <f t="shared" si="93"/>
        <v>0.51</v>
      </c>
      <c r="U99" s="14">
        <f t="shared" si="94"/>
        <v>2.9603716871478059E-2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3.9262520636750634E-2</v>
      </c>
      <c r="AK99" s="9">
        <f t="shared" si="96"/>
        <v>10.4025</v>
      </c>
      <c r="AL99" s="1">
        <f t="shared" si="97"/>
        <v>0.45</v>
      </c>
      <c r="AM99" s="17">
        <f t="shared" si="98"/>
        <v>25666.666666666668</v>
      </c>
      <c r="AN99" s="1">
        <f t="shared" si="99"/>
        <v>104829948.53710827</v>
      </c>
    </row>
    <row r="100" spans="1:50" x14ac:dyDescent="0.15">
      <c r="C100" s="7">
        <v>11</v>
      </c>
      <c r="D100" s="7">
        <f t="shared" si="100"/>
        <v>2.86046666666667</v>
      </c>
      <c r="E100" s="10">
        <f t="shared" si="101"/>
        <v>8.0636451612903208</v>
      </c>
      <c r="F100" s="7" t="s">
        <v>85</v>
      </c>
      <c r="G100" s="1">
        <v>12</v>
      </c>
      <c r="H100" s="9">
        <f t="shared" si="84"/>
        <v>2.86046666666667</v>
      </c>
      <c r="I100" s="9">
        <f t="shared" si="85"/>
        <v>276.01046666666667</v>
      </c>
      <c r="J100" s="9">
        <f t="shared" si="86"/>
        <v>2.5214255359069779E-2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11.356017115476073</v>
      </c>
      <c r="P100" s="9">
        <f t="shared" si="89"/>
        <v>0.2863335154115807</v>
      </c>
      <c r="Q100" s="12">
        <f t="shared" si="90"/>
        <v>0.12885008193521133</v>
      </c>
      <c r="R100" s="9">
        <f t="shared" si="91"/>
        <v>2.3873737500000001</v>
      </c>
      <c r="S100" s="13">
        <f t="shared" si="92"/>
        <v>5.3971474694823683E-2</v>
      </c>
      <c r="T100" s="2">
        <f t="shared" si="93"/>
        <v>0.51</v>
      </c>
      <c r="U100" s="14">
        <f t="shared" si="94"/>
        <v>2.7525452094360078E-2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3.8635923806449562E-2</v>
      </c>
      <c r="AK100" s="9">
        <f t="shared" si="96"/>
        <v>10.4025</v>
      </c>
      <c r="AL100" s="1">
        <f t="shared" si="97"/>
        <v>0.45</v>
      </c>
      <c r="AM100" s="17">
        <f t="shared" si="98"/>
        <v>25666.666666666668</v>
      </c>
      <c r="AN100" s="1">
        <f t="shared" si="99"/>
        <v>103156950.66512518</v>
      </c>
      <c r="AO100" s="1">
        <f>SUM(AN89:AN100)</f>
        <v>2082127988.6016016</v>
      </c>
    </row>
    <row r="101" spans="1:50" x14ac:dyDescent="0.15">
      <c r="C101" s="7">
        <v>12</v>
      </c>
      <c r="D101" s="7">
        <f t="shared" si="100"/>
        <v>-5.3131935483871002</v>
      </c>
      <c r="E101" s="10">
        <f t="shared" si="101"/>
        <v>2.86046666666667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0.141193548387097</v>
      </c>
      <c r="E105" s="7"/>
      <c r="F105" s="7"/>
      <c r="G105" s="1">
        <v>1</v>
      </c>
      <c r="H105" s="9">
        <f t="shared" ref="H105:H116" si="103">E106</f>
        <v>0.141193548387097</v>
      </c>
      <c r="I105" s="9">
        <f t="shared" ref="I105:I116" si="104">H105+273.15</f>
        <v>273.29119354838707</v>
      </c>
      <c r="J105" s="9">
        <f t="shared" ref="J105:J116" si="105">EXP(($C$15*(I105-$C$13))/($C$16*I105*$C$13))</f>
        <v>1.7750278533885173E-2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1.1500231657293561E-2</v>
      </c>
      <c r="Q105" s="12">
        <f t="shared" ref="Q105:Q116" si="109">P105*$B$107</f>
        <v>3.4500694971880681E-3</v>
      </c>
      <c r="R105" s="9">
        <f t="shared" ref="R105:R116" si="110">L105*$B$107</f>
        <v>0.19436706250000002</v>
      </c>
      <c r="S105" s="13">
        <f t="shared" ref="S105:S116" si="111">Q105/R105</f>
        <v>1.7750278533885173E-2</v>
      </c>
      <c r="T105" s="2">
        <f t="shared" ref="T105:T116" si="112">$B$106/100</f>
        <v>0.01</v>
      </c>
      <c r="U105" s="14">
        <f t="shared" ref="U105:U116" si="113">S105*T105</f>
        <v>1.7750278533885174E-4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5.6675027853388517E-3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-3.5194838709677398</v>
      </c>
      <c r="E106" s="10">
        <f t="shared" ref="E106:E117" si="122">D105</f>
        <v>0.141193548387097</v>
      </c>
      <c r="F106" s="7" t="s">
        <v>83</v>
      </c>
      <c r="G106" s="1">
        <v>2</v>
      </c>
      <c r="H106" s="9">
        <f t="shared" si="103"/>
        <v>-3.5194838709677398</v>
      </c>
      <c r="I106" s="9">
        <f t="shared" si="104"/>
        <v>269.63051612903223</v>
      </c>
      <c r="J106" s="9">
        <f t="shared" si="105"/>
        <v>1.0942934710931234E-2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1.2842801850093732</v>
      </c>
      <c r="P106" s="9">
        <f t="shared" si="108"/>
        <v>1.4053794215100257E-2</v>
      </c>
      <c r="Q106" s="12">
        <f t="shared" si="109"/>
        <v>4.216138264530077E-3</v>
      </c>
      <c r="R106" s="9">
        <f t="shared" si="110"/>
        <v>0.19436706250000002</v>
      </c>
      <c r="S106" s="13">
        <f t="shared" si="111"/>
        <v>2.1691629282765319E-2</v>
      </c>
      <c r="T106" s="2">
        <f t="shared" si="112"/>
        <v>0.01</v>
      </c>
      <c r="U106" s="14">
        <f t="shared" si="113"/>
        <v>2.1691629282765318E-4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5.706916292827653E-3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-6.4589999999999996</v>
      </c>
      <c r="E107" s="10">
        <f t="shared" si="122"/>
        <v>-3.5194838709677398</v>
      </c>
      <c r="F107" s="7" t="s">
        <v>83</v>
      </c>
      <c r="G107" s="1">
        <v>3</v>
      </c>
      <c r="H107" s="9">
        <f t="shared" si="103"/>
        <v>-6.4589999999999996</v>
      </c>
      <c r="I107" s="9">
        <f t="shared" si="104"/>
        <v>266.69099999999997</v>
      </c>
      <c r="J107" s="9">
        <f t="shared" si="105"/>
        <v>7.3497439816136868E-3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1.9181165991276063</v>
      </c>
      <c r="P107" s="9">
        <f t="shared" si="108"/>
        <v>1.4097665930471437E-2</v>
      </c>
      <c r="Q107" s="12">
        <f t="shared" si="109"/>
        <v>4.2292997791414308E-3</v>
      </c>
      <c r="R107" s="9">
        <f t="shared" si="110"/>
        <v>0.19436706250000002</v>
      </c>
      <c r="S107" s="13">
        <f t="shared" si="111"/>
        <v>2.175934402024227E-2</v>
      </c>
      <c r="T107" s="2">
        <f t="shared" si="112"/>
        <v>0.01</v>
      </c>
      <c r="U107" s="14">
        <f t="shared" si="113"/>
        <v>2.1759344020242269E-4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5.7075934402024226E-3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0.12629032258064499</v>
      </c>
      <c r="E108" s="10">
        <f t="shared" si="122"/>
        <v>-6.4589999999999996</v>
      </c>
      <c r="F108" s="7" t="s">
        <v>83</v>
      </c>
      <c r="G108" s="1">
        <v>4</v>
      </c>
      <c r="H108" s="9">
        <f t="shared" si="103"/>
        <v>0.12629032258064499</v>
      </c>
      <c r="I108" s="9">
        <f t="shared" si="104"/>
        <v>273.27629032258062</v>
      </c>
      <c r="J108" s="9">
        <f t="shared" si="105"/>
        <v>1.7715823571264212E-2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2.5519091415304684</v>
      </c>
      <c r="P108" s="9">
        <f t="shared" si="108"/>
        <v>4.5209172121250092E-2</v>
      </c>
      <c r="Q108" s="12">
        <f t="shared" si="109"/>
        <v>1.3562751636375027E-2</v>
      </c>
      <c r="R108" s="9">
        <f t="shared" si="110"/>
        <v>0.19436706250000002</v>
      </c>
      <c r="S108" s="13">
        <f t="shared" si="111"/>
        <v>6.9779063705173949E-2</v>
      </c>
      <c r="T108" s="2">
        <f t="shared" si="112"/>
        <v>0.01</v>
      </c>
      <c r="U108" s="14">
        <f t="shared" si="113"/>
        <v>6.9779063705173948E-4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6.1877906370517398E-3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4.9044333333333299</v>
      </c>
      <c r="E109" s="10">
        <f t="shared" si="122"/>
        <v>0.12629032258064499</v>
      </c>
      <c r="F109" s="7" t="s">
        <v>83</v>
      </c>
      <c r="G109" s="1">
        <v>5</v>
      </c>
      <c r="H109" s="9">
        <f t="shared" si="103"/>
        <v>4.9044333333333299</v>
      </c>
      <c r="I109" s="9">
        <f t="shared" si="104"/>
        <v>278.05443333333329</v>
      </c>
      <c r="J109" s="9">
        <f t="shared" si="105"/>
        <v>3.2678861771288821E-2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2.3813649709387574</v>
      </c>
      <c r="O109" s="9">
        <f t="shared" si="123"/>
        <v>0.77322520680379458</v>
      </c>
      <c r="P109" s="9">
        <f t="shared" si="108"/>
        <v>2.5268119651217415E-2</v>
      </c>
      <c r="Q109" s="12">
        <f t="shared" si="109"/>
        <v>7.5804358953652246E-3</v>
      </c>
      <c r="R109" s="9">
        <f t="shared" si="110"/>
        <v>0.19436706250000002</v>
      </c>
      <c r="S109" s="13">
        <f t="shared" si="111"/>
        <v>3.9000619744228651E-2</v>
      </c>
      <c r="T109" s="2">
        <f t="shared" si="112"/>
        <v>0.01</v>
      </c>
      <c r="U109" s="14">
        <f t="shared" si="113"/>
        <v>3.9000619744228651E-4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5.8800061974422866E-3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10.3868064516129</v>
      </c>
      <c r="E110" s="10">
        <f t="shared" si="122"/>
        <v>4.9044333333333299</v>
      </c>
      <c r="F110" s="7" t="s">
        <v>85</v>
      </c>
      <c r="G110" s="1">
        <v>6</v>
      </c>
      <c r="H110" s="9">
        <f t="shared" si="103"/>
        <v>10.3868064516129</v>
      </c>
      <c r="I110" s="9">
        <f t="shared" si="104"/>
        <v>283.5368064516129</v>
      </c>
      <c r="J110" s="9">
        <f t="shared" si="105"/>
        <v>6.4316511867531095E-2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1.3958472954859107</v>
      </c>
      <c r="P110" s="9">
        <f t="shared" si="108"/>
        <v>8.9776029145380756E-2</v>
      </c>
      <c r="Q110" s="12">
        <f t="shared" si="109"/>
        <v>2.6932808743614225E-2</v>
      </c>
      <c r="R110" s="9">
        <f t="shared" si="110"/>
        <v>0.19436706250000002</v>
      </c>
      <c r="S110" s="13">
        <f t="shared" si="111"/>
        <v>0.13856673243499898</v>
      </c>
      <c r="T110" s="2">
        <f t="shared" si="112"/>
        <v>0.01</v>
      </c>
      <c r="U110" s="14">
        <f t="shared" si="113"/>
        <v>1.3856673243499897E-3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6.8756673243499898E-3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19.0802333333333</v>
      </c>
      <c r="E111" s="10">
        <f t="shared" si="122"/>
        <v>10.3868064516129</v>
      </c>
      <c r="F111" s="7" t="s">
        <v>83</v>
      </c>
      <c r="G111" s="1">
        <v>7</v>
      </c>
      <c r="H111" s="9">
        <f t="shared" si="103"/>
        <v>19.0802333333333</v>
      </c>
      <c r="I111" s="9">
        <f t="shared" si="104"/>
        <v>292.23023333333327</v>
      </c>
      <c r="J111" s="9">
        <f t="shared" si="105"/>
        <v>0.1786441649649084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1.9539614746738634</v>
      </c>
      <c r="P111" s="9">
        <f t="shared" si="108"/>
        <v>0.34906381601671332</v>
      </c>
      <c r="Q111" s="12">
        <f t="shared" si="109"/>
        <v>0.104719144805014</v>
      </c>
      <c r="R111" s="9">
        <f t="shared" si="110"/>
        <v>0.19436706250000002</v>
      </c>
      <c r="S111" s="13">
        <f t="shared" si="111"/>
        <v>0.53877001307777639</v>
      </c>
      <c r="T111" s="2">
        <f t="shared" si="112"/>
        <v>0.01</v>
      </c>
      <c r="U111" s="14">
        <f t="shared" si="113"/>
        <v>5.3877001307777641E-3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1.5337700130777763E-2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21.193064516128999</v>
      </c>
      <c r="E112" s="10">
        <f t="shared" si="122"/>
        <v>19.0802333333333</v>
      </c>
      <c r="F112" s="7" t="s">
        <v>83</v>
      </c>
      <c r="G112" s="1">
        <v>8</v>
      </c>
      <c r="H112" s="9">
        <f t="shared" si="103"/>
        <v>21.193064516128999</v>
      </c>
      <c r="I112" s="9">
        <f t="shared" si="104"/>
        <v>294.34306451612895</v>
      </c>
      <c r="J112" s="9">
        <f t="shared" si="105"/>
        <v>0.22691219065128998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2.2527878669904835</v>
      </c>
      <c r="P112" s="9">
        <f t="shared" si="108"/>
        <v>0.51118502997145754</v>
      </c>
      <c r="Q112" s="12">
        <f t="shared" si="109"/>
        <v>0.15335550899143727</v>
      </c>
      <c r="R112" s="9">
        <f t="shared" si="110"/>
        <v>0.19436706250000002</v>
      </c>
      <c r="S112" s="13">
        <f t="shared" si="111"/>
        <v>0.78899946842298574</v>
      </c>
      <c r="T112" s="2">
        <f t="shared" si="112"/>
        <v>0.01</v>
      </c>
      <c r="U112" s="14">
        <f t="shared" si="113"/>
        <v>7.8899946842298577E-3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1.7839994684229858E-2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15.6828387096774</v>
      </c>
      <c r="E113" s="10">
        <f t="shared" si="122"/>
        <v>21.193064516128999</v>
      </c>
      <c r="F113" s="7" t="s">
        <v>83</v>
      </c>
      <c r="G113" s="1">
        <v>9</v>
      </c>
      <c r="H113" s="9">
        <f t="shared" si="103"/>
        <v>15.6828387096774</v>
      </c>
      <c r="I113" s="9">
        <f t="shared" si="104"/>
        <v>288.83283870967739</v>
      </c>
      <c r="J113" s="9">
        <f t="shared" si="105"/>
        <v>0.12072105843659318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2.3894930453523595</v>
      </c>
      <c r="P113" s="9">
        <f t="shared" si="108"/>
        <v>0.28846212956181522</v>
      </c>
      <c r="Q113" s="12">
        <f t="shared" si="109"/>
        <v>8.6538638868544557E-2</v>
      </c>
      <c r="R113" s="9">
        <f t="shared" si="110"/>
        <v>0.19436706250000002</v>
      </c>
      <c r="S113" s="13">
        <f t="shared" si="111"/>
        <v>0.44523304388851659</v>
      </c>
      <c r="T113" s="2">
        <f t="shared" si="112"/>
        <v>0.01</v>
      </c>
      <c r="U113" s="14">
        <f t="shared" si="113"/>
        <v>4.4523304388851661E-3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1.4402330438885166E-2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10.349733333333299</v>
      </c>
      <c r="E114" s="10">
        <f t="shared" si="122"/>
        <v>15.6828387096774</v>
      </c>
      <c r="F114" s="7" t="s">
        <v>83</v>
      </c>
      <c r="G114" s="1">
        <v>10</v>
      </c>
      <c r="H114" s="9">
        <f t="shared" si="103"/>
        <v>10.349733333333299</v>
      </c>
      <c r="I114" s="9">
        <f t="shared" si="104"/>
        <v>283.49973333333327</v>
      </c>
      <c r="J114" s="9">
        <f t="shared" si="105"/>
        <v>6.402833408802576E-2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2.748921124123878</v>
      </c>
      <c r="P114" s="9">
        <f t="shared" si="108"/>
        <v>0.17600884011703499</v>
      </c>
      <c r="Q114" s="12">
        <f t="shared" si="109"/>
        <v>5.2802652035110496E-2</v>
      </c>
      <c r="R114" s="9">
        <f t="shared" si="110"/>
        <v>0.19436706250000002</v>
      </c>
      <c r="S114" s="13">
        <f t="shared" si="111"/>
        <v>0.27166460899263983</v>
      </c>
      <c r="T114" s="2">
        <f t="shared" si="112"/>
        <v>0.01</v>
      </c>
      <c r="U114" s="14">
        <f t="shared" si="113"/>
        <v>2.7166460899263984E-3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8.2066460899263977E-3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8.0636451612903208</v>
      </c>
      <c r="E115" s="10">
        <f t="shared" si="122"/>
        <v>10.349733333333299</v>
      </c>
      <c r="F115" s="7" t="s">
        <v>83</v>
      </c>
      <c r="G115" s="1">
        <v>11</v>
      </c>
      <c r="H115" s="9">
        <f t="shared" si="103"/>
        <v>8.0636451612903208</v>
      </c>
      <c r="I115" s="9">
        <f t="shared" si="104"/>
        <v>281.21364516129029</v>
      </c>
      <c r="J115" s="9">
        <f t="shared" si="105"/>
        <v>4.843016930344516E-2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2.4442666698065008</v>
      </c>
      <c r="O115" s="9">
        <f t="shared" si="123"/>
        <v>0.77653582253367581</v>
      </c>
      <c r="P115" s="9">
        <f t="shared" si="108"/>
        <v>3.7607761355495962E-2</v>
      </c>
      <c r="Q115" s="12">
        <f t="shared" si="109"/>
        <v>1.1282328406648789E-2</v>
      </c>
      <c r="R115" s="9">
        <f t="shared" si="110"/>
        <v>0.19436706250000002</v>
      </c>
      <c r="S115" s="13">
        <f t="shared" si="111"/>
        <v>5.8046503669564833E-2</v>
      </c>
      <c r="T115" s="2">
        <f t="shared" si="112"/>
        <v>0.01</v>
      </c>
      <c r="U115" s="14">
        <f t="shared" si="113"/>
        <v>5.8046503669564832E-4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6.070465036695648E-3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2.86046666666667</v>
      </c>
      <c r="E116" s="10">
        <f t="shared" si="122"/>
        <v>8.0636451612903208</v>
      </c>
      <c r="F116" s="7" t="s">
        <v>85</v>
      </c>
      <c r="G116" s="1">
        <v>12</v>
      </c>
      <c r="H116" s="9">
        <f t="shared" si="103"/>
        <v>2.86046666666667</v>
      </c>
      <c r="I116" s="9">
        <f t="shared" si="104"/>
        <v>276.01046666666667</v>
      </c>
      <c r="J116" s="9">
        <f t="shared" si="105"/>
        <v>2.5214255359069779E-2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1.3868182695115134</v>
      </c>
      <c r="P116" s="9">
        <f t="shared" si="108"/>
        <v>3.4967589984086556E-2</v>
      </c>
      <c r="Q116" s="12">
        <f t="shared" si="109"/>
        <v>1.0490276995225966E-2</v>
      </c>
      <c r="R116" s="9">
        <f t="shared" si="110"/>
        <v>0.19436706250000002</v>
      </c>
      <c r="S116" s="13">
        <f t="shared" si="111"/>
        <v>5.397147469482369E-2</v>
      </c>
      <c r="T116" s="2">
        <f t="shared" si="112"/>
        <v>0.01</v>
      </c>
      <c r="U116" s="14">
        <f t="shared" si="113"/>
        <v>5.3971474694823694E-4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6.029714746948237E-3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-5.3131935483871002</v>
      </c>
      <c r="E117" s="10">
        <f t="shared" si="122"/>
        <v>2.86046666666667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0.141193548387097</v>
      </c>
      <c r="E121" s="7"/>
      <c r="F121" s="7"/>
      <c r="G121" s="1">
        <v>1</v>
      </c>
      <c r="H121" s="9">
        <f t="shared" ref="H121:H132" si="124">E122</f>
        <v>0.141193548387097</v>
      </c>
      <c r="I121" s="9">
        <f t="shared" ref="I121:I132" si="125">H121+273.15</f>
        <v>273.29119354838707</v>
      </c>
      <c r="J121" s="9">
        <f t="shared" ref="J121:J132" si="126">EXP(($C$15*(I121-$C$13))/($C$16*I121*$C$13))</f>
        <v>1.7750278533885173E-2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5.0535042985971092E-3</v>
      </c>
      <c r="Q121" s="12">
        <f t="shared" ref="Q121:Q132" si="130">P121*$B$123</f>
        <v>1.6676564185370462E-3</v>
      </c>
      <c r="R121" s="9">
        <f t="shared" ref="R121:R132" si="131">L121*$B$123</f>
        <v>9.3951000000000007E-2</v>
      </c>
      <c r="S121" s="13">
        <f t="shared" ref="S121:S132" si="132">Q121/R121</f>
        <v>1.7750278533885173E-2</v>
      </c>
      <c r="T121" s="2">
        <f t="shared" ref="T121:T132" si="133">$B$122/100</f>
        <v>0.01</v>
      </c>
      <c r="U121" s="14">
        <f t="shared" ref="U121:U132" si="134">S121*T121</f>
        <v>1.7750278533885174E-4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5.6675027853388517E-3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-3.5194838709677398</v>
      </c>
      <c r="E122" s="10">
        <f t="shared" ref="E122:E133" si="145">D121</f>
        <v>0.141193548387097</v>
      </c>
      <c r="F122" s="7" t="s">
        <v>83</v>
      </c>
      <c r="G122" s="1">
        <v>2</v>
      </c>
      <c r="H122" s="9">
        <f t="shared" si="124"/>
        <v>-3.5194838709677398</v>
      </c>
      <c r="I122" s="9">
        <f t="shared" si="125"/>
        <v>269.63051612903223</v>
      </c>
      <c r="J122" s="9">
        <f t="shared" si="126"/>
        <v>1.0942934710931234E-2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0.56434649570140294</v>
      </c>
      <c r="P122" s="9">
        <f t="shared" si="129"/>
        <v>6.1756068568032865E-3</v>
      </c>
      <c r="Q122" s="12">
        <f t="shared" si="130"/>
        <v>2.0379502627450845E-3</v>
      </c>
      <c r="R122" s="9">
        <f t="shared" si="131"/>
        <v>9.3951000000000007E-2</v>
      </c>
      <c r="S122" s="13">
        <f t="shared" si="132"/>
        <v>2.1691629282765319E-2</v>
      </c>
      <c r="T122" s="2">
        <f t="shared" si="133"/>
        <v>0.01</v>
      </c>
      <c r="U122" s="14">
        <f t="shared" si="134"/>
        <v>2.1691629282765318E-4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5.706916292827653E-3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-6.4589999999999996</v>
      </c>
      <c r="E123" s="10">
        <f t="shared" si="145"/>
        <v>-3.5194838709677398</v>
      </c>
      <c r="F123" s="7" t="s">
        <v>83</v>
      </c>
      <c r="G123" s="1">
        <v>3</v>
      </c>
      <c r="H123" s="9">
        <f t="shared" si="124"/>
        <v>-6.4589999999999996</v>
      </c>
      <c r="I123" s="9">
        <f t="shared" si="125"/>
        <v>266.69099999999997</v>
      </c>
      <c r="J123" s="9">
        <f t="shared" si="126"/>
        <v>7.3497439816136868E-3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0.84287088884459971</v>
      </c>
      <c r="P123" s="9">
        <f t="shared" si="129"/>
        <v>6.1948852425629756E-3</v>
      </c>
      <c r="Q123" s="12">
        <f t="shared" si="130"/>
        <v>2.0443121300457823E-3</v>
      </c>
      <c r="R123" s="9">
        <f t="shared" si="131"/>
        <v>9.3951000000000007E-2</v>
      </c>
      <c r="S123" s="13">
        <f t="shared" si="132"/>
        <v>2.1759344020242277E-2</v>
      </c>
      <c r="T123" s="2">
        <f t="shared" si="133"/>
        <v>0.01</v>
      </c>
      <c r="U123" s="14">
        <f t="shared" si="134"/>
        <v>2.1759344020242277E-4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5.7075934402024226E-3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0.12629032258064499</v>
      </c>
      <c r="E124" s="10">
        <f t="shared" si="145"/>
        <v>-6.4589999999999996</v>
      </c>
      <c r="F124" s="7" t="s">
        <v>83</v>
      </c>
      <c r="G124" s="1">
        <v>4</v>
      </c>
      <c r="H124" s="9">
        <f t="shared" si="124"/>
        <v>0.12629032258064499</v>
      </c>
      <c r="I124" s="9">
        <f t="shared" si="125"/>
        <v>273.27629032258062</v>
      </c>
      <c r="J124" s="9">
        <f t="shared" si="126"/>
        <v>1.7715823571264212E-2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1.1213760036020366</v>
      </c>
      <c r="P124" s="9">
        <f t="shared" si="129"/>
        <v>1.9866099436863023E-2</v>
      </c>
      <c r="Q124" s="12">
        <f t="shared" si="130"/>
        <v>6.5558128141647984E-3</v>
      </c>
      <c r="R124" s="9">
        <f t="shared" si="131"/>
        <v>9.3951000000000007E-2</v>
      </c>
      <c r="S124" s="13">
        <f t="shared" si="132"/>
        <v>6.9779063705173949E-2</v>
      </c>
      <c r="T124" s="2">
        <f t="shared" si="133"/>
        <v>0.01</v>
      </c>
      <c r="U124" s="14">
        <f t="shared" si="134"/>
        <v>6.9779063705173948E-4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6.1877906370517398E-3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4.9044333333333299</v>
      </c>
      <c r="E125" s="10">
        <f t="shared" si="145"/>
        <v>0.12629032258064499</v>
      </c>
      <c r="F125" s="7" t="s">
        <v>83</v>
      </c>
      <c r="G125" s="1">
        <v>5</v>
      </c>
      <c r="H125" s="9">
        <f t="shared" si="124"/>
        <v>4.9044333333333299</v>
      </c>
      <c r="I125" s="9">
        <f t="shared" si="125"/>
        <v>278.05443333333329</v>
      </c>
      <c r="J125" s="9">
        <f t="shared" si="126"/>
        <v>3.2678861771288821E-2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1.0464344089569149</v>
      </c>
      <c r="O125" s="9">
        <f t="shared" si="146"/>
        <v>0.33977549520825856</v>
      </c>
      <c r="P125" s="9">
        <f t="shared" si="129"/>
        <v>1.1103476441181889E-2</v>
      </c>
      <c r="Q125" s="12">
        <f t="shared" si="130"/>
        <v>3.6641472255900236E-3</v>
      </c>
      <c r="R125" s="9">
        <f t="shared" si="131"/>
        <v>9.3951000000000007E-2</v>
      </c>
      <c r="S125" s="13">
        <f t="shared" si="132"/>
        <v>3.9000619744228623E-2</v>
      </c>
      <c r="T125" s="2">
        <f t="shared" si="133"/>
        <v>0.01</v>
      </c>
      <c r="U125" s="14">
        <f t="shared" si="134"/>
        <v>3.9000619744228624E-4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5.8800061974422866E-3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10.3868064516129</v>
      </c>
      <c r="E126" s="10">
        <f t="shared" si="145"/>
        <v>4.9044333333333299</v>
      </c>
      <c r="F126" s="7" t="s">
        <v>85</v>
      </c>
      <c r="G126" s="1">
        <v>6</v>
      </c>
      <c r="H126" s="9">
        <f t="shared" si="124"/>
        <v>10.3868064516129</v>
      </c>
      <c r="I126" s="9">
        <f t="shared" si="125"/>
        <v>283.5368064516129</v>
      </c>
      <c r="J126" s="9">
        <f t="shared" si="126"/>
        <v>6.4316511867531095E-2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0.61337201876707659</v>
      </c>
      <c r="P126" s="9">
        <f t="shared" si="129"/>
        <v>3.9449948724244184E-2</v>
      </c>
      <c r="Q126" s="12">
        <f t="shared" si="130"/>
        <v>1.3018483079000581E-2</v>
      </c>
      <c r="R126" s="9">
        <f t="shared" si="131"/>
        <v>9.3951000000000007E-2</v>
      </c>
      <c r="S126" s="13">
        <f t="shared" si="132"/>
        <v>0.1385667324349989</v>
      </c>
      <c r="T126" s="2">
        <f t="shared" si="133"/>
        <v>0.01</v>
      </c>
      <c r="U126" s="14">
        <f t="shared" si="134"/>
        <v>1.3856673243499891E-3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6.8756673243499889E-3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19.0802333333333</v>
      </c>
      <c r="E127" s="10">
        <f t="shared" si="145"/>
        <v>10.3868064516129</v>
      </c>
      <c r="F127" s="7" t="s">
        <v>83</v>
      </c>
      <c r="G127" s="1">
        <v>7</v>
      </c>
      <c r="H127" s="9">
        <f t="shared" si="124"/>
        <v>19.0802333333333</v>
      </c>
      <c r="I127" s="9">
        <f t="shared" si="125"/>
        <v>292.23023333333327</v>
      </c>
      <c r="J127" s="9">
        <f t="shared" si="126"/>
        <v>0.1786441649649084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0.85862207004283231</v>
      </c>
      <c r="P127" s="9">
        <f t="shared" si="129"/>
        <v>0.15338782272324286</v>
      </c>
      <c r="Q127" s="12">
        <f t="shared" si="130"/>
        <v>5.0617981498670146E-2</v>
      </c>
      <c r="R127" s="9">
        <f t="shared" si="131"/>
        <v>9.3951000000000007E-2</v>
      </c>
      <c r="S127" s="13">
        <f t="shared" si="132"/>
        <v>0.53877001307777606</v>
      </c>
      <c r="T127" s="2">
        <f t="shared" si="133"/>
        <v>0.01</v>
      </c>
      <c r="U127" s="14">
        <f t="shared" si="134"/>
        <v>5.3877001307777606E-3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1.5337700130777759E-2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21.193064516128999</v>
      </c>
      <c r="E128" s="10">
        <f t="shared" si="145"/>
        <v>19.0802333333333</v>
      </c>
      <c r="F128" s="7" t="s">
        <v>83</v>
      </c>
      <c r="G128" s="1">
        <v>8</v>
      </c>
      <c r="H128" s="9">
        <f t="shared" si="124"/>
        <v>21.193064516128999</v>
      </c>
      <c r="I128" s="9">
        <f t="shared" si="125"/>
        <v>294.34306451612895</v>
      </c>
      <c r="J128" s="9">
        <f t="shared" si="126"/>
        <v>0.22691219065128998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0.98993424731958957</v>
      </c>
      <c r="P128" s="9">
        <f t="shared" si="129"/>
        <v>0.22462814866002395</v>
      </c>
      <c r="Q128" s="12">
        <f t="shared" si="130"/>
        <v>7.412728905780791E-2</v>
      </c>
      <c r="R128" s="9">
        <f t="shared" si="131"/>
        <v>9.3951000000000007E-2</v>
      </c>
      <c r="S128" s="13">
        <f t="shared" si="132"/>
        <v>0.78899946842298541</v>
      </c>
      <c r="T128" s="2">
        <f t="shared" si="133"/>
        <v>0.01</v>
      </c>
      <c r="U128" s="14">
        <f t="shared" si="134"/>
        <v>7.8899946842298542E-3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1.7839994684229855E-2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15.6828387096774</v>
      </c>
      <c r="E129" s="10">
        <f t="shared" si="145"/>
        <v>21.193064516128999</v>
      </c>
      <c r="F129" s="7" t="s">
        <v>83</v>
      </c>
      <c r="G129" s="1">
        <v>9</v>
      </c>
      <c r="H129" s="9">
        <f t="shared" si="124"/>
        <v>15.6828387096774</v>
      </c>
      <c r="I129" s="9">
        <f t="shared" si="125"/>
        <v>288.83283870967739</v>
      </c>
      <c r="J129" s="9">
        <f t="shared" si="126"/>
        <v>0.12072105843659318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1.0500060986595656</v>
      </c>
      <c r="P129" s="9">
        <f t="shared" si="129"/>
        <v>0.12675784759506065</v>
      </c>
      <c r="Q129" s="12">
        <f t="shared" si="130"/>
        <v>4.1830089706370012E-2</v>
      </c>
      <c r="R129" s="9">
        <f t="shared" si="131"/>
        <v>9.3951000000000007E-2</v>
      </c>
      <c r="S129" s="13">
        <f t="shared" si="132"/>
        <v>0.44523304388851642</v>
      </c>
      <c r="T129" s="2">
        <f t="shared" si="133"/>
        <v>0.01</v>
      </c>
      <c r="U129" s="14">
        <f t="shared" si="134"/>
        <v>4.4523304388851643E-3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1.4402330438885166E-2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10.349733333333299</v>
      </c>
      <c r="E130" s="10">
        <f t="shared" si="145"/>
        <v>15.6828387096774</v>
      </c>
      <c r="F130" s="7" t="s">
        <v>83</v>
      </c>
      <c r="G130" s="1">
        <v>10</v>
      </c>
      <c r="H130" s="9">
        <f t="shared" si="124"/>
        <v>10.349733333333299</v>
      </c>
      <c r="I130" s="9">
        <f t="shared" si="125"/>
        <v>283.49973333333327</v>
      </c>
      <c r="J130" s="9">
        <f t="shared" si="126"/>
        <v>6.402833408802576E-2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1.207948251064505</v>
      </c>
      <c r="P130" s="9">
        <f t="shared" si="129"/>
        <v>7.7342914180204544E-2</v>
      </c>
      <c r="Q130" s="12">
        <f t="shared" si="130"/>
        <v>2.5523161679467502E-2</v>
      </c>
      <c r="R130" s="9">
        <f t="shared" si="131"/>
        <v>9.3951000000000007E-2</v>
      </c>
      <c r="S130" s="13">
        <f t="shared" si="132"/>
        <v>0.27166460899263978</v>
      </c>
      <c r="T130" s="2">
        <f t="shared" si="133"/>
        <v>0.01</v>
      </c>
      <c r="U130" s="14">
        <f t="shared" si="134"/>
        <v>2.716646089926398E-3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8.2066460899263977E-3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8.0636451612903208</v>
      </c>
      <c r="E131" s="10">
        <f t="shared" si="145"/>
        <v>10.349733333333299</v>
      </c>
      <c r="F131" s="7" t="s">
        <v>83</v>
      </c>
      <c r="G131" s="1">
        <v>11</v>
      </c>
      <c r="H131" s="9">
        <f t="shared" si="124"/>
        <v>8.0636451612903208</v>
      </c>
      <c r="I131" s="9">
        <f t="shared" si="125"/>
        <v>281.21364516129029</v>
      </c>
      <c r="J131" s="9">
        <f t="shared" si="126"/>
        <v>4.843016930344516E-2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1.0740750700400854</v>
      </c>
      <c r="O131" s="9">
        <f t="shared" si="146"/>
        <v>0.34123026684421509</v>
      </c>
      <c r="P131" s="9">
        <f t="shared" si="129"/>
        <v>1.6525839594725106E-2</v>
      </c>
      <c r="Q131" s="12">
        <f t="shared" si="130"/>
        <v>5.4535270662592851E-3</v>
      </c>
      <c r="R131" s="9">
        <f t="shared" si="131"/>
        <v>9.3951000000000007E-2</v>
      </c>
      <c r="S131" s="13">
        <f t="shared" si="132"/>
        <v>5.804650366956482E-2</v>
      </c>
      <c r="T131" s="2">
        <f t="shared" si="133"/>
        <v>0.01</v>
      </c>
      <c r="U131" s="14">
        <f t="shared" si="134"/>
        <v>5.8046503669564821E-4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6.070465036695648E-3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2.86046666666667</v>
      </c>
      <c r="E132" s="10">
        <f t="shared" si="145"/>
        <v>8.0636451612903208</v>
      </c>
      <c r="F132" s="7" t="s">
        <v>85</v>
      </c>
      <c r="G132" s="1">
        <v>12</v>
      </c>
      <c r="H132" s="9">
        <f t="shared" si="124"/>
        <v>2.86046666666667</v>
      </c>
      <c r="I132" s="9">
        <f t="shared" si="125"/>
        <v>276.01046666666667</v>
      </c>
      <c r="J132" s="9">
        <f t="shared" si="126"/>
        <v>2.5214255359069779E-2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0.60940442724948996</v>
      </c>
      <c r="P132" s="9">
        <f t="shared" si="129"/>
        <v>1.5365678845616302E-2</v>
      </c>
      <c r="Q132" s="12">
        <f t="shared" si="130"/>
        <v>5.0706740190533794E-3</v>
      </c>
      <c r="R132" s="9">
        <f t="shared" si="131"/>
        <v>9.3951000000000007E-2</v>
      </c>
      <c r="S132" s="13">
        <f t="shared" si="132"/>
        <v>5.3971474694823676E-2</v>
      </c>
      <c r="T132" s="2">
        <f t="shared" si="133"/>
        <v>0.01</v>
      </c>
      <c r="U132" s="14">
        <f t="shared" si="134"/>
        <v>5.3971474694823683E-4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6.029714746948237E-3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-5.3131935483871002</v>
      </c>
      <c r="E133" s="10">
        <f t="shared" si="145"/>
        <v>2.86046666666667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0.141193548387097</v>
      </c>
      <c r="E136" s="7"/>
      <c r="F136" s="7"/>
      <c r="G136" s="1">
        <v>1</v>
      </c>
      <c r="H136" s="9">
        <f t="shared" ref="H136:H147" si="147">E137</f>
        <v>0.141193548387097</v>
      </c>
      <c r="I136" s="9">
        <f t="shared" ref="I136:I147" si="148">H136+273.15</f>
        <v>273.29119354838707</v>
      </c>
      <c r="J136" s="9">
        <f t="shared" ref="J136:J147" si="149">EXP(($C$15*(I136-$C$13))/($C$16*I136*$C$13))</f>
        <v>1.7750278533885173E-2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1.3473311941398596E-2</v>
      </c>
      <c r="Q136" s="12">
        <f t="shared" ref="Q136:Q147" si="153">P136*$B$138</f>
        <v>3.5030611047636353E-3</v>
      </c>
      <c r="R136" s="9">
        <f t="shared" ref="R136:R147" si="154">L136*$B$138</f>
        <v>0.19735245833333334</v>
      </c>
      <c r="S136" s="13">
        <f t="shared" ref="S136:S147" si="155">Q136/R136</f>
        <v>1.7750278533885177E-2</v>
      </c>
      <c r="T136" s="2">
        <f t="shared" ref="T136:T147" si="156">$B$137/100</f>
        <v>0.01</v>
      </c>
      <c r="U136" s="14">
        <f t="shared" ref="U136:U147" si="157">S136*T136</f>
        <v>1.7750278533885177E-4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5.6675027853388517E-3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-3.5194838709677398</v>
      </c>
      <c r="E137" s="10">
        <f t="shared" ref="E137:E148" si="166">D136</f>
        <v>0.141193548387097</v>
      </c>
      <c r="F137" s="7" t="s">
        <v>83</v>
      </c>
      <c r="G137" s="1">
        <v>2</v>
      </c>
      <c r="H137" s="9">
        <f t="shared" si="147"/>
        <v>-3.5194838709677398</v>
      </c>
      <c r="I137" s="9">
        <f t="shared" si="148"/>
        <v>269.63051612903223</v>
      </c>
      <c r="J137" s="9">
        <f t="shared" si="149"/>
        <v>1.0942934710931234E-2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1.5046225213919349</v>
      </c>
      <c r="P137" s="9">
        <f t="shared" si="152"/>
        <v>1.6464986016188676E-2</v>
      </c>
      <c r="Q137" s="12">
        <f t="shared" si="153"/>
        <v>4.2808963642090563E-3</v>
      </c>
      <c r="R137" s="9">
        <f t="shared" si="154"/>
        <v>0.19735245833333334</v>
      </c>
      <c r="S137" s="13">
        <f t="shared" si="155"/>
        <v>2.1691629282765322E-2</v>
      </c>
      <c r="T137" s="2">
        <f t="shared" si="156"/>
        <v>0.01</v>
      </c>
      <c r="U137" s="14">
        <f t="shared" si="157"/>
        <v>2.1691629282765323E-4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5.706916292827653E-3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-6.4589999999999996</v>
      </c>
      <c r="E138" s="10">
        <f t="shared" si="166"/>
        <v>-3.5194838709677398</v>
      </c>
      <c r="F138" s="7" t="s">
        <v>83</v>
      </c>
      <c r="G138" s="1">
        <v>3</v>
      </c>
      <c r="H138" s="9">
        <f t="shared" si="147"/>
        <v>-6.4589999999999996</v>
      </c>
      <c r="I138" s="9">
        <f t="shared" si="148"/>
        <v>266.69099999999997</v>
      </c>
      <c r="J138" s="9">
        <f t="shared" si="149"/>
        <v>7.3497439816136868E-3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2.247205452042413</v>
      </c>
      <c r="P138" s="9">
        <f t="shared" si="152"/>
        <v>1.6516384746598188E-2</v>
      </c>
      <c r="Q138" s="12">
        <f t="shared" si="153"/>
        <v>4.2942600341155292E-3</v>
      </c>
      <c r="R138" s="9">
        <f t="shared" si="154"/>
        <v>0.19735245833333334</v>
      </c>
      <c r="S138" s="13">
        <f t="shared" si="155"/>
        <v>2.1759344020242273E-2</v>
      </c>
      <c r="T138" s="2">
        <f t="shared" si="156"/>
        <v>0.01</v>
      </c>
      <c r="U138" s="14">
        <f t="shared" si="157"/>
        <v>2.1759344020242275E-4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5.7075934402024226E-3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0.12629032258064499</v>
      </c>
      <c r="E139" s="10">
        <f t="shared" si="166"/>
        <v>-6.4589999999999996</v>
      </c>
      <c r="F139" s="7" t="s">
        <v>83</v>
      </c>
      <c r="G139" s="1">
        <v>4</v>
      </c>
      <c r="H139" s="9">
        <f t="shared" si="147"/>
        <v>0.12629032258064499</v>
      </c>
      <c r="I139" s="9">
        <f t="shared" si="148"/>
        <v>273.27629032258062</v>
      </c>
      <c r="J139" s="9">
        <f t="shared" si="149"/>
        <v>1.7715823571264212E-2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2.9897369839624814</v>
      </c>
      <c r="P139" s="9">
        <f t="shared" si="152"/>
        <v>5.2965652932362904E-2</v>
      </c>
      <c r="Q139" s="12">
        <f t="shared" si="153"/>
        <v>1.3771069762414356E-2</v>
      </c>
      <c r="R139" s="9">
        <f t="shared" si="154"/>
        <v>0.19735245833333334</v>
      </c>
      <c r="S139" s="13">
        <f t="shared" si="155"/>
        <v>6.9779063705173949E-2</v>
      </c>
      <c r="T139" s="2">
        <f t="shared" si="156"/>
        <v>0.01</v>
      </c>
      <c r="U139" s="14">
        <f t="shared" si="157"/>
        <v>6.9779063705173948E-4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6.1877906370517398E-3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4.9044333333333299</v>
      </c>
      <c r="E140" s="10">
        <f t="shared" si="166"/>
        <v>0.12629032258064499</v>
      </c>
      <c r="F140" s="7" t="s">
        <v>83</v>
      </c>
      <c r="G140" s="1">
        <v>5</v>
      </c>
      <c r="H140" s="9">
        <f t="shared" si="147"/>
        <v>4.9044333333333299</v>
      </c>
      <c r="I140" s="9">
        <f t="shared" si="148"/>
        <v>278.05443333333329</v>
      </c>
      <c r="J140" s="9">
        <f t="shared" si="149"/>
        <v>3.2678861771288821E-2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3.6958192476967855</v>
      </c>
      <c r="P140" s="9">
        <f t="shared" si="152"/>
        <v>0.12077516632715189</v>
      </c>
      <c r="Q140" s="12">
        <f t="shared" si="153"/>
        <v>3.1401543245059491E-2</v>
      </c>
      <c r="R140" s="9">
        <f t="shared" si="154"/>
        <v>0.19735245833333334</v>
      </c>
      <c r="S140" s="13">
        <f t="shared" si="155"/>
        <v>0.15911402123008511</v>
      </c>
      <c r="T140" s="2">
        <f t="shared" si="156"/>
        <v>0.01</v>
      </c>
      <c r="U140" s="14">
        <f t="shared" si="157"/>
        <v>1.5911402123008512E-3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7.081140212300851E-3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10.3868064516129</v>
      </c>
      <c r="E141" s="10">
        <f t="shared" si="166"/>
        <v>4.9044333333333299</v>
      </c>
      <c r="F141" s="7" t="s">
        <v>85</v>
      </c>
      <c r="G141" s="1">
        <v>6</v>
      </c>
      <c r="H141" s="9">
        <f t="shared" si="147"/>
        <v>10.3868064516129</v>
      </c>
      <c r="I141" s="9">
        <f t="shared" si="148"/>
        <v>283.5368064516129</v>
      </c>
      <c r="J141" s="9">
        <f t="shared" si="149"/>
        <v>6.4316511867531095E-2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4.3340919980362997</v>
      </c>
      <c r="P141" s="9">
        <f t="shared" si="152"/>
        <v>0.27875367942667323</v>
      </c>
      <c r="Q141" s="12">
        <f t="shared" si="153"/>
        <v>7.2475956650935036E-2</v>
      </c>
      <c r="R141" s="9">
        <f t="shared" si="154"/>
        <v>0.19735245833333334</v>
      </c>
      <c r="S141" s="13">
        <f t="shared" si="155"/>
        <v>0.36724121535147686</v>
      </c>
      <c r="T141" s="2">
        <f t="shared" si="156"/>
        <v>0.01</v>
      </c>
      <c r="U141" s="14">
        <f t="shared" si="157"/>
        <v>3.6724121535147685E-3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9.1624121535147686E-3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19.0802333333333</v>
      </c>
      <c r="E142" s="10">
        <f t="shared" si="166"/>
        <v>10.3868064516129</v>
      </c>
      <c r="F142" s="7" t="s">
        <v>83</v>
      </c>
      <c r="G142" s="1">
        <v>7</v>
      </c>
      <c r="H142" s="9">
        <f t="shared" si="147"/>
        <v>19.0802333333333</v>
      </c>
      <c r="I142" s="9">
        <f t="shared" si="148"/>
        <v>292.23023333333327</v>
      </c>
      <c r="J142" s="9">
        <f t="shared" si="149"/>
        <v>0.1786441649649084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4.8143862352762934</v>
      </c>
      <c r="P142" s="9">
        <f t="shared" si="152"/>
        <v>0.86006200881948247</v>
      </c>
      <c r="Q142" s="12">
        <f t="shared" si="153"/>
        <v>0.22361612229306546</v>
      </c>
      <c r="R142" s="9">
        <f t="shared" si="154"/>
        <v>0.19735245833333334</v>
      </c>
      <c r="S142" s="13">
        <f t="shared" si="155"/>
        <v>1.1330799939434861</v>
      </c>
      <c r="T142" s="2">
        <f t="shared" si="156"/>
        <v>0.01</v>
      </c>
      <c r="U142" s="14">
        <f t="shared" si="157"/>
        <v>1.1330799939434862E-2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2.1280799939434863E-2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21.193064516128999</v>
      </c>
      <c r="E143" s="10">
        <f t="shared" si="166"/>
        <v>19.0802333333333</v>
      </c>
      <c r="F143" s="7" t="s">
        <v>83</v>
      </c>
      <c r="G143" s="1">
        <v>8</v>
      </c>
      <c r="H143" s="9">
        <f t="shared" si="147"/>
        <v>21.193064516128999</v>
      </c>
      <c r="I143" s="9">
        <f t="shared" si="148"/>
        <v>294.34306451612895</v>
      </c>
      <c r="J143" s="9">
        <f t="shared" si="149"/>
        <v>0.22691219065128998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4.7133721431234781</v>
      </c>
      <c r="P143" s="9">
        <f t="shared" si="152"/>
        <v>1.0695215983509139</v>
      </c>
      <c r="Q143" s="12">
        <f t="shared" si="153"/>
        <v>0.27807561557123761</v>
      </c>
      <c r="R143" s="9">
        <f t="shared" si="154"/>
        <v>0.19735245833333334</v>
      </c>
      <c r="S143" s="13">
        <f t="shared" si="155"/>
        <v>1.4090304114761054</v>
      </c>
      <c r="T143" s="2">
        <f t="shared" si="156"/>
        <v>0.01</v>
      </c>
      <c r="U143" s="14">
        <f t="shared" si="157"/>
        <v>1.4090304114761055E-2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2.4040304114761053E-2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15.6828387096774</v>
      </c>
      <c r="E144" s="10">
        <f t="shared" si="166"/>
        <v>21.193064516128999</v>
      </c>
      <c r="F144" s="7" t="s">
        <v>83</v>
      </c>
      <c r="G144" s="1">
        <v>9</v>
      </c>
      <c r="H144" s="9">
        <f t="shared" si="147"/>
        <v>15.6828387096774</v>
      </c>
      <c r="I144" s="9">
        <f t="shared" si="148"/>
        <v>288.83283870967739</v>
      </c>
      <c r="J144" s="9">
        <f t="shared" si="149"/>
        <v>0.12072105843659318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4.4028984614392312</v>
      </c>
      <c r="P144" s="9">
        <f t="shared" si="152"/>
        <v>0.5315225624537917</v>
      </c>
      <c r="Q144" s="12">
        <f t="shared" si="153"/>
        <v>0.13819586623798585</v>
      </c>
      <c r="R144" s="9">
        <f t="shared" si="154"/>
        <v>0.19735245833333334</v>
      </c>
      <c r="S144" s="13">
        <f t="shared" si="155"/>
        <v>0.70024902352404195</v>
      </c>
      <c r="T144" s="2">
        <f t="shared" si="156"/>
        <v>0.01</v>
      </c>
      <c r="U144" s="14">
        <f t="shared" si="157"/>
        <v>7.0024902352404193E-3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1.6952490235240418E-2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10.349733333333299</v>
      </c>
      <c r="E145" s="10">
        <f t="shared" si="166"/>
        <v>15.6828387096774</v>
      </c>
      <c r="F145" s="7" t="s">
        <v>83</v>
      </c>
      <c r="G145" s="1">
        <v>10</v>
      </c>
      <c r="H145" s="9">
        <f t="shared" si="147"/>
        <v>10.349733333333299</v>
      </c>
      <c r="I145" s="9">
        <f t="shared" si="148"/>
        <v>283.49973333333327</v>
      </c>
      <c r="J145" s="9">
        <f t="shared" si="149"/>
        <v>6.402833408802576E-2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4.6304238156521063</v>
      </c>
      <c r="P145" s="9">
        <f t="shared" si="152"/>
        <v>0.29647832303772403</v>
      </c>
      <c r="Q145" s="12">
        <f t="shared" si="153"/>
        <v>7.7084363989808252E-2</v>
      </c>
      <c r="R145" s="9">
        <f t="shared" si="154"/>
        <v>0.19735245833333334</v>
      </c>
      <c r="S145" s="13">
        <f t="shared" si="155"/>
        <v>0.39059236779108569</v>
      </c>
      <c r="T145" s="2">
        <f t="shared" si="156"/>
        <v>0.01</v>
      </c>
      <c r="U145" s="14">
        <f t="shared" si="157"/>
        <v>3.9059236779108572E-3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9.3959236779108564E-3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8.0636451612903208</v>
      </c>
      <c r="E146" s="10">
        <f t="shared" si="166"/>
        <v>10.349733333333299</v>
      </c>
      <c r="F146" s="7" t="s">
        <v>83</v>
      </c>
      <c r="G146" s="1">
        <v>11</v>
      </c>
      <c r="H146" s="9">
        <f t="shared" si="147"/>
        <v>8.0636451612903208</v>
      </c>
      <c r="I146" s="9">
        <f t="shared" si="148"/>
        <v>281.21364516129029</v>
      </c>
      <c r="J146" s="9">
        <f t="shared" si="149"/>
        <v>4.843016930344516E-2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5.0929934092810489</v>
      </c>
      <c r="P146" s="9">
        <f t="shared" si="152"/>
        <v>0.24665453307281157</v>
      </c>
      <c r="Q146" s="12">
        <f t="shared" si="153"/>
        <v>6.4130178598931012E-2</v>
      </c>
      <c r="R146" s="9">
        <f t="shared" si="154"/>
        <v>0.19735245833333334</v>
      </c>
      <c r="S146" s="13">
        <f t="shared" si="155"/>
        <v>0.32495251967225819</v>
      </c>
      <c r="T146" s="2">
        <f t="shared" si="156"/>
        <v>0.01</v>
      </c>
      <c r="U146" s="14">
        <f t="shared" si="157"/>
        <v>3.2495251967225819E-3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8.7395251967225807E-3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2.86046666666667</v>
      </c>
      <c r="E147" s="10">
        <f t="shared" si="166"/>
        <v>8.0636451612903208</v>
      </c>
      <c r="F147" s="7" t="s">
        <v>85</v>
      </c>
      <c r="G147" s="1">
        <v>12</v>
      </c>
      <c r="H147" s="9">
        <f t="shared" si="147"/>
        <v>2.86046666666667</v>
      </c>
      <c r="I147" s="9">
        <f t="shared" si="148"/>
        <v>276.01046666666667</v>
      </c>
      <c r="J147" s="9">
        <f t="shared" si="149"/>
        <v>2.5214255359069779E-2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5.6053867928749046</v>
      </c>
      <c r="P147" s="9">
        <f t="shared" si="152"/>
        <v>0.14133565398190504</v>
      </c>
      <c r="Q147" s="12">
        <f t="shared" si="153"/>
        <v>3.6747270035295314E-2</v>
      </c>
      <c r="R147" s="9">
        <f t="shared" si="154"/>
        <v>0.19735245833333334</v>
      </c>
      <c r="S147" s="13">
        <f t="shared" si="155"/>
        <v>0.18620122772034708</v>
      </c>
      <c r="T147" s="2">
        <f t="shared" si="156"/>
        <v>0.01</v>
      </c>
      <c r="U147" s="14">
        <f t="shared" si="157"/>
        <v>1.8620122772034708E-3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7.3520122772034709E-3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-5.3131935483871002</v>
      </c>
      <c r="E148" s="10">
        <f t="shared" si="166"/>
        <v>2.86046666666667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829980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5900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131100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1093700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2060778.2980092315</v>
      </c>
      <c r="J13" s="6" t="s">
        <v>37</v>
      </c>
      <c r="K13" s="6">
        <f>I13/(10000*1000)</f>
        <v>0.20607782980092315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-2.68748387096774</v>
      </c>
      <c r="E26" s="7"/>
      <c r="F26" s="7"/>
      <c r="G26" s="1">
        <v>1</v>
      </c>
      <c r="H26" s="9">
        <f t="shared" ref="H26:H37" si="0">E27</f>
        <v>-2.68748387096774</v>
      </c>
      <c r="I26" s="9">
        <f t="shared" ref="I26:I37" si="1">H26+273.15</f>
        <v>270.46251612903222</v>
      </c>
      <c r="J26" s="9">
        <f t="shared" ref="J26:J37" si="2">EXP(($C$15*(I26-$C$13))/($C$16*I26*$C$13))</f>
        <v>1.2228642498733566E-2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0.49565248928917088</v>
      </c>
      <c r="Q26" s="12">
        <f t="shared" ref="Q26:Q37" si="6">P26*$B$28</f>
        <v>4.9565248928917088E-2</v>
      </c>
      <c r="R26" s="9">
        <f t="shared" ref="R26:R37" si="7">L26*$B$28</f>
        <v>4.0532094166666672</v>
      </c>
      <c r="S26" s="13">
        <f t="shared" ref="S26:S37" si="8">Q26/R26</f>
        <v>1.2228642498733565E-2</v>
      </c>
      <c r="T26" s="2">
        <f t="shared" ref="T26:T37" si="9">$B$27/100</f>
        <v>0.34</v>
      </c>
      <c r="U26" s="14">
        <f t="shared" ref="U26:U37" si="10">S26*T26</f>
        <v>4.1577384495694123E-3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1.7057738449569412E-2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-9.2137419354838705</v>
      </c>
      <c r="E27" s="10">
        <f t="shared" ref="E27:E38" si="18">D26</f>
        <v>-2.68748387096774</v>
      </c>
      <c r="F27" s="7" t="s">
        <v>83</v>
      </c>
      <c r="G27" s="1">
        <v>2</v>
      </c>
      <c r="H27" s="9">
        <f t="shared" si="0"/>
        <v>-9.2137419354838705</v>
      </c>
      <c r="I27" s="9">
        <f t="shared" si="1"/>
        <v>263.9362580645161</v>
      </c>
      <c r="J27" s="9">
        <f t="shared" si="2"/>
        <v>5.0208993534087932E-3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80.568535844044163</v>
      </c>
      <c r="P27" s="9">
        <f t="shared" si="5"/>
        <v>0.40452650952445451</v>
      </c>
      <c r="Q27" s="12">
        <f t="shared" si="6"/>
        <v>4.0452650952445456E-2</v>
      </c>
      <c r="R27" s="9">
        <f t="shared" si="7"/>
        <v>4.0532094166666672</v>
      </c>
      <c r="S27" s="13">
        <f t="shared" si="8"/>
        <v>9.9803999236026276E-3</v>
      </c>
      <c r="T27" s="2">
        <f t="shared" si="9"/>
        <v>0.34</v>
      </c>
      <c r="U27" s="14">
        <f t="shared" si="10"/>
        <v>3.3933359740248937E-3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1.6293335974024895E-2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-11.263999999999999</v>
      </c>
      <c r="E28" s="10">
        <f t="shared" si="18"/>
        <v>-9.2137419354838705</v>
      </c>
      <c r="F28" s="7" t="s">
        <v>83</v>
      </c>
      <c r="G28" s="1">
        <v>3</v>
      </c>
      <c r="H28" s="9">
        <f t="shared" si="0"/>
        <v>-11.263999999999999</v>
      </c>
      <c r="I28" s="9">
        <f t="shared" si="1"/>
        <v>261.88599999999997</v>
      </c>
      <c r="J28" s="9">
        <f t="shared" si="2"/>
        <v>3.7614276773859489E-3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120.69610350118637</v>
      </c>
      <c r="P28" s="9">
        <f t="shared" si="5"/>
        <v>0.45398966426200155</v>
      </c>
      <c r="Q28" s="12">
        <f t="shared" si="6"/>
        <v>4.5398966426200157E-2</v>
      </c>
      <c r="R28" s="9">
        <f t="shared" si="7"/>
        <v>4.0532094166666672</v>
      </c>
      <c r="S28" s="13">
        <f t="shared" si="8"/>
        <v>1.1200745325302231E-2</v>
      </c>
      <c r="T28" s="2">
        <f t="shared" si="9"/>
        <v>0.34</v>
      </c>
      <c r="U28" s="14">
        <f t="shared" si="10"/>
        <v>3.808253410602759E-3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1.6708253410602759E-2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-3.6307096774193499</v>
      </c>
      <c r="E29" s="10">
        <f t="shared" si="18"/>
        <v>-11.263999999999999</v>
      </c>
      <c r="F29" s="7" t="s">
        <v>83</v>
      </c>
      <c r="G29" s="1">
        <v>4</v>
      </c>
      <c r="H29" s="9">
        <f t="shared" si="0"/>
        <v>-3.6307096774193499</v>
      </c>
      <c r="I29" s="9">
        <f t="shared" si="1"/>
        <v>269.51929032258062</v>
      </c>
      <c r="J29" s="9">
        <f t="shared" si="2"/>
        <v>1.0781065520016928E-2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160.77420800359104</v>
      </c>
      <c r="P29" s="9">
        <f t="shared" si="5"/>
        <v>1.7333172704155451</v>
      </c>
      <c r="Q29" s="12">
        <f t="shared" si="6"/>
        <v>0.17333172704155453</v>
      </c>
      <c r="R29" s="9">
        <f t="shared" si="7"/>
        <v>4.0532094166666672</v>
      </c>
      <c r="S29" s="13">
        <f t="shared" si="8"/>
        <v>4.2764068969350567E-2</v>
      </c>
      <c r="T29" s="2">
        <f t="shared" si="9"/>
        <v>0.34</v>
      </c>
      <c r="U29" s="14">
        <f t="shared" si="10"/>
        <v>1.4539783449579194E-2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2.7439783449579196E-2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1.85293333333333</v>
      </c>
      <c r="E30" s="10">
        <f t="shared" si="18"/>
        <v>-3.6307096774193499</v>
      </c>
      <c r="F30" s="7" t="s">
        <v>83</v>
      </c>
      <c r="G30" s="1">
        <v>5</v>
      </c>
      <c r="H30" s="9">
        <f t="shared" si="0"/>
        <v>1.85293333333333</v>
      </c>
      <c r="I30" s="9">
        <f t="shared" si="1"/>
        <v>275.00293333333332</v>
      </c>
      <c r="J30" s="9">
        <f t="shared" si="2"/>
        <v>2.2157254331058057E-2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151.08884619651673</v>
      </c>
      <c r="O30" s="9">
        <f t="shared" si="19"/>
        <v>48.484138703325442</v>
      </c>
      <c r="P30" s="9">
        <f t="shared" si="5"/>
        <v>1.0742753922718773</v>
      </c>
      <c r="Q30" s="12">
        <f t="shared" si="6"/>
        <v>0.10742753922718773</v>
      </c>
      <c r="R30" s="9">
        <f t="shared" si="7"/>
        <v>4.0532094166666672</v>
      </c>
      <c r="S30" s="13">
        <f t="shared" si="8"/>
        <v>2.6504315021436874E-2</v>
      </c>
      <c r="T30" s="2">
        <f t="shared" si="9"/>
        <v>0.34</v>
      </c>
      <c r="U30" s="14">
        <f t="shared" si="10"/>
        <v>9.0114671072885379E-3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2.1911467107288536E-2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6.9938709677419304</v>
      </c>
      <c r="E31" s="10">
        <f t="shared" si="18"/>
        <v>1.85293333333333</v>
      </c>
      <c r="F31" s="7" t="s">
        <v>85</v>
      </c>
      <c r="G31" s="1">
        <v>6</v>
      </c>
      <c r="H31" s="9">
        <f t="shared" si="0"/>
        <v>6.9938709677419304</v>
      </c>
      <c r="I31" s="9">
        <f t="shared" si="1"/>
        <v>280.14387096774192</v>
      </c>
      <c r="J31" s="9">
        <f t="shared" si="2"/>
        <v>4.2432094359328043E-2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87.941957477720237</v>
      </c>
      <c r="P31" s="9">
        <f t="shared" si="5"/>
        <v>3.7315614378386397</v>
      </c>
      <c r="Q31" s="12">
        <f t="shared" si="6"/>
        <v>0.37315614378386397</v>
      </c>
      <c r="R31" s="9">
        <f t="shared" si="7"/>
        <v>4.0532094166666672</v>
      </c>
      <c r="S31" s="13">
        <f t="shared" si="8"/>
        <v>9.2064363180806269E-2</v>
      </c>
      <c r="T31" s="2">
        <f t="shared" si="9"/>
        <v>0.34</v>
      </c>
      <c r="U31" s="14">
        <f t="shared" si="10"/>
        <v>3.1301883481474134E-2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4.4201883481474136E-2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16.6049333333333</v>
      </c>
      <c r="E32" s="10">
        <f t="shared" si="18"/>
        <v>6.9938709677419304</v>
      </c>
      <c r="F32" s="7" t="s">
        <v>83</v>
      </c>
      <c r="G32" s="1">
        <v>7</v>
      </c>
      <c r="H32" s="9">
        <f t="shared" si="0"/>
        <v>16.6049333333333</v>
      </c>
      <c r="I32" s="9">
        <f t="shared" si="1"/>
        <v>289.75493333333327</v>
      </c>
      <c r="J32" s="9">
        <f t="shared" si="2"/>
        <v>0.13439206246094917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124.74249020654828</v>
      </c>
      <c r="P32" s="9">
        <f t="shared" si="5"/>
        <v>16.764400535372779</v>
      </c>
      <c r="Q32" s="12">
        <f t="shared" si="6"/>
        <v>1.6764400535372781</v>
      </c>
      <c r="R32" s="9">
        <f t="shared" si="7"/>
        <v>4.0532094166666672</v>
      </c>
      <c r="S32" s="13">
        <f t="shared" si="8"/>
        <v>0.41360805258267935</v>
      </c>
      <c r="T32" s="2">
        <f t="shared" si="9"/>
        <v>0.34</v>
      </c>
      <c r="U32" s="14">
        <f t="shared" si="10"/>
        <v>0.140626737878111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0.16627673787811101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18.242709677419398</v>
      </c>
      <c r="E33" s="10">
        <f t="shared" si="18"/>
        <v>16.6049333333333</v>
      </c>
      <c r="F33" s="7" t="s">
        <v>83</v>
      </c>
      <c r="G33" s="1">
        <v>8</v>
      </c>
      <c r="H33" s="9">
        <f t="shared" si="0"/>
        <v>18.242709677419398</v>
      </c>
      <c r="I33" s="9">
        <f t="shared" si="1"/>
        <v>291.39270967741936</v>
      </c>
      <c r="J33" s="9">
        <f t="shared" si="2"/>
        <v>0.16232985959560478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148.51018383784219</v>
      </c>
      <c r="P33" s="9">
        <f t="shared" si="5"/>
        <v>24.107637290914376</v>
      </c>
      <c r="Q33" s="12">
        <f t="shared" si="6"/>
        <v>2.4107637290914377</v>
      </c>
      <c r="R33" s="9">
        <f t="shared" si="7"/>
        <v>4.0532094166666672</v>
      </c>
      <c r="S33" s="13">
        <f t="shared" si="8"/>
        <v>0.59477897173988947</v>
      </c>
      <c r="T33" s="2">
        <f t="shared" si="9"/>
        <v>0.34</v>
      </c>
      <c r="U33" s="14">
        <f t="shared" si="10"/>
        <v>0.20222485039156243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0.22787485039156244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13.202225806451599</v>
      </c>
      <c r="E34" s="10">
        <f t="shared" si="18"/>
        <v>18.242709677419398</v>
      </c>
      <c r="F34" s="7" t="s">
        <v>83</v>
      </c>
      <c r="G34" s="1">
        <v>9</v>
      </c>
      <c r="H34" s="9">
        <f t="shared" si="0"/>
        <v>13.202225806451599</v>
      </c>
      <c r="I34" s="9">
        <f t="shared" si="1"/>
        <v>286.3522258064516</v>
      </c>
      <c r="J34" s="9">
        <f t="shared" si="2"/>
        <v>9.0147973728623931E-2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164.93464071359449</v>
      </c>
      <c r="P34" s="9">
        <f t="shared" si="5"/>
        <v>14.868523657989144</v>
      </c>
      <c r="Q34" s="12">
        <f t="shared" si="6"/>
        <v>1.4868523657989146</v>
      </c>
      <c r="R34" s="9">
        <f t="shared" si="7"/>
        <v>4.0532094166666672</v>
      </c>
      <c r="S34" s="13">
        <f t="shared" si="8"/>
        <v>0.36683334438260834</v>
      </c>
      <c r="T34" s="2">
        <f t="shared" si="9"/>
        <v>0.34</v>
      </c>
      <c r="U34" s="14">
        <f t="shared" si="10"/>
        <v>0.12472333709008684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0.15037333709008685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7.0567000000000002</v>
      </c>
      <c r="E35" s="10">
        <f t="shared" si="18"/>
        <v>13.202225806451599</v>
      </c>
      <c r="F35" s="7" t="s">
        <v>83</v>
      </c>
      <c r="G35" s="1">
        <v>10</v>
      </c>
      <c r="H35" s="9">
        <f t="shared" si="0"/>
        <v>7.0567000000000002</v>
      </c>
      <c r="I35" s="9">
        <f t="shared" si="1"/>
        <v>280.20669999999996</v>
      </c>
      <c r="J35" s="9">
        <f t="shared" si="2"/>
        <v>4.2764068561507343E-2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190.59821122227203</v>
      </c>
      <c r="P35" s="9">
        <f t="shared" si="5"/>
        <v>8.1507549724098993</v>
      </c>
      <c r="Q35" s="12">
        <f t="shared" si="6"/>
        <v>0.81507549724098993</v>
      </c>
      <c r="R35" s="9">
        <f t="shared" si="7"/>
        <v>4.0532094166666672</v>
      </c>
      <c r="S35" s="13">
        <f t="shared" si="8"/>
        <v>0.20109385266140595</v>
      </c>
      <c r="T35" s="2">
        <f t="shared" si="9"/>
        <v>0.34</v>
      </c>
      <c r="U35" s="14">
        <f t="shared" si="10"/>
        <v>6.8371909904878028E-2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9.402190990487802E-2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4.3745483870967696</v>
      </c>
      <c r="E36" s="10">
        <f t="shared" si="18"/>
        <v>7.0567000000000002</v>
      </c>
      <c r="F36" s="7" t="s">
        <v>83</v>
      </c>
      <c r="G36" s="1">
        <v>11</v>
      </c>
      <c r="H36" s="9">
        <f t="shared" si="0"/>
        <v>4.3745483870967696</v>
      </c>
      <c r="I36" s="9">
        <f t="shared" si="1"/>
        <v>277.52454838709673</v>
      </c>
      <c r="J36" s="9">
        <f t="shared" si="2"/>
        <v>3.0565394767365837E-2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173.32508343736899</v>
      </c>
      <c r="O36" s="9">
        <f t="shared" si="19"/>
        <v>49.654466979159821</v>
      </c>
      <c r="P36" s="9">
        <f t="shared" si="5"/>
        <v>1.5177083851811513</v>
      </c>
      <c r="Q36" s="12">
        <f t="shared" si="6"/>
        <v>0.15177083851811513</v>
      </c>
      <c r="R36" s="9">
        <f t="shared" si="7"/>
        <v>4.0532094166666672</v>
      </c>
      <c r="S36" s="13">
        <f t="shared" si="8"/>
        <v>3.7444608189756569E-2</v>
      </c>
      <c r="T36" s="2">
        <f t="shared" si="9"/>
        <v>0.34</v>
      </c>
      <c r="U36" s="14">
        <f t="shared" si="10"/>
        <v>1.2731166784517235E-2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2.5631166784517233E-2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-2.9276</v>
      </c>
      <c r="E37" s="10">
        <f t="shared" si="18"/>
        <v>4.3745483870967696</v>
      </c>
      <c r="F37" s="7" t="s">
        <v>85</v>
      </c>
      <c r="G37" s="1">
        <v>12</v>
      </c>
      <c r="H37" s="9">
        <f t="shared" si="0"/>
        <v>-2.9276</v>
      </c>
      <c r="I37" s="9">
        <f t="shared" si="1"/>
        <v>270.22239999999999</v>
      </c>
      <c r="J37" s="9">
        <f t="shared" si="2"/>
        <v>1.1843644047586869E-2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88.668852760645336</v>
      </c>
      <c r="P37" s="9">
        <f t="shared" si="5"/>
        <v>1.0501623302049736</v>
      </c>
      <c r="Q37" s="12">
        <f t="shared" si="6"/>
        <v>0.10501623302049737</v>
      </c>
      <c r="R37" s="9">
        <f t="shared" si="7"/>
        <v>4.0532094166666672</v>
      </c>
      <c r="S37" s="13">
        <f t="shared" si="8"/>
        <v>2.5909402210671371E-2</v>
      </c>
      <c r="T37" s="2">
        <f t="shared" si="9"/>
        <v>0.34</v>
      </c>
      <c r="U37" s="14">
        <f t="shared" si="10"/>
        <v>8.8091967516282666E-3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2.1709196751628267E-2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-9.4961935483870992</v>
      </c>
      <c r="E38" s="10">
        <f t="shared" si="18"/>
        <v>-2.9276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-2.68748387096774</v>
      </c>
      <c r="E42" s="7"/>
      <c r="F42" s="7"/>
      <c r="G42" s="1">
        <v>1</v>
      </c>
      <c r="H42" s="9">
        <f t="shared" ref="H42:H53" si="20">E43</f>
        <v>-2.68748387096774</v>
      </c>
      <c r="I42" s="9">
        <f t="shared" ref="I42:I53" si="21">H42+273.15</f>
        <v>270.46251612903222</v>
      </c>
      <c r="J42" s="9">
        <f t="shared" ref="J42:J53" si="22">EXP(($C$15*(I42-$C$13))/($C$16*I42*$C$13))</f>
        <v>1.2228642498733566E-2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0.71973204006608749</v>
      </c>
      <c r="Q42" s="12">
        <f t="shared" ref="Q42:Q53" si="26">P42*$B$44</f>
        <v>0.172735689615861</v>
      </c>
      <c r="R42" s="9">
        <f t="shared" ref="R42:R53" si="27">L42*$B$44</f>
        <v>14.125500000000001</v>
      </c>
      <c r="S42" s="13">
        <f t="shared" ref="S42:S53" si="28">Q42/R42</f>
        <v>1.2228642498733566E-2</v>
      </c>
      <c r="T42" s="2">
        <f t="shared" ref="T42:T53" si="29">$B$43/100</f>
        <v>0.43</v>
      </c>
      <c r="U42" s="14">
        <f t="shared" ref="U42:U53" si="30">S42*T42</f>
        <v>5.2583162744554331E-3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1.3678316274455432E-2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69165</v>
      </c>
      <c r="AU42" s="1">
        <f t="shared" ref="AU42:AU53" si="38">AT42*10000*AS42*0.67*AR42*AQ42</f>
        <v>208223239.69778284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-9.2137419354838705</v>
      </c>
      <c r="E43" s="10">
        <f t="shared" ref="E43:E54" si="40">D42</f>
        <v>-2.68748387096774</v>
      </c>
      <c r="F43" s="7" t="s">
        <v>83</v>
      </c>
      <c r="G43" s="1">
        <v>2</v>
      </c>
      <c r="H43" s="9">
        <f t="shared" si="20"/>
        <v>-9.2137419354838705</v>
      </c>
      <c r="I43" s="9">
        <f t="shared" si="21"/>
        <v>263.9362580645161</v>
      </c>
      <c r="J43" s="9">
        <f t="shared" si="22"/>
        <v>5.0208993534087932E-3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116.99276795993391</v>
      </c>
      <c r="P43" s="9">
        <f t="shared" si="25"/>
        <v>0.58740891300353715</v>
      </c>
      <c r="Q43" s="12">
        <f t="shared" si="26"/>
        <v>0.14097813912084892</v>
      </c>
      <c r="R43" s="9">
        <f t="shared" si="27"/>
        <v>14.125500000000001</v>
      </c>
      <c r="S43" s="13">
        <f t="shared" si="28"/>
        <v>9.9803999236026276E-3</v>
      </c>
      <c r="T43" s="2">
        <f t="shared" si="29"/>
        <v>0.43</v>
      </c>
      <c r="U43" s="14">
        <f t="shared" si="30"/>
        <v>4.29157196714913E-3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1.271157196714913E-2</v>
      </c>
      <c r="AR43" s="9">
        <f t="shared" si="35"/>
        <v>136.875</v>
      </c>
      <c r="AS43" s="1">
        <f t="shared" si="36"/>
        <v>0.24</v>
      </c>
      <c r="AT43" s="1">
        <f t="shared" si="37"/>
        <v>69165</v>
      </c>
      <c r="AU43" s="1">
        <f t="shared" si="38"/>
        <v>193506616.13186654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-11.263999999999999</v>
      </c>
      <c r="E44" s="10">
        <f t="shared" si="40"/>
        <v>-9.2137419354838705</v>
      </c>
      <c r="F44" s="7" t="s">
        <v>83</v>
      </c>
      <c r="G44" s="1">
        <v>3</v>
      </c>
      <c r="H44" s="9">
        <f t="shared" si="20"/>
        <v>-11.263999999999999</v>
      </c>
      <c r="I44" s="9">
        <f t="shared" si="21"/>
        <v>261.88599999999997</v>
      </c>
      <c r="J44" s="9">
        <f t="shared" si="22"/>
        <v>3.7614276773859489E-3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175.26160904693037</v>
      </c>
      <c r="P44" s="9">
        <f t="shared" si="25"/>
        <v>0.65923386705231957</v>
      </c>
      <c r="Q44" s="12">
        <f t="shared" si="26"/>
        <v>0.1582161280925567</v>
      </c>
      <c r="R44" s="9">
        <f t="shared" si="27"/>
        <v>14.125500000000001</v>
      </c>
      <c r="S44" s="13">
        <f t="shared" si="28"/>
        <v>1.1200745325302233E-2</v>
      </c>
      <c r="T44" s="2">
        <f t="shared" si="29"/>
        <v>0.43</v>
      </c>
      <c r="U44" s="14">
        <f t="shared" si="30"/>
        <v>4.8163204898799602E-3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1.3236320489879959E-2</v>
      </c>
      <c r="AR44" s="9">
        <f t="shared" si="35"/>
        <v>136.875</v>
      </c>
      <c r="AS44" s="1">
        <f t="shared" si="36"/>
        <v>0.24</v>
      </c>
      <c r="AT44" s="1">
        <f t="shared" si="37"/>
        <v>69165</v>
      </c>
      <c r="AU44" s="1">
        <f t="shared" si="38"/>
        <v>201494795.03029525</v>
      </c>
    </row>
    <row r="45" spans="1:48" x14ac:dyDescent="0.15">
      <c r="C45" s="7">
        <v>3</v>
      </c>
      <c r="D45" s="7">
        <f t="shared" si="39"/>
        <v>-3.6307096774193499</v>
      </c>
      <c r="E45" s="10">
        <f t="shared" si="40"/>
        <v>-11.263999999999999</v>
      </c>
      <c r="F45" s="7" t="s">
        <v>83</v>
      </c>
      <c r="G45" s="1">
        <v>4</v>
      </c>
      <c r="H45" s="9">
        <f t="shared" si="20"/>
        <v>-3.6307096774193499</v>
      </c>
      <c r="I45" s="9">
        <f t="shared" si="21"/>
        <v>269.51929032258062</v>
      </c>
      <c r="J45" s="9">
        <f t="shared" si="22"/>
        <v>1.0781065520016928E-2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233.45862517987808</v>
      </c>
      <c r="P45" s="9">
        <f t="shared" si="25"/>
        <v>2.5169327342773395</v>
      </c>
      <c r="Q45" s="12">
        <f t="shared" si="26"/>
        <v>0.60406385622656145</v>
      </c>
      <c r="R45" s="9">
        <f t="shared" si="27"/>
        <v>14.125500000000001</v>
      </c>
      <c r="S45" s="13">
        <f t="shared" si="28"/>
        <v>4.2764068969350567E-2</v>
      </c>
      <c r="T45" s="2">
        <f t="shared" si="29"/>
        <v>0.43</v>
      </c>
      <c r="U45" s="14">
        <f t="shared" si="30"/>
        <v>1.8388549656820744E-2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2.6808549656820745E-2</v>
      </c>
      <c r="AR45" s="9">
        <f t="shared" si="35"/>
        <v>136.875</v>
      </c>
      <c r="AS45" s="1">
        <f t="shared" si="36"/>
        <v>0.24</v>
      </c>
      <c r="AT45" s="1">
        <f t="shared" si="37"/>
        <v>69165</v>
      </c>
      <c r="AU45" s="1">
        <f t="shared" si="38"/>
        <v>408103084.41009784</v>
      </c>
    </row>
    <row r="46" spans="1:48" x14ac:dyDescent="0.15">
      <c r="C46" s="7">
        <v>4</v>
      </c>
      <c r="D46" s="7">
        <f t="shared" si="39"/>
        <v>1.85293333333333</v>
      </c>
      <c r="E46" s="10">
        <f t="shared" si="40"/>
        <v>-3.6307096774193499</v>
      </c>
      <c r="F46" s="7" t="s">
        <v>83</v>
      </c>
      <c r="G46" s="1">
        <v>5</v>
      </c>
      <c r="H46" s="9">
        <f t="shared" si="20"/>
        <v>1.85293333333333</v>
      </c>
      <c r="I46" s="9">
        <f t="shared" si="21"/>
        <v>275.00293333333332</v>
      </c>
      <c r="J46" s="9">
        <f t="shared" si="22"/>
        <v>2.2157254331058057E-2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219.39460782332074</v>
      </c>
      <c r="O46" s="9">
        <f t="shared" si="41"/>
        <v>70.403334622279971</v>
      </c>
      <c r="P46" s="9">
        <f t="shared" si="25"/>
        <v>1.5599445909804426</v>
      </c>
      <c r="Q46" s="12">
        <f t="shared" si="26"/>
        <v>0.3743867018353062</v>
      </c>
      <c r="R46" s="9">
        <f t="shared" si="27"/>
        <v>14.125500000000001</v>
      </c>
      <c r="S46" s="13">
        <f t="shared" si="28"/>
        <v>2.6504315021436846E-2</v>
      </c>
      <c r="T46" s="2">
        <f t="shared" si="29"/>
        <v>0.43</v>
      </c>
      <c r="U46" s="14">
        <f t="shared" si="30"/>
        <v>1.1396855459217843E-2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1.9816855459217842E-2</v>
      </c>
      <c r="AR46" s="9">
        <f t="shared" si="35"/>
        <v>136.875</v>
      </c>
      <c r="AS46" s="1">
        <f t="shared" si="36"/>
        <v>0.24</v>
      </c>
      <c r="AT46" s="1">
        <f t="shared" si="37"/>
        <v>69165</v>
      </c>
      <c r="AU46" s="1">
        <f t="shared" si="38"/>
        <v>301669427.84084094</v>
      </c>
    </row>
    <row r="47" spans="1:48" x14ac:dyDescent="0.15">
      <c r="C47" s="7">
        <v>5</v>
      </c>
      <c r="D47" s="7">
        <f t="shared" si="39"/>
        <v>6.9938709677419304</v>
      </c>
      <c r="E47" s="10">
        <f t="shared" si="40"/>
        <v>1.85293333333333</v>
      </c>
      <c r="F47" s="7" t="s">
        <v>85</v>
      </c>
      <c r="G47" s="1">
        <v>6</v>
      </c>
      <c r="H47" s="9">
        <f t="shared" si="20"/>
        <v>6.9938709677419304</v>
      </c>
      <c r="I47" s="9">
        <f t="shared" si="21"/>
        <v>280.14387096774192</v>
      </c>
      <c r="J47" s="9">
        <f t="shared" si="22"/>
        <v>4.2432094359328043E-2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127.69964003129955</v>
      </c>
      <c r="P47" s="9">
        <f t="shared" si="25"/>
        <v>5.418563175460327</v>
      </c>
      <c r="Q47" s="12">
        <f t="shared" si="26"/>
        <v>1.3004551621104785</v>
      </c>
      <c r="R47" s="9">
        <f t="shared" si="27"/>
        <v>14.125500000000001</v>
      </c>
      <c r="S47" s="13">
        <f t="shared" si="28"/>
        <v>9.2064363180806227E-2</v>
      </c>
      <c r="T47" s="2">
        <f t="shared" si="29"/>
        <v>0.43</v>
      </c>
      <c r="U47" s="14">
        <f t="shared" si="30"/>
        <v>3.958767616774668E-2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4.8007676167746677E-2</v>
      </c>
      <c r="AR47" s="9">
        <f t="shared" si="35"/>
        <v>136.875</v>
      </c>
      <c r="AS47" s="1">
        <f t="shared" si="36"/>
        <v>0.24</v>
      </c>
      <c r="AT47" s="1">
        <f t="shared" si="37"/>
        <v>69165</v>
      </c>
      <c r="AU47" s="1">
        <f t="shared" si="38"/>
        <v>730814645.70888722</v>
      </c>
    </row>
    <row r="48" spans="1:48" x14ac:dyDescent="0.15">
      <c r="C48" s="7">
        <v>6</v>
      </c>
      <c r="D48" s="7">
        <f t="shared" si="39"/>
        <v>16.6049333333333</v>
      </c>
      <c r="E48" s="10">
        <f t="shared" si="40"/>
        <v>6.9938709677419304</v>
      </c>
      <c r="F48" s="7" t="s">
        <v>83</v>
      </c>
      <c r="G48" s="1">
        <v>7</v>
      </c>
      <c r="H48" s="9">
        <f t="shared" si="20"/>
        <v>16.6049333333333</v>
      </c>
      <c r="I48" s="9">
        <f t="shared" si="21"/>
        <v>289.75493333333327</v>
      </c>
      <c r="J48" s="9">
        <f t="shared" si="22"/>
        <v>0.13439206246094917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181.13732685583923</v>
      </c>
      <c r="P48" s="9">
        <f t="shared" si="25"/>
        <v>24.343418944819312</v>
      </c>
      <c r="Q48" s="12">
        <f t="shared" si="26"/>
        <v>5.8424205467566344</v>
      </c>
      <c r="R48" s="9">
        <f t="shared" si="27"/>
        <v>14.125500000000001</v>
      </c>
      <c r="S48" s="13">
        <f t="shared" si="28"/>
        <v>0.41360805258267913</v>
      </c>
      <c r="T48" s="2">
        <f t="shared" si="29"/>
        <v>0.43</v>
      </c>
      <c r="U48" s="14">
        <f t="shared" si="30"/>
        <v>0.17785146261055201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0.19345146261055202</v>
      </c>
      <c r="AR48" s="9">
        <f t="shared" si="35"/>
        <v>136.875</v>
      </c>
      <c r="AS48" s="1">
        <f t="shared" si="36"/>
        <v>0.24</v>
      </c>
      <c r="AT48" s="1">
        <f t="shared" si="37"/>
        <v>69165</v>
      </c>
      <c r="AU48" s="1">
        <f t="shared" si="38"/>
        <v>2944886597.210031</v>
      </c>
    </row>
    <row r="49" spans="1:48" x14ac:dyDescent="0.15">
      <c r="C49" s="7">
        <v>7</v>
      </c>
      <c r="D49" s="7">
        <f t="shared" si="39"/>
        <v>18.242709677419398</v>
      </c>
      <c r="E49" s="10">
        <f t="shared" si="40"/>
        <v>16.6049333333333</v>
      </c>
      <c r="F49" s="7" t="s">
        <v>83</v>
      </c>
      <c r="G49" s="1">
        <v>8</v>
      </c>
      <c r="H49" s="9">
        <f t="shared" si="20"/>
        <v>18.242709677419398</v>
      </c>
      <c r="I49" s="9">
        <f t="shared" si="21"/>
        <v>291.39270967741936</v>
      </c>
      <c r="J49" s="9">
        <f t="shared" si="22"/>
        <v>0.16232985959560478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215.65015791101993</v>
      </c>
      <c r="P49" s="9">
        <f t="shared" si="25"/>
        <v>35.006459855465863</v>
      </c>
      <c r="Q49" s="12">
        <f t="shared" si="26"/>
        <v>8.401550365311806</v>
      </c>
      <c r="R49" s="9">
        <f t="shared" si="27"/>
        <v>14.125500000000001</v>
      </c>
      <c r="S49" s="13">
        <f t="shared" si="28"/>
        <v>0.59477897173988925</v>
      </c>
      <c r="T49" s="2">
        <f t="shared" si="29"/>
        <v>0.43</v>
      </c>
      <c r="U49" s="14">
        <f t="shared" si="30"/>
        <v>0.25575495784815239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0.27135495784815239</v>
      </c>
      <c r="AR49" s="9">
        <f t="shared" si="35"/>
        <v>136.875</v>
      </c>
      <c r="AS49" s="1">
        <f t="shared" si="36"/>
        <v>0.24</v>
      </c>
      <c r="AT49" s="1">
        <f t="shared" si="37"/>
        <v>69165</v>
      </c>
      <c r="AU49" s="1">
        <f t="shared" si="38"/>
        <v>4130801430.3425002</v>
      </c>
    </row>
    <row r="50" spans="1:48" x14ac:dyDescent="0.15">
      <c r="C50" s="7">
        <v>8</v>
      </c>
      <c r="D50" s="7">
        <f t="shared" si="39"/>
        <v>13.202225806451599</v>
      </c>
      <c r="E50" s="10">
        <f t="shared" si="40"/>
        <v>18.242709677419398</v>
      </c>
      <c r="F50" s="7" t="s">
        <v>83</v>
      </c>
      <c r="G50" s="1">
        <v>9</v>
      </c>
      <c r="H50" s="9">
        <f t="shared" si="20"/>
        <v>13.202225806451599</v>
      </c>
      <c r="I50" s="9">
        <f t="shared" si="21"/>
        <v>286.3522258064516</v>
      </c>
      <c r="J50" s="9">
        <f t="shared" si="22"/>
        <v>9.0147973728623931E-2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239.49994805555409</v>
      </c>
      <c r="P50" s="9">
        <f t="shared" si="25"/>
        <v>21.590435025318886</v>
      </c>
      <c r="Q50" s="12">
        <f t="shared" si="26"/>
        <v>5.1817044060765323</v>
      </c>
      <c r="R50" s="9">
        <f t="shared" si="27"/>
        <v>14.125500000000001</v>
      </c>
      <c r="S50" s="13">
        <f t="shared" si="28"/>
        <v>0.36683334438260817</v>
      </c>
      <c r="T50" s="2">
        <f t="shared" si="29"/>
        <v>0.43</v>
      </c>
      <c r="U50" s="14">
        <f t="shared" si="30"/>
        <v>0.15773833808452151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0.17333833808452148</v>
      </c>
      <c r="AR50" s="9">
        <f t="shared" si="35"/>
        <v>136.875</v>
      </c>
      <c r="AS50" s="1">
        <f t="shared" si="36"/>
        <v>0.24</v>
      </c>
      <c r="AT50" s="1">
        <f t="shared" si="37"/>
        <v>69165</v>
      </c>
      <c r="AU50" s="1">
        <f t="shared" si="38"/>
        <v>2638707103.6800976</v>
      </c>
    </row>
    <row r="51" spans="1:48" x14ac:dyDescent="0.15">
      <c r="C51" s="7">
        <v>9</v>
      </c>
      <c r="D51" s="7">
        <f t="shared" si="39"/>
        <v>7.0567000000000002</v>
      </c>
      <c r="E51" s="10">
        <f t="shared" si="40"/>
        <v>13.202225806451599</v>
      </c>
      <c r="F51" s="7" t="s">
        <v>83</v>
      </c>
      <c r="G51" s="1">
        <v>10</v>
      </c>
      <c r="H51" s="9">
        <f t="shared" si="20"/>
        <v>7.0567000000000002</v>
      </c>
      <c r="I51" s="9">
        <f t="shared" si="21"/>
        <v>280.20669999999996</v>
      </c>
      <c r="J51" s="9">
        <f t="shared" si="22"/>
        <v>4.2764068561507343E-2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276.76576303023523</v>
      </c>
      <c r="P51" s="9">
        <f t="shared" si="25"/>
        <v>11.835630065702874</v>
      </c>
      <c r="Q51" s="12">
        <f t="shared" si="26"/>
        <v>2.8405512157686896</v>
      </c>
      <c r="R51" s="9">
        <f t="shared" si="27"/>
        <v>14.125500000000001</v>
      </c>
      <c r="S51" s="13">
        <f t="shared" si="28"/>
        <v>0.20109385266140592</v>
      </c>
      <c r="T51" s="2">
        <f t="shared" si="29"/>
        <v>0.43</v>
      </c>
      <c r="U51" s="14">
        <f t="shared" si="30"/>
        <v>8.6470356644404542E-2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0.10207035664440454</v>
      </c>
      <c r="AR51" s="9">
        <f t="shared" si="35"/>
        <v>136.875</v>
      </c>
      <c r="AS51" s="1">
        <f t="shared" si="36"/>
        <v>0.24</v>
      </c>
      <c r="AT51" s="1">
        <f t="shared" si="37"/>
        <v>69165</v>
      </c>
      <c r="AU51" s="1">
        <f t="shared" si="38"/>
        <v>1553803838.9488974</v>
      </c>
    </row>
    <row r="52" spans="1:48" x14ac:dyDescent="0.15">
      <c r="C52" s="7">
        <v>10</v>
      </c>
      <c r="D52" s="7">
        <f t="shared" si="39"/>
        <v>4.3745483870967696</v>
      </c>
      <c r="E52" s="10">
        <f t="shared" si="40"/>
        <v>7.0567000000000002</v>
      </c>
      <c r="F52" s="7" t="s">
        <v>83</v>
      </c>
      <c r="G52" s="1">
        <v>11</v>
      </c>
      <c r="H52" s="9">
        <f t="shared" si="20"/>
        <v>4.3745483870967696</v>
      </c>
      <c r="I52" s="9">
        <f t="shared" si="21"/>
        <v>277.52454838709673</v>
      </c>
      <c r="J52" s="9">
        <f t="shared" si="22"/>
        <v>3.0565394767365837E-2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251.68362631630572</v>
      </c>
      <c r="O52" s="9">
        <f t="shared" si="41"/>
        <v>72.102756648226602</v>
      </c>
      <c r="P52" s="9">
        <f t="shared" si="25"/>
        <v>2.2038492207683578</v>
      </c>
      <c r="Q52" s="12">
        <f t="shared" si="26"/>
        <v>0.52892381298440583</v>
      </c>
      <c r="R52" s="9">
        <f t="shared" si="27"/>
        <v>14.125500000000001</v>
      </c>
      <c r="S52" s="13">
        <f t="shared" si="28"/>
        <v>3.7444608189756527E-2</v>
      </c>
      <c r="T52" s="2">
        <f t="shared" si="29"/>
        <v>0.43</v>
      </c>
      <c r="U52" s="14">
        <f t="shared" si="30"/>
        <v>1.6101181521595308E-2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2.4521181521595305E-2</v>
      </c>
      <c r="AR52" s="9">
        <f t="shared" si="35"/>
        <v>136.875</v>
      </c>
      <c r="AS52" s="1">
        <f t="shared" si="36"/>
        <v>0.24</v>
      </c>
      <c r="AT52" s="1">
        <f t="shared" si="37"/>
        <v>69165</v>
      </c>
      <c r="AU52" s="1">
        <f t="shared" si="38"/>
        <v>373282775.10144502</v>
      </c>
    </row>
    <row r="53" spans="1:48" x14ac:dyDescent="0.15">
      <c r="C53" s="7">
        <v>11</v>
      </c>
      <c r="D53" s="7">
        <f t="shared" si="39"/>
        <v>-2.9276</v>
      </c>
      <c r="E53" s="10">
        <f t="shared" si="40"/>
        <v>4.3745483870967696</v>
      </c>
      <c r="F53" s="7" t="s">
        <v>85</v>
      </c>
      <c r="G53" s="1">
        <v>12</v>
      </c>
      <c r="H53" s="9">
        <f t="shared" si="20"/>
        <v>-2.9276</v>
      </c>
      <c r="I53" s="9">
        <f t="shared" si="21"/>
        <v>270.22239999999999</v>
      </c>
      <c r="J53" s="9">
        <f t="shared" si="22"/>
        <v>1.1843644047586869E-2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128.75515742745824</v>
      </c>
      <c r="P53" s="9">
        <f t="shared" si="25"/>
        <v>1.5249302538618261</v>
      </c>
      <c r="Q53" s="12">
        <f t="shared" si="26"/>
        <v>0.36598326092683825</v>
      </c>
      <c r="R53" s="9">
        <f t="shared" si="27"/>
        <v>14.125500000000001</v>
      </c>
      <c r="S53" s="13">
        <f t="shared" si="28"/>
        <v>2.5909402210671357E-2</v>
      </c>
      <c r="T53" s="2">
        <f t="shared" si="29"/>
        <v>0.43</v>
      </c>
      <c r="U53" s="14">
        <f t="shared" si="30"/>
        <v>1.1141042950588683E-2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1.9561042950588681E-2</v>
      </c>
      <c r="AR53" s="9">
        <f t="shared" si="35"/>
        <v>136.875</v>
      </c>
      <c r="AS53" s="1">
        <f t="shared" si="36"/>
        <v>0.24</v>
      </c>
      <c r="AT53" s="1">
        <f t="shared" si="37"/>
        <v>69165</v>
      </c>
      <c r="AU53" s="1">
        <f t="shared" si="38"/>
        <v>297775227.10493189</v>
      </c>
      <c r="AV53" s="1">
        <f>SUM(AU42:AU53)</f>
        <v>13983068781.207674</v>
      </c>
    </row>
    <row r="54" spans="1:48" x14ac:dyDescent="0.15">
      <c r="C54" s="7">
        <v>12</v>
      </c>
      <c r="D54" s="7">
        <f t="shared" si="39"/>
        <v>-9.4961935483870992</v>
      </c>
      <c r="E54" s="10">
        <f t="shared" si="40"/>
        <v>-2.9276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-2.68748387096774</v>
      </c>
      <c r="E58" s="7"/>
      <c r="F58" s="7"/>
      <c r="G58" s="1">
        <v>1</v>
      </c>
      <c r="H58" s="9">
        <f t="shared" ref="H58:H69" si="42">E59</f>
        <v>-2.68748387096774</v>
      </c>
      <c r="I58" s="9">
        <f t="shared" ref="I58:I69" si="43">H58+273.15</f>
        <v>270.46251612903222</v>
      </c>
      <c r="J58" s="9">
        <f t="shared" ref="J58:J69" si="44">EXP(($C$15*(I58-$C$13))/($C$16*I58*$C$13))</f>
        <v>1.2228642498733566E-2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1.2200108999569856E-3</v>
      </c>
      <c r="Q58" s="12">
        <f t="shared" ref="Q58:Q69" si="48">P58*$B$60</f>
        <v>2.3180207099182725E-4</v>
      </c>
      <c r="R58" s="9">
        <f t="shared" ref="R58:R69" si="49">L58*$B$60</f>
        <v>1.8955666666666669E-2</v>
      </c>
      <c r="S58" s="13">
        <f t="shared" ref="S58:S69" si="50">Q58/R58</f>
        <v>1.2228642498733565E-2</v>
      </c>
      <c r="T58" s="2">
        <f t="shared" ref="T58:T69" si="51">$B$59/100</f>
        <v>0.01</v>
      </c>
      <c r="U58" s="14">
        <f t="shared" ref="U58:U69" si="52">S58*T58</f>
        <v>1.2228642498733565E-4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1.2122286424987336E-2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10925</v>
      </c>
      <c r="AU58" s="1">
        <f t="shared" ref="AU58:AU69" si="59">AT58*10000*AS58*0.67*AR58*AQ58</f>
        <v>1681976.2250914245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-9.2137419354838705</v>
      </c>
      <c r="E59" s="10">
        <f t="shared" ref="E59:E70" si="61">D58</f>
        <v>-2.68748387096774</v>
      </c>
      <c r="F59" s="7" t="s">
        <v>83</v>
      </c>
      <c r="G59" s="1">
        <v>2</v>
      </c>
      <c r="H59" s="9">
        <f t="shared" si="42"/>
        <v>-9.2137419354838705</v>
      </c>
      <c r="I59" s="9">
        <f t="shared" si="43"/>
        <v>263.9362580645161</v>
      </c>
      <c r="J59" s="9">
        <f t="shared" si="44"/>
        <v>5.0208993534087932E-3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0.19831332243337635</v>
      </c>
      <c r="P59" s="9">
        <f t="shared" si="47"/>
        <v>9.9571123237808881E-4</v>
      </c>
      <c r="Q59" s="12">
        <f t="shared" si="48"/>
        <v>1.8918513415183688E-4</v>
      </c>
      <c r="R59" s="9">
        <f t="shared" si="49"/>
        <v>1.8955666666666669E-2</v>
      </c>
      <c r="S59" s="13">
        <f t="shared" si="50"/>
        <v>9.9803999236026258E-3</v>
      </c>
      <c r="T59" s="2">
        <f t="shared" si="51"/>
        <v>0.01</v>
      </c>
      <c r="U59" s="14">
        <f t="shared" si="52"/>
        <v>9.9803999236026258E-5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1.2099803999236027E-2</v>
      </c>
      <c r="AR59" s="9">
        <f t="shared" si="56"/>
        <v>9.9766666666666666</v>
      </c>
      <c r="AS59" s="1">
        <f t="shared" si="57"/>
        <v>0.19</v>
      </c>
      <c r="AT59" s="1">
        <f t="shared" si="58"/>
        <v>10925</v>
      </c>
      <c r="AU59" s="1">
        <f t="shared" si="59"/>
        <v>1678856.7718570791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-11.263999999999999</v>
      </c>
      <c r="E60" s="10">
        <f t="shared" si="61"/>
        <v>-9.2137419354838705</v>
      </c>
      <c r="F60" s="7" t="s">
        <v>83</v>
      </c>
      <c r="G60" s="1">
        <v>3</v>
      </c>
      <c r="H60" s="9">
        <f t="shared" si="42"/>
        <v>-11.263999999999999</v>
      </c>
      <c r="I60" s="9">
        <f t="shared" si="43"/>
        <v>261.88599999999997</v>
      </c>
      <c r="J60" s="9">
        <f t="shared" si="44"/>
        <v>3.7614276773859489E-3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0.29708427786766495</v>
      </c>
      <c r="P60" s="9">
        <f t="shared" si="47"/>
        <v>1.1174610252876528E-3</v>
      </c>
      <c r="Q60" s="12">
        <f t="shared" si="48"/>
        <v>2.1231759480465402E-4</v>
      </c>
      <c r="R60" s="9">
        <f t="shared" si="49"/>
        <v>1.8955666666666669E-2</v>
      </c>
      <c r="S60" s="13">
        <f t="shared" si="50"/>
        <v>1.1200745325302231E-2</v>
      </c>
      <c r="T60" s="2">
        <f t="shared" si="51"/>
        <v>0.01</v>
      </c>
      <c r="U60" s="14">
        <f t="shared" si="52"/>
        <v>1.1200745325302231E-4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1.2112007453253023E-2</v>
      </c>
      <c r="AR60" s="9">
        <f t="shared" si="56"/>
        <v>9.9766666666666666</v>
      </c>
      <c r="AS60" s="1">
        <f t="shared" si="57"/>
        <v>0.19</v>
      </c>
      <c r="AT60" s="1">
        <f t="shared" si="58"/>
        <v>10925</v>
      </c>
      <c r="AU60" s="1">
        <f t="shared" si="59"/>
        <v>1680550.0101457138</v>
      </c>
    </row>
    <row r="61" spans="1:48" x14ac:dyDescent="0.15">
      <c r="C61" s="7">
        <v>3</v>
      </c>
      <c r="D61" s="7">
        <f t="shared" si="60"/>
        <v>-3.6307096774193499</v>
      </c>
      <c r="E61" s="10">
        <f t="shared" si="61"/>
        <v>-11.263999999999999</v>
      </c>
      <c r="F61" s="7" t="s">
        <v>83</v>
      </c>
      <c r="G61" s="1">
        <v>4</v>
      </c>
      <c r="H61" s="9">
        <f t="shared" si="42"/>
        <v>-3.6307096774193499</v>
      </c>
      <c r="I61" s="9">
        <f t="shared" si="43"/>
        <v>269.51929032258062</v>
      </c>
      <c r="J61" s="9">
        <f t="shared" si="44"/>
        <v>1.0781065520016928E-2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0.39573348350904397</v>
      </c>
      <c r="P61" s="9">
        <f t="shared" si="47"/>
        <v>4.2664286141755412E-3</v>
      </c>
      <c r="Q61" s="12">
        <f t="shared" si="48"/>
        <v>8.1062143669335279E-4</v>
      </c>
      <c r="R61" s="9">
        <f t="shared" si="49"/>
        <v>1.8955666666666669E-2</v>
      </c>
      <c r="S61" s="13">
        <f t="shared" si="50"/>
        <v>4.2764068969350554E-2</v>
      </c>
      <c r="T61" s="2">
        <f t="shared" si="51"/>
        <v>0.01</v>
      </c>
      <c r="U61" s="14">
        <f t="shared" si="52"/>
        <v>4.2764068969350556E-4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1.2427640689693506E-2</v>
      </c>
      <c r="AR61" s="9">
        <f t="shared" si="56"/>
        <v>9.9766666666666666</v>
      </c>
      <c r="AS61" s="1">
        <f t="shared" si="57"/>
        <v>0.19</v>
      </c>
      <c r="AT61" s="1">
        <f t="shared" si="58"/>
        <v>10925</v>
      </c>
      <c r="AU61" s="1">
        <f t="shared" si="59"/>
        <v>1724344.3556123618</v>
      </c>
    </row>
    <row r="62" spans="1:48" x14ac:dyDescent="0.15">
      <c r="C62" s="7">
        <v>4</v>
      </c>
      <c r="D62" s="7">
        <f t="shared" si="60"/>
        <v>1.85293333333333</v>
      </c>
      <c r="E62" s="10">
        <f t="shared" si="61"/>
        <v>-3.6307096774193499</v>
      </c>
      <c r="F62" s="7" t="s">
        <v>83</v>
      </c>
      <c r="G62" s="1">
        <v>5</v>
      </c>
      <c r="H62" s="9">
        <f t="shared" si="42"/>
        <v>1.85293333333333</v>
      </c>
      <c r="I62" s="9">
        <f t="shared" si="43"/>
        <v>275.00293333333332</v>
      </c>
      <c r="J62" s="9">
        <f t="shared" si="44"/>
        <v>2.2157254331058057E-2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0.37189370215012502</v>
      </c>
      <c r="O62" s="9">
        <f t="shared" si="62"/>
        <v>0.11934001941141009</v>
      </c>
      <c r="P62" s="9">
        <f t="shared" si="47"/>
        <v>2.6442471619720189E-3</v>
      </c>
      <c r="Q62" s="12">
        <f t="shared" si="48"/>
        <v>5.0240696077468361E-4</v>
      </c>
      <c r="R62" s="9">
        <f t="shared" si="49"/>
        <v>1.8955666666666669E-2</v>
      </c>
      <c r="S62" s="13">
        <f t="shared" si="50"/>
        <v>2.6504315021436874E-2</v>
      </c>
      <c r="T62" s="2">
        <f t="shared" si="51"/>
        <v>0.01</v>
      </c>
      <c r="U62" s="14">
        <f t="shared" si="52"/>
        <v>2.6504315021436874E-4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1.2265043150214369E-2</v>
      </c>
      <c r="AR62" s="9">
        <f t="shared" si="56"/>
        <v>9.9766666666666666</v>
      </c>
      <c r="AS62" s="1">
        <f t="shared" si="57"/>
        <v>0.19</v>
      </c>
      <c r="AT62" s="1">
        <f t="shared" si="58"/>
        <v>10925</v>
      </c>
      <c r="AU62" s="1">
        <f t="shared" si="59"/>
        <v>1701783.8265113051</v>
      </c>
    </row>
    <row r="63" spans="1:48" x14ac:dyDescent="0.15">
      <c r="C63" s="7">
        <v>5</v>
      </c>
      <c r="D63" s="7">
        <f t="shared" si="60"/>
        <v>6.9938709677419304</v>
      </c>
      <c r="E63" s="10">
        <f t="shared" si="61"/>
        <v>1.85293333333333</v>
      </c>
      <c r="F63" s="7" t="s">
        <v>85</v>
      </c>
      <c r="G63" s="1">
        <v>6</v>
      </c>
      <c r="H63" s="9">
        <f t="shared" si="42"/>
        <v>6.9938709677419304</v>
      </c>
      <c r="I63" s="9">
        <f t="shared" si="43"/>
        <v>280.14387096774192</v>
      </c>
      <c r="J63" s="9">
        <f t="shared" si="44"/>
        <v>4.2432094359328043E-2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0.21646243891610475</v>
      </c>
      <c r="P63" s="9">
        <f t="shared" si="47"/>
        <v>9.1849546333384394E-3</v>
      </c>
      <c r="Q63" s="12">
        <f t="shared" si="48"/>
        <v>1.7451413803343035E-3</v>
      </c>
      <c r="R63" s="9">
        <f t="shared" si="49"/>
        <v>1.8955666666666669E-2</v>
      </c>
      <c r="S63" s="13">
        <f t="shared" si="50"/>
        <v>9.2064363180806269E-2</v>
      </c>
      <c r="T63" s="2">
        <f t="shared" si="51"/>
        <v>0.01</v>
      </c>
      <c r="U63" s="14">
        <f t="shared" si="52"/>
        <v>9.2064363180806275E-4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1.2920643631808063E-2</v>
      </c>
      <c r="AR63" s="9">
        <f t="shared" si="56"/>
        <v>9.9766666666666666</v>
      </c>
      <c r="AS63" s="1">
        <f t="shared" si="57"/>
        <v>0.19</v>
      </c>
      <c r="AT63" s="1">
        <f t="shared" si="58"/>
        <v>10925</v>
      </c>
      <c r="AU63" s="1">
        <f t="shared" si="59"/>
        <v>1792748.8791870205</v>
      </c>
    </row>
    <row r="64" spans="1:48" x14ac:dyDescent="0.15">
      <c r="C64" s="7">
        <v>6</v>
      </c>
      <c r="D64" s="7">
        <f t="shared" si="60"/>
        <v>16.6049333333333</v>
      </c>
      <c r="E64" s="10">
        <f t="shared" si="61"/>
        <v>6.9938709677419304</v>
      </c>
      <c r="F64" s="7" t="s">
        <v>83</v>
      </c>
      <c r="G64" s="1">
        <v>7</v>
      </c>
      <c r="H64" s="9">
        <f t="shared" si="42"/>
        <v>16.6049333333333</v>
      </c>
      <c r="I64" s="9">
        <f t="shared" si="43"/>
        <v>289.75493333333327</v>
      </c>
      <c r="J64" s="9">
        <f t="shared" si="44"/>
        <v>0.13439206246094917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0.30704415094943294</v>
      </c>
      <c r="P64" s="9">
        <f t="shared" si="47"/>
        <v>4.1264296712665301E-2</v>
      </c>
      <c r="Q64" s="12">
        <f t="shared" si="48"/>
        <v>7.8402163754064079E-3</v>
      </c>
      <c r="R64" s="9">
        <f t="shared" si="49"/>
        <v>1.8955666666666669E-2</v>
      </c>
      <c r="S64" s="13">
        <f t="shared" si="50"/>
        <v>0.41360805258267924</v>
      </c>
      <c r="T64" s="2">
        <f t="shared" si="51"/>
        <v>0.01</v>
      </c>
      <c r="U64" s="14">
        <f t="shared" si="52"/>
        <v>4.1360805258267921E-3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2.4236080525826792E-2</v>
      </c>
      <c r="AR64" s="9">
        <f t="shared" si="56"/>
        <v>9.9766666666666666</v>
      </c>
      <c r="AS64" s="1">
        <f t="shared" si="57"/>
        <v>0.19</v>
      </c>
      <c r="AT64" s="1">
        <f t="shared" si="58"/>
        <v>10925</v>
      </c>
      <c r="AU64" s="1">
        <f t="shared" si="59"/>
        <v>3362774.1339138108</v>
      </c>
    </row>
    <row r="65" spans="1:48" x14ac:dyDescent="0.15">
      <c r="C65" s="7">
        <v>7</v>
      </c>
      <c r="D65" s="7">
        <f t="shared" si="60"/>
        <v>18.242709677419398</v>
      </c>
      <c r="E65" s="10">
        <f t="shared" si="61"/>
        <v>16.6049333333333</v>
      </c>
      <c r="F65" s="7" t="s">
        <v>83</v>
      </c>
      <c r="G65" s="1">
        <v>8</v>
      </c>
      <c r="H65" s="9">
        <f t="shared" si="42"/>
        <v>18.242709677419398</v>
      </c>
      <c r="I65" s="9">
        <f t="shared" si="43"/>
        <v>291.39270967741936</v>
      </c>
      <c r="J65" s="9">
        <f t="shared" si="44"/>
        <v>0.16232985959560478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0.36554652090343431</v>
      </c>
      <c r="P65" s="9">
        <f t="shared" si="47"/>
        <v>5.9339115413916302E-2</v>
      </c>
      <c r="Q65" s="12">
        <f t="shared" si="48"/>
        <v>1.1274431928644097E-2</v>
      </c>
      <c r="R65" s="9">
        <f t="shared" si="49"/>
        <v>1.8955666666666669E-2</v>
      </c>
      <c r="S65" s="13">
        <f t="shared" si="50"/>
        <v>0.59477897173988936</v>
      </c>
      <c r="T65" s="2">
        <f t="shared" si="51"/>
        <v>0.01</v>
      </c>
      <c r="U65" s="14">
        <f t="shared" si="52"/>
        <v>5.947789717398894E-3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2.6047789717398892E-2</v>
      </c>
      <c r="AR65" s="9">
        <f t="shared" si="56"/>
        <v>9.9766666666666666</v>
      </c>
      <c r="AS65" s="1">
        <f t="shared" si="57"/>
        <v>0.19</v>
      </c>
      <c r="AT65" s="1">
        <f t="shared" si="58"/>
        <v>10925</v>
      </c>
      <c r="AU65" s="1">
        <f t="shared" si="59"/>
        <v>3614150.1268719262</v>
      </c>
    </row>
    <row r="66" spans="1:48" x14ac:dyDescent="0.15">
      <c r="C66" s="7">
        <v>8</v>
      </c>
      <c r="D66" s="7">
        <f t="shared" si="60"/>
        <v>13.202225806451599</v>
      </c>
      <c r="E66" s="10">
        <f t="shared" si="61"/>
        <v>18.242709677419398</v>
      </c>
      <c r="F66" s="7" t="s">
        <v>83</v>
      </c>
      <c r="G66" s="1">
        <v>9</v>
      </c>
      <c r="H66" s="9">
        <f t="shared" si="42"/>
        <v>13.202225806451599</v>
      </c>
      <c r="I66" s="9">
        <f t="shared" si="43"/>
        <v>286.3522258064516</v>
      </c>
      <c r="J66" s="9">
        <f t="shared" si="44"/>
        <v>9.0147973728623931E-2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0.4059740721561847</v>
      </c>
      <c r="P66" s="9">
        <f t="shared" si="47"/>
        <v>3.6597739991238214E-2</v>
      </c>
      <c r="Q66" s="12">
        <f t="shared" si="48"/>
        <v>6.9535705983352607E-3</v>
      </c>
      <c r="R66" s="9">
        <f t="shared" si="49"/>
        <v>1.8955666666666669E-2</v>
      </c>
      <c r="S66" s="13">
        <f t="shared" si="50"/>
        <v>0.36683334438260817</v>
      </c>
      <c r="T66" s="2">
        <f t="shared" si="51"/>
        <v>0.01</v>
      </c>
      <c r="U66" s="14">
        <f t="shared" si="52"/>
        <v>3.668333443826082E-3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2.3768333443826083E-2</v>
      </c>
      <c r="AR66" s="9">
        <f t="shared" si="56"/>
        <v>9.9766666666666666</v>
      </c>
      <c r="AS66" s="1">
        <f t="shared" si="57"/>
        <v>0.19</v>
      </c>
      <c r="AT66" s="1">
        <f t="shared" si="58"/>
        <v>10925</v>
      </c>
      <c r="AU66" s="1">
        <f t="shared" si="59"/>
        <v>3297873.8796466454</v>
      </c>
    </row>
    <row r="67" spans="1:48" x14ac:dyDescent="0.15">
      <c r="C67" s="7">
        <v>9</v>
      </c>
      <c r="D67" s="7">
        <f t="shared" si="60"/>
        <v>7.0567000000000002</v>
      </c>
      <c r="E67" s="10">
        <f t="shared" si="61"/>
        <v>13.202225806451599</v>
      </c>
      <c r="F67" s="7" t="s">
        <v>83</v>
      </c>
      <c r="G67" s="1">
        <v>10</v>
      </c>
      <c r="H67" s="9">
        <f t="shared" si="42"/>
        <v>7.0567000000000002</v>
      </c>
      <c r="I67" s="9">
        <f t="shared" si="43"/>
        <v>280.20669999999996</v>
      </c>
      <c r="J67" s="9">
        <f t="shared" si="44"/>
        <v>4.2764068561507343E-2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0.4691429988316132</v>
      </c>
      <c r="P67" s="9">
        <f t="shared" si="47"/>
        <v>2.0062463367186267E-2</v>
      </c>
      <c r="Q67" s="12">
        <f t="shared" si="48"/>
        <v>3.8118680397653906E-3</v>
      </c>
      <c r="R67" s="9">
        <f t="shared" si="49"/>
        <v>1.8955666666666669E-2</v>
      </c>
      <c r="S67" s="13">
        <f t="shared" si="50"/>
        <v>0.20109385266140592</v>
      </c>
      <c r="T67" s="2">
        <f t="shared" si="51"/>
        <v>0.01</v>
      </c>
      <c r="U67" s="14">
        <f t="shared" si="52"/>
        <v>2.0109385266140591E-3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2.2110938526614058E-2</v>
      </c>
      <c r="AR67" s="9">
        <f t="shared" si="56"/>
        <v>9.9766666666666666</v>
      </c>
      <c r="AS67" s="1">
        <f t="shared" si="57"/>
        <v>0.19</v>
      </c>
      <c r="AT67" s="1">
        <f t="shared" si="58"/>
        <v>10925</v>
      </c>
      <c r="AU67" s="1">
        <f t="shared" si="59"/>
        <v>3067909.1066157273</v>
      </c>
    </row>
    <row r="68" spans="1:48" x14ac:dyDescent="0.15">
      <c r="C68" s="7">
        <v>10</v>
      </c>
      <c r="D68" s="7">
        <f t="shared" si="60"/>
        <v>4.3745483870967696</v>
      </c>
      <c r="E68" s="10">
        <f t="shared" si="61"/>
        <v>7.0567000000000002</v>
      </c>
      <c r="F68" s="7" t="s">
        <v>83</v>
      </c>
      <c r="G68" s="1">
        <v>11</v>
      </c>
      <c r="H68" s="9">
        <f t="shared" si="42"/>
        <v>4.3745483870967696</v>
      </c>
      <c r="I68" s="9">
        <f t="shared" si="43"/>
        <v>277.52454838709673</v>
      </c>
      <c r="J68" s="9">
        <f t="shared" si="44"/>
        <v>3.0565394767365837E-2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0.42662650869120561</v>
      </c>
      <c r="O68" s="9">
        <f t="shared" si="62"/>
        <v>0.12222069343988801</v>
      </c>
      <c r="P68" s="9">
        <f t="shared" si="47"/>
        <v>3.7357237437313771E-3</v>
      </c>
      <c r="Q68" s="12">
        <f t="shared" si="48"/>
        <v>7.0978751130896167E-4</v>
      </c>
      <c r="R68" s="9">
        <f t="shared" si="49"/>
        <v>1.8955666666666669E-2</v>
      </c>
      <c r="S68" s="13">
        <f t="shared" si="50"/>
        <v>3.7444608189756534E-2</v>
      </c>
      <c r="T68" s="2">
        <f t="shared" si="51"/>
        <v>0.01</v>
      </c>
      <c r="U68" s="14">
        <f t="shared" si="52"/>
        <v>3.7444608189756535E-4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1.2374446081897566E-2</v>
      </c>
      <c r="AR68" s="9">
        <f t="shared" si="56"/>
        <v>9.9766666666666666</v>
      </c>
      <c r="AS68" s="1">
        <f t="shared" si="57"/>
        <v>0.19</v>
      </c>
      <c r="AT68" s="1">
        <f t="shared" si="58"/>
        <v>10925</v>
      </c>
      <c r="AU68" s="1">
        <f t="shared" si="59"/>
        <v>1716963.5643590379</v>
      </c>
    </row>
    <row r="69" spans="1:48" x14ac:dyDescent="0.15">
      <c r="C69" s="7">
        <v>11</v>
      </c>
      <c r="D69" s="7">
        <f t="shared" si="60"/>
        <v>-2.9276</v>
      </c>
      <c r="E69" s="10">
        <f t="shared" si="61"/>
        <v>4.3745483870967696</v>
      </c>
      <c r="F69" s="7" t="s">
        <v>85</v>
      </c>
      <c r="G69" s="1">
        <v>12</v>
      </c>
      <c r="H69" s="9">
        <f t="shared" si="42"/>
        <v>-2.9276</v>
      </c>
      <c r="I69" s="9">
        <f t="shared" si="43"/>
        <v>270.22239999999999</v>
      </c>
      <c r="J69" s="9">
        <f t="shared" si="44"/>
        <v>1.1843644047586869E-2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0.2182516363628233</v>
      </c>
      <c r="P69" s="9">
        <f t="shared" si="47"/>
        <v>2.5848946938846458E-3</v>
      </c>
      <c r="Q69" s="12">
        <f t="shared" si="48"/>
        <v>4.9112999183808267E-4</v>
      </c>
      <c r="R69" s="9">
        <f t="shared" si="49"/>
        <v>1.8955666666666669E-2</v>
      </c>
      <c r="S69" s="13">
        <f t="shared" si="50"/>
        <v>2.5909402210671353E-2</v>
      </c>
      <c r="T69" s="2">
        <f t="shared" si="51"/>
        <v>0.01</v>
      </c>
      <c r="U69" s="14">
        <f t="shared" si="52"/>
        <v>2.5909402210671356E-4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1.2259094022106714E-2</v>
      </c>
      <c r="AR69" s="9">
        <f t="shared" si="56"/>
        <v>9.9766666666666666</v>
      </c>
      <c r="AS69" s="1">
        <f t="shared" si="57"/>
        <v>0.19</v>
      </c>
      <c r="AT69" s="1">
        <f t="shared" si="58"/>
        <v>10925</v>
      </c>
      <c r="AU69" s="1">
        <f t="shared" si="59"/>
        <v>1700958.3805775682</v>
      </c>
      <c r="AV69" s="1">
        <f>SUM(AU58:AU69)</f>
        <v>27020889.260389619</v>
      </c>
    </row>
    <row r="70" spans="1:48" x14ac:dyDescent="0.15">
      <c r="C70" s="7">
        <v>12</v>
      </c>
      <c r="D70" s="7">
        <f t="shared" si="60"/>
        <v>-9.4961935483870992</v>
      </c>
      <c r="E70" s="10">
        <f t="shared" si="61"/>
        <v>-2.9276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-2.68748387096774</v>
      </c>
      <c r="E73" s="7"/>
      <c r="F73" s="7"/>
      <c r="G73" s="1">
        <v>1</v>
      </c>
      <c r="H73" s="9">
        <f t="shared" ref="H73:H84" si="63">E74</f>
        <v>-2.68748387096774</v>
      </c>
      <c r="I73" s="9">
        <f t="shared" ref="I73:I84" si="64">H73+273.15</f>
        <v>270.46251612903222</v>
      </c>
      <c r="J73" s="9">
        <f t="shared" ref="J73:J84" si="65">EXP(($C$15*(I73-$C$13))/($C$16*I73*$C$13))</f>
        <v>1.2228642498733566E-2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1.3390363536113256E-3</v>
      </c>
      <c r="Q73" s="12">
        <f t="shared" ref="Q73:Q84" si="69">P73*$B$75</f>
        <v>2.4102654365003859E-4</v>
      </c>
      <c r="R73" s="9">
        <f t="shared" ref="R73:R84" si="70">L73*$B$75</f>
        <v>1.9710000000000002E-2</v>
      </c>
      <c r="S73" s="13">
        <f t="shared" ref="S73:S84" si="71">Q73/R73</f>
        <v>1.2228642498733565E-2</v>
      </c>
      <c r="T73" s="2">
        <f t="shared" ref="T73:T84" si="72">$B$74/100</f>
        <v>0.01</v>
      </c>
      <c r="U73" s="14">
        <f t="shared" ref="U73:U84" si="73">S73*T73</f>
        <v>1.2228642498733565E-4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1.2722286424987336E-2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491.66666666666669</v>
      </c>
      <c r="AU73" s="1">
        <f t="shared" ref="AU73:AU84" si="80">AT73*10000*AS73*0.67*AR73*AQ73</f>
        <v>82603.293105873847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-9.2137419354838705</v>
      </c>
      <c r="E74" s="10">
        <f t="shared" ref="E74:E85" si="82">D73</f>
        <v>-2.68748387096774</v>
      </c>
      <c r="F74" s="7" t="s">
        <v>83</v>
      </c>
      <c r="G74" s="1">
        <v>2</v>
      </c>
      <c r="H74" s="9">
        <f t="shared" si="63"/>
        <v>-9.2137419354838705</v>
      </c>
      <c r="I74" s="9">
        <f t="shared" si="64"/>
        <v>263.9362580645161</v>
      </c>
      <c r="J74" s="9">
        <f t="shared" si="65"/>
        <v>5.0208993534087932E-3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0.21766096364638871</v>
      </c>
      <c r="P74" s="9">
        <f t="shared" si="68"/>
        <v>1.092853791634488E-3</v>
      </c>
      <c r="Q74" s="12">
        <f t="shared" si="69"/>
        <v>1.9671368249420782E-4</v>
      </c>
      <c r="R74" s="9">
        <f t="shared" si="70"/>
        <v>1.9710000000000002E-2</v>
      </c>
      <c r="S74" s="13">
        <f t="shared" si="71"/>
        <v>9.9803999236026276E-3</v>
      </c>
      <c r="T74" s="2">
        <f t="shared" si="72"/>
        <v>0.01</v>
      </c>
      <c r="U74" s="14">
        <f t="shared" si="73"/>
        <v>9.9803999236026272E-5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1.2699803999236026E-2</v>
      </c>
      <c r="AR74" s="9">
        <f t="shared" si="77"/>
        <v>10.950000000000001</v>
      </c>
      <c r="AS74" s="1">
        <f t="shared" si="78"/>
        <v>0.18</v>
      </c>
      <c r="AT74" s="1">
        <f t="shared" si="79"/>
        <v>491.66666666666669</v>
      </c>
      <c r="AU74" s="1">
        <f t="shared" si="80"/>
        <v>82457.319155749676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-11.263999999999999</v>
      </c>
      <c r="E75" s="10">
        <f t="shared" si="82"/>
        <v>-9.2137419354838705</v>
      </c>
      <c r="F75" s="7" t="s">
        <v>83</v>
      </c>
      <c r="G75" s="1">
        <v>3</v>
      </c>
      <c r="H75" s="9">
        <f t="shared" si="63"/>
        <v>-11.263999999999999</v>
      </c>
      <c r="I75" s="9">
        <f t="shared" si="64"/>
        <v>261.88599999999997</v>
      </c>
      <c r="J75" s="9">
        <f t="shared" si="65"/>
        <v>3.7614276773859489E-3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0.32606810985475421</v>
      </c>
      <c r="P75" s="9">
        <f t="shared" si="68"/>
        <v>1.2264816131205946E-3</v>
      </c>
      <c r="Q75" s="12">
        <f t="shared" si="69"/>
        <v>2.2076669036170702E-4</v>
      </c>
      <c r="R75" s="9">
        <f t="shared" si="70"/>
        <v>1.9710000000000002E-2</v>
      </c>
      <c r="S75" s="13">
        <f t="shared" si="71"/>
        <v>1.1200745325302233E-2</v>
      </c>
      <c r="T75" s="2">
        <f t="shared" si="72"/>
        <v>0.01</v>
      </c>
      <c r="U75" s="14">
        <f t="shared" si="73"/>
        <v>1.1200745325302233E-4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1.2712007453253023E-2</v>
      </c>
      <c r="AR75" s="9">
        <f t="shared" si="77"/>
        <v>10.950000000000001</v>
      </c>
      <c r="AS75" s="1">
        <f t="shared" si="78"/>
        <v>0.18</v>
      </c>
      <c r="AT75" s="1">
        <f t="shared" si="79"/>
        <v>491.66666666666669</v>
      </c>
      <c r="AU75" s="1">
        <f t="shared" si="80"/>
        <v>82536.553772499872</v>
      </c>
    </row>
    <row r="76" spans="1:48" x14ac:dyDescent="0.15">
      <c r="C76" s="7">
        <v>3</v>
      </c>
      <c r="D76" s="7">
        <f t="shared" si="81"/>
        <v>-3.6307096774193499</v>
      </c>
      <c r="E76" s="10">
        <f t="shared" si="82"/>
        <v>-11.263999999999999</v>
      </c>
      <c r="F76" s="7" t="s">
        <v>83</v>
      </c>
      <c r="G76" s="1">
        <v>4</v>
      </c>
      <c r="H76" s="9">
        <f t="shared" si="63"/>
        <v>-3.6307096774193499</v>
      </c>
      <c r="I76" s="9">
        <f t="shared" si="64"/>
        <v>269.51929032258062</v>
      </c>
      <c r="J76" s="9">
        <f t="shared" si="65"/>
        <v>1.0781065520016928E-2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0.43434162824163364</v>
      </c>
      <c r="P76" s="9">
        <f t="shared" si="68"/>
        <v>4.682665552143887E-3</v>
      </c>
      <c r="Q76" s="12">
        <f t="shared" si="69"/>
        <v>8.4287979938589964E-4</v>
      </c>
      <c r="R76" s="9">
        <f t="shared" si="70"/>
        <v>1.9710000000000002E-2</v>
      </c>
      <c r="S76" s="13">
        <f t="shared" si="71"/>
        <v>4.276406896935056E-2</v>
      </c>
      <c r="T76" s="2">
        <f t="shared" si="72"/>
        <v>0.01</v>
      </c>
      <c r="U76" s="14">
        <f t="shared" si="73"/>
        <v>4.2764068969350561E-4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1.3027640689693505E-2</v>
      </c>
      <c r="AR76" s="9">
        <f t="shared" si="77"/>
        <v>10.950000000000001</v>
      </c>
      <c r="AS76" s="1">
        <f t="shared" si="78"/>
        <v>0.18</v>
      </c>
      <c r="AT76" s="1">
        <f t="shared" si="79"/>
        <v>491.66666666666669</v>
      </c>
      <c r="AU76" s="1">
        <f t="shared" si="80"/>
        <v>84585.898039143722</v>
      </c>
    </row>
    <row r="77" spans="1:48" x14ac:dyDescent="0.15">
      <c r="C77" s="7">
        <v>4</v>
      </c>
      <c r="D77" s="7">
        <f t="shared" si="81"/>
        <v>1.85293333333333</v>
      </c>
      <c r="E77" s="10">
        <f t="shared" si="82"/>
        <v>-3.6307096774193499</v>
      </c>
      <c r="F77" s="7" t="s">
        <v>83</v>
      </c>
      <c r="G77" s="1">
        <v>5</v>
      </c>
      <c r="H77" s="9">
        <f t="shared" si="63"/>
        <v>1.85293333333333</v>
      </c>
      <c r="I77" s="9">
        <f t="shared" si="64"/>
        <v>275.00293333333332</v>
      </c>
      <c r="J77" s="9">
        <f t="shared" si="65"/>
        <v>2.2157254331058057E-2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0.40817601455501529</v>
      </c>
      <c r="O77" s="9">
        <f t="shared" si="83"/>
        <v>0.13098294813447442</v>
      </c>
      <c r="P77" s="9">
        <f t="shared" si="68"/>
        <v>2.9022224948473362E-3</v>
      </c>
      <c r="Q77" s="12">
        <f t="shared" si="69"/>
        <v>5.2240004907252047E-4</v>
      </c>
      <c r="R77" s="9">
        <f t="shared" si="70"/>
        <v>1.9710000000000002E-2</v>
      </c>
      <c r="S77" s="13">
        <f t="shared" si="71"/>
        <v>2.6504315021436856E-2</v>
      </c>
      <c r="T77" s="2">
        <f t="shared" si="72"/>
        <v>0.01</v>
      </c>
      <c r="U77" s="14">
        <f t="shared" si="73"/>
        <v>2.6504315021436858E-4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1.2865043150214368E-2</v>
      </c>
      <c r="AR77" s="9">
        <f t="shared" si="77"/>
        <v>10.950000000000001</v>
      </c>
      <c r="AS77" s="1">
        <f t="shared" si="78"/>
        <v>0.18</v>
      </c>
      <c r="AT77" s="1">
        <f t="shared" si="79"/>
        <v>491.66666666666669</v>
      </c>
      <c r="AU77" s="1">
        <f t="shared" si="80"/>
        <v>83530.184328319738</v>
      </c>
    </row>
    <row r="78" spans="1:48" x14ac:dyDescent="0.15">
      <c r="C78" s="7">
        <v>5</v>
      </c>
      <c r="D78" s="7">
        <f t="shared" si="81"/>
        <v>6.9938709677419304</v>
      </c>
      <c r="E78" s="10">
        <f t="shared" si="82"/>
        <v>1.85293333333333</v>
      </c>
      <c r="F78" s="7" t="s">
        <v>85</v>
      </c>
      <c r="G78" s="1">
        <v>6</v>
      </c>
      <c r="H78" s="9">
        <f t="shared" si="63"/>
        <v>6.9938709677419304</v>
      </c>
      <c r="I78" s="9">
        <f t="shared" si="64"/>
        <v>280.14387096774192</v>
      </c>
      <c r="J78" s="9">
        <f t="shared" si="65"/>
        <v>4.2432094359328043E-2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0.23758072563962709</v>
      </c>
      <c r="P78" s="9">
        <f t="shared" si="68"/>
        <v>1.0081047768298284E-2</v>
      </c>
      <c r="Q78" s="12">
        <f t="shared" si="69"/>
        <v>1.8145885982936911E-3</v>
      </c>
      <c r="R78" s="9">
        <f t="shared" si="70"/>
        <v>1.9710000000000002E-2</v>
      </c>
      <c r="S78" s="13">
        <f t="shared" si="71"/>
        <v>9.2064363180806241E-2</v>
      </c>
      <c r="T78" s="2">
        <f t="shared" si="72"/>
        <v>0.01</v>
      </c>
      <c r="U78" s="14">
        <f t="shared" si="73"/>
        <v>9.2064363180806243E-4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1.3520643631808063E-2</v>
      </c>
      <c r="AR78" s="9">
        <f t="shared" si="77"/>
        <v>10.950000000000001</v>
      </c>
      <c r="AS78" s="1">
        <f t="shared" si="78"/>
        <v>0.18</v>
      </c>
      <c r="AT78" s="1">
        <f t="shared" si="79"/>
        <v>491.66666666666669</v>
      </c>
      <c r="AU78" s="1">
        <f t="shared" si="80"/>
        <v>87786.868774212489</v>
      </c>
    </row>
    <row r="79" spans="1:48" x14ac:dyDescent="0.15">
      <c r="C79" s="7">
        <v>6</v>
      </c>
      <c r="D79" s="7">
        <f t="shared" si="81"/>
        <v>16.6049333333333</v>
      </c>
      <c r="E79" s="10">
        <f t="shared" si="82"/>
        <v>6.9938709677419304</v>
      </c>
      <c r="F79" s="7" t="s">
        <v>83</v>
      </c>
      <c r="G79" s="1">
        <v>7</v>
      </c>
      <c r="H79" s="9">
        <f t="shared" si="63"/>
        <v>16.6049333333333</v>
      </c>
      <c r="I79" s="9">
        <f t="shared" si="64"/>
        <v>289.75493333333327</v>
      </c>
      <c r="J79" s="9">
        <f t="shared" si="65"/>
        <v>0.13439206246094917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0.33699967787132884</v>
      </c>
      <c r="P79" s="9">
        <f t="shared" si="68"/>
        <v>4.5290081757803378E-2</v>
      </c>
      <c r="Q79" s="12">
        <f t="shared" si="69"/>
        <v>8.1522147164046072E-3</v>
      </c>
      <c r="R79" s="9">
        <f t="shared" si="70"/>
        <v>1.9710000000000002E-2</v>
      </c>
      <c r="S79" s="13">
        <f t="shared" si="71"/>
        <v>0.41360805258267919</v>
      </c>
      <c r="T79" s="2">
        <f t="shared" si="72"/>
        <v>0.01</v>
      </c>
      <c r="U79" s="14">
        <f t="shared" si="73"/>
        <v>4.1360805258267921E-3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2.5736080525826793E-2</v>
      </c>
      <c r="AR79" s="9">
        <f t="shared" si="77"/>
        <v>10.950000000000001</v>
      </c>
      <c r="AS79" s="1">
        <f t="shared" si="78"/>
        <v>0.18</v>
      </c>
      <c r="AT79" s="1">
        <f t="shared" si="79"/>
        <v>491.66666666666669</v>
      </c>
      <c r="AU79" s="1">
        <f t="shared" si="80"/>
        <v>167099.28797828953</v>
      </c>
    </row>
    <row r="80" spans="1:48" x14ac:dyDescent="0.15">
      <c r="C80" s="7">
        <v>7</v>
      </c>
      <c r="D80" s="7">
        <f t="shared" si="81"/>
        <v>18.242709677419398</v>
      </c>
      <c r="E80" s="10">
        <f t="shared" si="82"/>
        <v>16.6049333333333</v>
      </c>
      <c r="F80" s="7" t="s">
        <v>83</v>
      </c>
      <c r="G80" s="1">
        <v>8</v>
      </c>
      <c r="H80" s="9">
        <f t="shared" si="63"/>
        <v>18.242709677419398</v>
      </c>
      <c r="I80" s="9">
        <f t="shared" si="64"/>
        <v>291.39270967741936</v>
      </c>
      <c r="J80" s="9">
        <f t="shared" si="65"/>
        <v>0.16232985959560478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0.40120959611352547</v>
      </c>
      <c r="P80" s="9">
        <f t="shared" si="68"/>
        <v>6.5128297405517885E-2</v>
      </c>
      <c r="Q80" s="12">
        <f t="shared" si="69"/>
        <v>1.1723093532993219E-2</v>
      </c>
      <c r="R80" s="9">
        <f t="shared" si="70"/>
        <v>1.9710000000000002E-2</v>
      </c>
      <c r="S80" s="13">
        <f t="shared" si="71"/>
        <v>0.59477897173988936</v>
      </c>
      <c r="T80" s="2">
        <f t="shared" si="72"/>
        <v>0.01</v>
      </c>
      <c r="U80" s="14">
        <f t="shared" si="73"/>
        <v>5.947789717398894E-3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2.7547789717398893E-2</v>
      </c>
      <c r="AR80" s="9">
        <f t="shared" si="77"/>
        <v>10.950000000000001</v>
      </c>
      <c r="AS80" s="1">
        <f t="shared" si="78"/>
        <v>0.18</v>
      </c>
      <c r="AT80" s="1">
        <f t="shared" si="79"/>
        <v>491.66666666666669</v>
      </c>
      <c r="AU80" s="1">
        <f t="shared" si="80"/>
        <v>178862.35794660184</v>
      </c>
    </row>
    <row r="81" spans="1:48" x14ac:dyDescent="0.15">
      <c r="C81" s="7">
        <v>8</v>
      </c>
      <c r="D81" s="7">
        <f t="shared" si="81"/>
        <v>13.202225806451599</v>
      </c>
      <c r="E81" s="10">
        <f t="shared" si="82"/>
        <v>18.242709677419398</v>
      </c>
      <c r="F81" s="7" t="s">
        <v>83</v>
      </c>
      <c r="G81" s="1">
        <v>9</v>
      </c>
      <c r="H81" s="9">
        <f t="shared" si="63"/>
        <v>13.202225806451599</v>
      </c>
      <c r="I81" s="9">
        <f t="shared" si="64"/>
        <v>286.3522258064516</v>
      </c>
      <c r="J81" s="9">
        <f t="shared" si="65"/>
        <v>9.0147973728623931E-2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0.44558129870800761</v>
      </c>
      <c r="P81" s="9">
        <f t="shared" si="68"/>
        <v>4.0168251209895603E-2</v>
      </c>
      <c r="Q81" s="12">
        <f t="shared" si="69"/>
        <v>7.2302852177812084E-3</v>
      </c>
      <c r="R81" s="9">
        <f t="shared" si="70"/>
        <v>1.9710000000000002E-2</v>
      </c>
      <c r="S81" s="13">
        <f t="shared" si="71"/>
        <v>0.36683334438260823</v>
      </c>
      <c r="T81" s="2">
        <f t="shared" si="72"/>
        <v>0.01</v>
      </c>
      <c r="U81" s="14">
        <f t="shared" si="73"/>
        <v>3.6683334438260824E-3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2.5268333443826084E-2</v>
      </c>
      <c r="AR81" s="9">
        <f t="shared" si="77"/>
        <v>10.950000000000001</v>
      </c>
      <c r="AS81" s="1">
        <f t="shared" si="78"/>
        <v>0.18</v>
      </c>
      <c r="AT81" s="1">
        <f t="shared" si="79"/>
        <v>491.66666666666669</v>
      </c>
      <c r="AU81" s="1">
        <f t="shared" si="80"/>
        <v>164062.29855490764</v>
      </c>
    </row>
    <row r="82" spans="1:48" x14ac:dyDescent="0.15">
      <c r="C82" s="7">
        <v>9</v>
      </c>
      <c r="D82" s="7">
        <f t="shared" si="81"/>
        <v>7.0567000000000002</v>
      </c>
      <c r="E82" s="10">
        <f t="shared" si="82"/>
        <v>13.202225806451599</v>
      </c>
      <c r="F82" s="7" t="s">
        <v>83</v>
      </c>
      <c r="G82" s="1">
        <v>10</v>
      </c>
      <c r="H82" s="9">
        <f t="shared" si="63"/>
        <v>7.0567000000000002</v>
      </c>
      <c r="I82" s="9">
        <f t="shared" si="64"/>
        <v>280.20669999999996</v>
      </c>
      <c r="J82" s="9">
        <f t="shared" si="65"/>
        <v>4.2764068561507343E-2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0.51491304749811195</v>
      </c>
      <c r="P82" s="9">
        <f t="shared" si="68"/>
        <v>2.2019776866423948E-2</v>
      </c>
      <c r="Q82" s="12">
        <f t="shared" si="69"/>
        <v>3.9635598359563104E-3</v>
      </c>
      <c r="R82" s="9">
        <f t="shared" si="70"/>
        <v>1.9710000000000002E-2</v>
      </c>
      <c r="S82" s="13">
        <f t="shared" si="71"/>
        <v>0.20109385266140589</v>
      </c>
      <c r="T82" s="2">
        <f t="shared" si="72"/>
        <v>0.01</v>
      </c>
      <c r="U82" s="14">
        <f t="shared" si="73"/>
        <v>2.0109385266140591E-3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2.3610938526614059E-2</v>
      </c>
      <c r="AR82" s="9">
        <f t="shared" si="77"/>
        <v>10.950000000000001</v>
      </c>
      <c r="AS82" s="1">
        <f t="shared" si="78"/>
        <v>0.18</v>
      </c>
      <c r="AT82" s="1">
        <f t="shared" si="79"/>
        <v>491.66666666666669</v>
      </c>
      <c r="AU82" s="1">
        <f t="shared" si="80"/>
        <v>153301.16069294611</v>
      </c>
    </row>
    <row r="83" spans="1:48" x14ac:dyDescent="0.15">
      <c r="C83" s="7">
        <v>10</v>
      </c>
      <c r="D83" s="7">
        <f t="shared" si="81"/>
        <v>4.3745483870967696</v>
      </c>
      <c r="E83" s="10">
        <f t="shared" si="82"/>
        <v>7.0567000000000002</v>
      </c>
      <c r="F83" s="7" t="s">
        <v>83</v>
      </c>
      <c r="G83" s="1">
        <v>11</v>
      </c>
      <c r="H83" s="9">
        <f t="shared" si="63"/>
        <v>4.3745483870967696</v>
      </c>
      <c r="I83" s="9">
        <f t="shared" si="64"/>
        <v>277.52454838709673</v>
      </c>
      <c r="J83" s="9">
        <f t="shared" si="65"/>
        <v>3.0565394767365837E-2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0.46824860710010363</v>
      </c>
      <c r="O83" s="9">
        <f t="shared" si="83"/>
        <v>0.13414466353158438</v>
      </c>
      <c r="P83" s="9">
        <f t="shared" si="68"/>
        <v>4.1001845967783401E-3</v>
      </c>
      <c r="Q83" s="12">
        <f t="shared" si="69"/>
        <v>7.3803322742010122E-4</v>
      </c>
      <c r="R83" s="9">
        <f t="shared" si="70"/>
        <v>1.9710000000000002E-2</v>
      </c>
      <c r="S83" s="13">
        <f t="shared" si="71"/>
        <v>3.7444608189756527E-2</v>
      </c>
      <c r="T83" s="2">
        <f t="shared" si="72"/>
        <v>0.01</v>
      </c>
      <c r="U83" s="14">
        <f t="shared" si="73"/>
        <v>3.7444608189756529E-4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1.2974446081897566E-2</v>
      </c>
      <c r="AR83" s="9">
        <f t="shared" si="77"/>
        <v>10.950000000000001</v>
      </c>
      <c r="AS83" s="1">
        <f t="shared" si="78"/>
        <v>0.18</v>
      </c>
      <c r="AT83" s="1">
        <f t="shared" si="79"/>
        <v>491.66666666666669</v>
      </c>
      <c r="AU83" s="1">
        <f t="shared" si="80"/>
        <v>84240.515956659729</v>
      </c>
    </row>
    <row r="84" spans="1:48" x14ac:dyDescent="0.15">
      <c r="C84" s="7">
        <v>11</v>
      </c>
      <c r="D84" s="7">
        <f t="shared" si="81"/>
        <v>-2.9276</v>
      </c>
      <c r="E84" s="10">
        <f t="shared" si="82"/>
        <v>4.3745483870967696</v>
      </c>
      <c r="F84" s="7" t="s">
        <v>85</v>
      </c>
      <c r="G84" s="1">
        <v>12</v>
      </c>
      <c r="H84" s="9">
        <f t="shared" si="63"/>
        <v>-2.9276</v>
      </c>
      <c r="I84" s="9">
        <f t="shared" si="64"/>
        <v>270.22239999999999</v>
      </c>
      <c r="J84" s="9">
        <f t="shared" si="65"/>
        <v>1.1843644047586869E-2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0.23954447893480607</v>
      </c>
      <c r="P84" s="9">
        <f t="shared" si="68"/>
        <v>2.8370795420685139E-3</v>
      </c>
      <c r="Q84" s="12">
        <f t="shared" si="69"/>
        <v>5.106743175723325E-4</v>
      </c>
      <c r="R84" s="9">
        <f t="shared" si="70"/>
        <v>1.9710000000000002E-2</v>
      </c>
      <c r="S84" s="13">
        <f t="shared" si="71"/>
        <v>2.5909402210671357E-2</v>
      </c>
      <c r="T84" s="2">
        <f t="shared" si="72"/>
        <v>0.01</v>
      </c>
      <c r="U84" s="14">
        <f t="shared" si="73"/>
        <v>2.5909402210671356E-4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1.2859094022106714E-2</v>
      </c>
      <c r="AR84" s="9">
        <f t="shared" si="77"/>
        <v>10.950000000000001</v>
      </c>
      <c r="AS84" s="1">
        <f t="shared" si="78"/>
        <v>0.18</v>
      </c>
      <c r="AT84" s="1">
        <f t="shared" si="79"/>
        <v>491.66666666666669</v>
      </c>
      <c r="AU84" s="1">
        <f t="shared" si="80"/>
        <v>83491.557814469532</v>
      </c>
      <c r="AV84" s="1">
        <f>SUM(AU73:AU84)</f>
        <v>1334557.2961196739</v>
      </c>
    </row>
    <row r="85" spans="1:48" x14ac:dyDescent="0.15">
      <c r="C85" s="7">
        <v>12</v>
      </c>
      <c r="D85" s="7">
        <f t="shared" si="81"/>
        <v>-9.4961935483870992</v>
      </c>
      <c r="E85" s="10">
        <f t="shared" si="82"/>
        <v>-2.9276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-2.68748387096774</v>
      </c>
      <c r="E89" s="7"/>
      <c r="F89" s="7"/>
      <c r="G89" s="1">
        <v>1</v>
      </c>
      <c r="H89" s="9">
        <f t="shared" ref="H89:H100" si="84">E90</f>
        <v>-2.68748387096774</v>
      </c>
      <c r="I89" s="9">
        <f t="shared" ref="I89:I100" si="85">H89+273.15</f>
        <v>270.46251612903222</v>
      </c>
      <c r="J89" s="9">
        <f t="shared" ref="J89:J100" si="86">EXP(($C$15*(I89-$C$13))/($C$16*I89*$C$13))</f>
        <v>1.2228642498733566E-2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6.4876311332468725E-2</v>
      </c>
      <c r="Q89" s="12">
        <f t="shared" ref="Q89:Q100" si="90">P89*$B$91</f>
        <v>2.9194340099610926E-2</v>
      </c>
      <c r="R89" s="9">
        <f t="shared" ref="R89:R100" si="91">L89*$B$91</f>
        <v>2.3873737500000001</v>
      </c>
      <c r="S89" s="13">
        <f t="shared" ref="S89:S100" si="92">Q89/R89</f>
        <v>1.2228642498733566E-2</v>
      </c>
      <c r="T89" s="2">
        <f t="shared" ref="T89:T100" si="93">$B$90/100</f>
        <v>0.51</v>
      </c>
      <c r="U89" s="14">
        <f t="shared" ref="U89:U100" si="94">S89*T89</f>
        <v>6.2366076743541185E-3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3.2217337213817768E-2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91141.666666666672</v>
      </c>
      <c r="AN89" s="1">
        <f t="shared" ref="AN89:AN100" si="99">AM89*10000*AK89*AJ89</f>
        <v>305452956.70508569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-9.2137419354838705</v>
      </c>
      <c r="E90" s="10">
        <f t="shared" ref="E90:E101" si="101">D89</f>
        <v>-2.68748387096774</v>
      </c>
      <c r="F90" s="7" t="s">
        <v>83</v>
      </c>
      <c r="G90" s="1">
        <v>2</v>
      </c>
      <c r="H90" s="9">
        <f t="shared" si="84"/>
        <v>-9.2137419354838705</v>
      </c>
      <c r="I90" s="9">
        <f t="shared" si="85"/>
        <v>263.9362580645161</v>
      </c>
      <c r="J90" s="9">
        <f t="shared" si="86"/>
        <v>5.0208993534087932E-3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10.545673688667531</v>
      </c>
      <c r="P90" s="9">
        <f t="shared" si="89"/>
        <v>5.2948766204690932E-2</v>
      </c>
      <c r="Q90" s="12">
        <f t="shared" si="90"/>
        <v>2.3826944792110921E-2</v>
      </c>
      <c r="R90" s="9">
        <f t="shared" si="91"/>
        <v>2.3873737500000001</v>
      </c>
      <c r="S90" s="13">
        <f t="shared" si="92"/>
        <v>9.9803999236026276E-3</v>
      </c>
      <c r="T90" s="2">
        <f t="shared" si="93"/>
        <v>0.51</v>
      </c>
      <c r="U90" s="14">
        <f t="shared" si="94"/>
        <v>5.09000396103734E-3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3.1871636194252755E-2</v>
      </c>
      <c r="AK90" s="9">
        <f t="shared" si="96"/>
        <v>10.4025</v>
      </c>
      <c r="AL90" s="1">
        <f t="shared" si="97"/>
        <v>0.45</v>
      </c>
      <c r="AM90" s="17">
        <f t="shared" si="98"/>
        <v>91141.666666666672</v>
      </c>
      <c r="AN90" s="1">
        <f t="shared" si="99"/>
        <v>302175361.23339015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-11.263999999999999</v>
      </c>
      <c r="E91" s="10">
        <f t="shared" si="101"/>
        <v>-9.2137419354838705</v>
      </c>
      <c r="F91" s="7" t="s">
        <v>83</v>
      </c>
      <c r="G91" s="1">
        <v>3</v>
      </c>
      <c r="H91" s="9">
        <f t="shared" si="84"/>
        <v>-11.263999999999999</v>
      </c>
      <c r="I91" s="9">
        <f t="shared" si="85"/>
        <v>261.88599999999997</v>
      </c>
      <c r="J91" s="9">
        <f t="shared" si="86"/>
        <v>3.7614276773859489E-3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15.797999922462839</v>
      </c>
      <c r="P91" s="9">
        <f t="shared" si="89"/>
        <v>5.9423034155692799E-2</v>
      </c>
      <c r="Q91" s="12">
        <f t="shared" si="90"/>
        <v>2.6740365370061761E-2</v>
      </c>
      <c r="R91" s="9">
        <f t="shared" si="91"/>
        <v>2.3873737500000001</v>
      </c>
      <c r="S91" s="13">
        <f t="shared" si="92"/>
        <v>1.1200745325302233E-2</v>
      </c>
      <c r="T91" s="2">
        <f t="shared" si="93"/>
        <v>0.51</v>
      </c>
      <c r="U91" s="14">
        <f t="shared" si="94"/>
        <v>5.7123801159041391E-3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3.2059282604945095E-2</v>
      </c>
      <c r="AK91" s="9">
        <f t="shared" si="96"/>
        <v>10.4025</v>
      </c>
      <c r="AL91" s="1">
        <f t="shared" si="97"/>
        <v>0.45</v>
      </c>
      <c r="AM91" s="17">
        <f t="shared" si="98"/>
        <v>91141.666666666672</v>
      </c>
      <c r="AN91" s="1">
        <f t="shared" si="99"/>
        <v>303954439.08146536</v>
      </c>
    </row>
    <row r="92" spans="1:48" x14ac:dyDescent="0.15">
      <c r="C92" s="7">
        <v>3</v>
      </c>
      <c r="D92" s="7">
        <f t="shared" si="100"/>
        <v>-3.6307096774193499</v>
      </c>
      <c r="E92" s="10">
        <f t="shared" si="101"/>
        <v>-11.263999999999999</v>
      </c>
      <c r="F92" s="7" t="s">
        <v>83</v>
      </c>
      <c r="G92" s="1">
        <v>4</v>
      </c>
      <c r="H92" s="9">
        <f t="shared" si="84"/>
        <v>-3.6307096774193499</v>
      </c>
      <c r="I92" s="9">
        <f t="shared" si="85"/>
        <v>269.51929032258062</v>
      </c>
      <c r="J92" s="9">
        <f t="shared" si="86"/>
        <v>1.0781065520016928E-2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21.043851888307145</v>
      </c>
      <c r="P92" s="9">
        <f t="shared" si="89"/>
        <v>0.22687514600137129</v>
      </c>
      <c r="Q92" s="12">
        <f t="shared" si="90"/>
        <v>0.10209381570061708</v>
      </c>
      <c r="R92" s="9">
        <f t="shared" si="91"/>
        <v>2.3873737500000001</v>
      </c>
      <c r="S92" s="13">
        <f t="shared" si="92"/>
        <v>4.276406896935056E-2</v>
      </c>
      <c r="T92" s="2">
        <f t="shared" si="93"/>
        <v>0.51</v>
      </c>
      <c r="U92" s="14">
        <f t="shared" si="94"/>
        <v>2.1809675174368787E-2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3.6912617065072192E-2</v>
      </c>
      <c r="AK92" s="9">
        <f t="shared" si="96"/>
        <v>10.4025</v>
      </c>
      <c r="AL92" s="1">
        <f t="shared" si="97"/>
        <v>0.45</v>
      </c>
      <c r="AM92" s="17">
        <f t="shared" si="98"/>
        <v>91141.666666666672</v>
      </c>
      <c r="AN92" s="1">
        <f t="shared" si="99"/>
        <v>349968960.73127711</v>
      </c>
    </row>
    <row r="93" spans="1:48" x14ac:dyDescent="0.15">
      <c r="C93" s="7">
        <v>4</v>
      </c>
      <c r="D93" s="7">
        <f t="shared" si="100"/>
        <v>1.85293333333333</v>
      </c>
      <c r="E93" s="10">
        <f t="shared" si="101"/>
        <v>-3.6307096774193499</v>
      </c>
      <c r="F93" s="7" t="s">
        <v>83</v>
      </c>
      <c r="G93" s="1">
        <v>5</v>
      </c>
      <c r="H93" s="9">
        <f t="shared" si="84"/>
        <v>1.85293333333333</v>
      </c>
      <c r="I93" s="9">
        <f t="shared" si="85"/>
        <v>275.00293333333332</v>
      </c>
      <c r="J93" s="9">
        <f t="shared" si="86"/>
        <v>2.2157254331058057E-2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19.776127905190481</v>
      </c>
      <c r="O93" s="9">
        <f t="shared" si="102"/>
        <v>6.346123837115293</v>
      </c>
      <c r="P93" s="9">
        <f t="shared" si="89"/>
        <v>0.14061267987535361</v>
      </c>
      <c r="Q93" s="12">
        <f t="shared" si="90"/>
        <v>6.3275705943909133E-2</v>
      </c>
      <c r="R93" s="9">
        <f t="shared" si="91"/>
        <v>2.3873737500000001</v>
      </c>
      <c r="S93" s="13">
        <f t="shared" si="92"/>
        <v>2.6504315021436894E-2</v>
      </c>
      <c r="T93" s="2">
        <f t="shared" si="93"/>
        <v>0.51</v>
      </c>
      <c r="U93" s="14">
        <f t="shared" si="94"/>
        <v>1.3517200660932817E-2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2.6986435999271245E-2</v>
      </c>
      <c r="AK93" s="9">
        <f t="shared" si="96"/>
        <v>10.4025</v>
      </c>
      <c r="AL93" s="1">
        <f t="shared" si="97"/>
        <v>0.45</v>
      </c>
      <c r="AM93" s="17">
        <f t="shared" si="98"/>
        <v>91141.666666666672</v>
      </c>
      <c r="AN93" s="1">
        <f t="shared" si="99"/>
        <v>255858720.17301816</v>
      </c>
    </row>
    <row r="94" spans="1:48" x14ac:dyDescent="0.15">
      <c r="C94" s="7">
        <v>5</v>
      </c>
      <c r="D94" s="7">
        <f t="shared" si="100"/>
        <v>6.9938709677419304</v>
      </c>
      <c r="E94" s="10">
        <f t="shared" si="101"/>
        <v>1.85293333333333</v>
      </c>
      <c r="F94" s="7" t="s">
        <v>85</v>
      </c>
      <c r="G94" s="1">
        <v>6</v>
      </c>
      <c r="H94" s="9">
        <f t="shared" si="84"/>
        <v>6.9938709677419304</v>
      </c>
      <c r="I94" s="9">
        <f t="shared" si="85"/>
        <v>280.14387096774192</v>
      </c>
      <c r="J94" s="9">
        <f t="shared" si="86"/>
        <v>4.2432094359328043E-2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11.51078615723994</v>
      </c>
      <c r="P94" s="9">
        <f t="shared" si="89"/>
        <v>0.48842676437405219</v>
      </c>
      <c r="Q94" s="12">
        <f t="shared" si="90"/>
        <v>0.2197920439683235</v>
      </c>
      <c r="R94" s="9">
        <f t="shared" si="91"/>
        <v>2.3873737500000001</v>
      </c>
      <c r="S94" s="13">
        <f t="shared" si="92"/>
        <v>9.2064363180806311E-2</v>
      </c>
      <c r="T94" s="2">
        <f t="shared" si="93"/>
        <v>0.51</v>
      </c>
      <c r="U94" s="14">
        <f t="shared" si="94"/>
        <v>4.6952825222211218E-2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4.0285276804496686E-2</v>
      </c>
      <c r="AK94" s="9">
        <f t="shared" si="96"/>
        <v>10.4025</v>
      </c>
      <c r="AL94" s="1">
        <f t="shared" si="97"/>
        <v>0.45</v>
      </c>
      <c r="AM94" s="17">
        <f t="shared" si="98"/>
        <v>91141.666666666672</v>
      </c>
      <c r="AN94" s="1">
        <f t="shared" si="99"/>
        <v>381945187.77109516</v>
      </c>
    </row>
    <row r="95" spans="1:48" x14ac:dyDescent="0.15">
      <c r="C95" s="7">
        <v>6</v>
      </c>
      <c r="D95" s="7">
        <f t="shared" si="100"/>
        <v>16.6049333333333</v>
      </c>
      <c r="E95" s="10">
        <f t="shared" si="101"/>
        <v>6.9938709677419304</v>
      </c>
      <c r="F95" s="7" t="s">
        <v>83</v>
      </c>
      <c r="G95" s="1">
        <v>7</v>
      </c>
      <c r="H95" s="9">
        <f t="shared" si="84"/>
        <v>16.6049333333333</v>
      </c>
      <c r="I95" s="9">
        <f t="shared" si="85"/>
        <v>289.75493333333327</v>
      </c>
      <c r="J95" s="9">
        <f t="shared" si="86"/>
        <v>0.13439206246094917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16.327634392865889</v>
      </c>
      <c r="P95" s="9">
        <f t="shared" si="89"/>
        <v>2.1943044611655744</v>
      </c>
      <c r="Q95" s="12">
        <f t="shared" si="90"/>
        <v>0.98743700752450847</v>
      </c>
      <c r="R95" s="9">
        <f t="shared" si="91"/>
        <v>2.3873737500000001</v>
      </c>
      <c r="S95" s="13">
        <f t="shared" si="92"/>
        <v>0.41360805258267935</v>
      </c>
      <c r="T95" s="2">
        <f t="shared" si="93"/>
        <v>0.51</v>
      </c>
      <c r="U95" s="14">
        <f t="shared" si="94"/>
        <v>0.21094010681716646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0.11005344220537569</v>
      </c>
      <c r="AK95" s="9">
        <f t="shared" si="96"/>
        <v>10.4025</v>
      </c>
      <c r="AL95" s="1">
        <f t="shared" si="97"/>
        <v>0.45</v>
      </c>
      <c r="AM95" s="17">
        <f t="shared" si="98"/>
        <v>91141.666666666672</v>
      </c>
      <c r="AN95" s="1">
        <f t="shared" si="99"/>
        <v>1043417992.4337931</v>
      </c>
    </row>
    <row r="96" spans="1:48" x14ac:dyDescent="0.15">
      <c r="C96" s="7">
        <v>7</v>
      </c>
      <c r="D96" s="7">
        <f t="shared" si="100"/>
        <v>18.242709677419398</v>
      </c>
      <c r="E96" s="10">
        <f t="shared" si="101"/>
        <v>16.6049333333333</v>
      </c>
      <c r="F96" s="7" t="s">
        <v>83</v>
      </c>
      <c r="G96" s="1">
        <v>8</v>
      </c>
      <c r="H96" s="9">
        <f t="shared" si="84"/>
        <v>18.242709677419398</v>
      </c>
      <c r="I96" s="9">
        <f t="shared" si="85"/>
        <v>291.39270967741936</v>
      </c>
      <c r="J96" s="9">
        <f t="shared" si="86"/>
        <v>0.16232985959560478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19.438604931700315</v>
      </c>
      <c r="P96" s="9">
        <f t="shared" si="89"/>
        <v>3.1554660092973426</v>
      </c>
      <c r="Q96" s="12">
        <f t="shared" si="90"/>
        <v>1.4199597041838041</v>
      </c>
      <c r="R96" s="9">
        <f t="shared" si="91"/>
        <v>2.3873737500000001</v>
      </c>
      <c r="S96" s="13">
        <f t="shared" si="92"/>
        <v>0.59477897173988947</v>
      </c>
      <c r="T96" s="2">
        <f t="shared" si="93"/>
        <v>0.51</v>
      </c>
      <c r="U96" s="14">
        <f t="shared" si="94"/>
        <v>0.30333727558734364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0.13791118858958412</v>
      </c>
      <c r="AK96" s="9">
        <f t="shared" si="96"/>
        <v>10.4025</v>
      </c>
      <c r="AL96" s="1">
        <f t="shared" si="97"/>
        <v>0.45</v>
      </c>
      <c r="AM96" s="17">
        <f t="shared" si="98"/>
        <v>91141.666666666672</v>
      </c>
      <c r="AN96" s="1">
        <f t="shared" si="99"/>
        <v>1307537616.7132115</v>
      </c>
    </row>
    <row r="97" spans="1:50" x14ac:dyDescent="0.15">
      <c r="C97" s="7">
        <v>8</v>
      </c>
      <c r="D97" s="7">
        <f t="shared" si="100"/>
        <v>13.202225806451599</v>
      </c>
      <c r="E97" s="10">
        <f t="shared" si="101"/>
        <v>18.242709677419398</v>
      </c>
      <c r="F97" s="7" t="s">
        <v>83</v>
      </c>
      <c r="G97" s="1">
        <v>9</v>
      </c>
      <c r="H97" s="9">
        <f t="shared" si="84"/>
        <v>13.202225806451599</v>
      </c>
      <c r="I97" s="9">
        <f t="shared" si="85"/>
        <v>286.3522258064516</v>
      </c>
      <c r="J97" s="9">
        <f t="shared" si="86"/>
        <v>9.0147973728623931E-2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21.588413922402971</v>
      </c>
      <c r="P97" s="9">
        <f t="shared" si="89"/>
        <v>1.946151771119442</v>
      </c>
      <c r="Q97" s="12">
        <f t="shared" si="90"/>
        <v>0.87576829700374892</v>
      </c>
      <c r="R97" s="9">
        <f t="shared" si="91"/>
        <v>2.3873737500000001</v>
      </c>
      <c r="S97" s="13">
        <f t="shared" si="92"/>
        <v>0.36683334438260823</v>
      </c>
      <c r="T97" s="2">
        <f t="shared" si="93"/>
        <v>0.51</v>
      </c>
      <c r="U97" s="14">
        <f t="shared" si="94"/>
        <v>0.1870850056351302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0.10286112919899175</v>
      </c>
      <c r="AK97" s="9">
        <f t="shared" si="96"/>
        <v>10.4025</v>
      </c>
      <c r="AL97" s="1">
        <f t="shared" si="97"/>
        <v>0.45</v>
      </c>
      <c r="AM97" s="17">
        <f t="shared" si="98"/>
        <v>91141.666666666672</v>
      </c>
      <c r="AN97" s="1">
        <f t="shared" si="99"/>
        <v>975227587.41155005</v>
      </c>
    </row>
    <row r="98" spans="1:50" x14ac:dyDescent="0.15">
      <c r="C98" s="7">
        <v>9</v>
      </c>
      <c r="D98" s="7">
        <f t="shared" si="100"/>
        <v>7.0567000000000002</v>
      </c>
      <c r="E98" s="10">
        <f t="shared" si="101"/>
        <v>13.202225806451599</v>
      </c>
      <c r="F98" s="7" t="s">
        <v>83</v>
      </c>
      <c r="G98" s="1">
        <v>10</v>
      </c>
      <c r="H98" s="9">
        <f t="shared" si="84"/>
        <v>7.0567000000000002</v>
      </c>
      <c r="I98" s="9">
        <f t="shared" si="85"/>
        <v>280.20669999999996</v>
      </c>
      <c r="J98" s="9">
        <f t="shared" si="86"/>
        <v>4.2764068561507343E-2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24.94753715128353</v>
      </c>
      <c r="P98" s="9">
        <f t="shared" si="89"/>
        <v>1.0668581891782405</v>
      </c>
      <c r="Q98" s="12">
        <f t="shared" si="90"/>
        <v>0.48008618513020823</v>
      </c>
      <c r="R98" s="9">
        <f t="shared" si="91"/>
        <v>2.3873737500000001</v>
      </c>
      <c r="S98" s="13">
        <f t="shared" si="92"/>
        <v>0.20109385266140595</v>
      </c>
      <c r="T98" s="2">
        <f t="shared" si="93"/>
        <v>0.51</v>
      </c>
      <c r="U98" s="14">
        <f t="shared" si="94"/>
        <v>0.10255786485731704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7.4170196254481083E-2</v>
      </c>
      <c r="AK98" s="9">
        <f t="shared" si="96"/>
        <v>10.4025</v>
      </c>
      <c r="AL98" s="1">
        <f t="shared" si="97"/>
        <v>0.45</v>
      </c>
      <c r="AM98" s="17">
        <f t="shared" si="98"/>
        <v>91141.666666666672</v>
      </c>
      <c r="AN98" s="1">
        <f t="shared" si="99"/>
        <v>703208511.45981562</v>
      </c>
    </row>
    <row r="99" spans="1:50" x14ac:dyDescent="0.15">
      <c r="C99" s="7">
        <v>10</v>
      </c>
      <c r="D99" s="7">
        <f t="shared" si="100"/>
        <v>4.3745483870967696</v>
      </c>
      <c r="E99" s="10">
        <f t="shared" si="101"/>
        <v>7.0567000000000002</v>
      </c>
      <c r="F99" s="7" t="s">
        <v>83</v>
      </c>
      <c r="G99" s="1">
        <v>11</v>
      </c>
      <c r="H99" s="9">
        <f t="shared" si="84"/>
        <v>4.3745483870967696</v>
      </c>
      <c r="I99" s="9">
        <f t="shared" si="85"/>
        <v>277.52454838709673</v>
      </c>
      <c r="J99" s="9">
        <f t="shared" si="86"/>
        <v>3.0565394767365837E-2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22.686645014000025</v>
      </c>
      <c r="O99" s="9">
        <f t="shared" si="102"/>
        <v>6.4993089481052628</v>
      </c>
      <c r="P99" s="9">
        <f t="shared" si="89"/>
        <v>0.19865394371391057</v>
      </c>
      <c r="Q99" s="12">
        <f t="shared" si="90"/>
        <v>8.9394274671259752E-2</v>
      </c>
      <c r="R99" s="9">
        <f t="shared" si="91"/>
        <v>2.3873737500000001</v>
      </c>
      <c r="S99" s="13">
        <f t="shared" si="92"/>
        <v>3.7444608189756527E-2</v>
      </c>
      <c r="T99" s="2">
        <f t="shared" si="93"/>
        <v>0.51</v>
      </c>
      <c r="U99" s="14">
        <f t="shared" si="94"/>
        <v>1.9096750176775829E-2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3.6094670178297913E-2</v>
      </c>
      <c r="AK99" s="9">
        <f t="shared" si="96"/>
        <v>10.4025</v>
      </c>
      <c r="AL99" s="1">
        <f t="shared" si="97"/>
        <v>0.45</v>
      </c>
      <c r="AM99" s="17">
        <f t="shared" si="98"/>
        <v>91141.666666666672</v>
      </c>
      <c r="AN99" s="1">
        <f t="shared" si="99"/>
        <v>342213996.58465087</v>
      </c>
    </row>
    <row r="100" spans="1:50" x14ac:dyDescent="0.15">
      <c r="C100" s="7">
        <v>11</v>
      </c>
      <c r="D100" s="7">
        <f t="shared" si="100"/>
        <v>-2.9276</v>
      </c>
      <c r="E100" s="10">
        <f t="shared" si="101"/>
        <v>4.3745483870967696</v>
      </c>
      <c r="F100" s="7" t="s">
        <v>85</v>
      </c>
      <c r="G100" s="1">
        <v>12</v>
      </c>
      <c r="H100" s="9">
        <f t="shared" si="84"/>
        <v>-2.9276</v>
      </c>
      <c r="I100" s="9">
        <f t="shared" si="85"/>
        <v>270.22239999999999</v>
      </c>
      <c r="J100" s="9">
        <f t="shared" si="86"/>
        <v>1.1843644047586869E-2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11.605930004391352</v>
      </c>
      <c r="P100" s="9">
        <f t="shared" si="89"/>
        <v>0.13745650381321947</v>
      </c>
      <c r="Q100" s="12">
        <f t="shared" si="90"/>
        <v>6.1855426715948764E-2</v>
      </c>
      <c r="R100" s="9">
        <f t="shared" si="91"/>
        <v>2.3873737500000001</v>
      </c>
      <c r="S100" s="13">
        <f t="shared" si="92"/>
        <v>2.5909402210671353E-2</v>
      </c>
      <c r="T100" s="2">
        <f t="shared" si="93"/>
        <v>0.51</v>
      </c>
      <c r="U100" s="14">
        <f t="shared" si="94"/>
        <v>1.321379512744239E-2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3.4320959230923882E-2</v>
      </c>
      <c r="AK100" s="9">
        <f t="shared" si="96"/>
        <v>10.4025</v>
      </c>
      <c r="AL100" s="1">
        <f t="shared" si="97"/>
        <v>0.45</v>
      </c>
      <c r="AM100" s="17">
        <f t="shared" si="98"/>
        <v>91141.666666666672</v>
      </c>
      <c r="AN100" s="1">
        <f t="shared" si="99"/>
        <v>325397422.02978021</v>
      </c>
      <c r="AO100" s="1">
        <f>SUM(AN89:AN100)</f>
        <v>6596358752.3281336</v>
      </c>
    </row>
    <row r="101" spans="1:50" x14ac:dyDescent="0.15">
      <c r="C101" s="7">
        <v>12</v>
      </c>
      <c r="D101" s="7">
        <f t="shared" si="100"/>
        <v>-9.4961935483870992</v>
      </c>
      <c r="E101" s="10">
        <f t="shared" si="101"/>
        <v>-2.9276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-2.68748387096774</v>
      </c>
      <c r="E105" s="7"/>
      <c r="F105" s="7"/>
      <c r="G105" s="1">
        <v>1</v>
      </c>
      <c r="H105" s="9">
        <f t="shared" ref="H105:H116" si="103">E106</f>
        <v>-2.68748387096774</v>
      </c>
      <c r="I105" s="9">
        <f t="shared" ref="I105:I116" si="104">H105+273.15</f>
        <v>270.46251612903222</v>
      </c>
      <c r="J105" s="9">
        <f t="shared" ref="J105:J116" si="105">EXP(($C$15*(I105-$C$13))/($C$16*I105*$C$13))</f>
        <v>1.2228642498733566E-2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7.9228177361383451E-3</v>
      </c>
      <c r="Q105" s="12">
        <f t="shared" ref="Q105:Q116" si="109">P105*$B$107</f>
        <v>2.3768453208415034E-3</v>
      </c>
      <c r="R105" s="9">
        <f t="shared" ref="R105:R116" si="110">L105*$B$107</f>
        <v>0.19436706250000002</v>
      </c>
      <c r="S105" s="13">
        <f t="shared" ref="S105:S116" si="111">Q105/R105</f>
        <v>1.2228642498733566E-2</v>
      </c>
      <c r="T105" s="2">
        <f t="shared" ref="T105:T116" si="112">$B$106/100</f>
        <v>0.01</v>
      </c>
      <c r="U105" s="14">
        <f t="shared" ref="U105:U116" si="113">S105*T105</f>
        <v>1.2228642498733568E-4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5.6122864249873354E-3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-9.2137419354838705</v>
      </c>
      <c r="E106" s="10">
        <f t="shared" ref="E106:E117" si="122">D105</f>
        <v>-2.68748387096774</v>
      </c>
      <c r="F106" s="7" t="s">
        <v>83</v>
      </c>
      <c r="G106" s="1">
        <v>2</v>
      </c>
      <c r="H106" s="9">
        <f t="shared" si="103"/>
        <v>-9.2137419354838705</v>
      </c>
      <c r="I106" s="9">
        <f t="shared" si="104"/>
        <v>263.9362580645161</v>
      </c>
      <c r="J106" s="9">
        <f t="shared" si="105"/>
        <v>5.0208993534087932E-3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1.2878575989305285</v>
      </c>
      <c r="P106" s="9">
        <f t="shared" si="108"/>
        <v>6.4662033857528917E-3</v>
      </c>
      <c r="Q106" s="12">
        <f t="shared" si="109"/>
        <v>1.9398610157258674E-3</v>
      </c>
      <c r="R106" s="9">
        <f t="shared" si="110"/>
        <v>0.19436706250000002</v>
      </c>
      <c r="S106" s="13">
        <f t="shared" si="111"/>
        <v>9.9803999236026276E-3</v>
      </c>
      <c r="T106" s="2">
        <f t="shared" si="112"/>
        <v>0.01</v>
      </c>
      <c r="U106" s="14">
        <f t="shared" si="113"/>
        <v>9.9803999236026272E-5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5.5898039992360263E-3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-11.263999999999999</v>
      </c>
      <c r="E107" s="10">
        <f t="shared" si="122"/>
        <v>-9.2137419354838705</v>
      </c>
      <c r="F107" s="7" t="s">
        <v>83</v>
      </c>
      <c r="G107" s="1">
        <v>3</v>
      </c>
      <c r="H107" s="9">
        <f t="shared" si="103"/>
        <v>-11.263999999999999</v>
      </c>
      <c r="I107" s="9">
        <f t="shared" si="104"/>
        <v>261.88599999999997</v>
      </c>
      <c r="J107" s="9">
        <f t="shared" si="105"/>
        <v>3.7614276773859489E-3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1.9292816038781091</v>
      </c>
      <c r="P107" s="9">
        <f t="shared" si="108"/>
        <v>7.256853222298674E-3</v>
      </c>
      <c r="Q107" s="12">
        <f t="shared" si="109"/>
        <v>2.1770559666896023E-3</v>
      </c>
      <c r="R107" s="9">
        <f t="shared" si="110"/>
        <v>0.19436706250000002</v>
      </c>
      <c r="S107" s="13">
        <f t="shared" si="111"/>
        <v>1.1200745325302233E-2</v>
      </c>
      <c r="T107" s="2">
        <f t="shared" si="112"/>
        <v>0.01</v>
      </c>
      <c r="U107" s="14">
        <f t="shared" si="113"/>
        <v>1.1200745325302233E-4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5.6020074532530228E-3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-3.6307096774193499</v>
      </c>
      <c r="E108" s="10">
        <f t="shared" si="122"/>
        <v>-11.263999999999999</v>
      </c>
      <c r="F108" s="7" t="s">
        <v>83</v>
      </c>
      <c r="G108" s="1">
        <v>4</v>
      </c>
      <c r="H108" s="9">
        <f t="shared" si="103"/>
        <v>-3.6307096774193499</v>
      </c>
      <c r="I108" s="9">
        <f t="shared" si="104"/>
        <v>269.51929032258062</v>
      </c>
      <c r="J108" s="9">
        <f t="shared" si="105"/>
        <v>1.0781065520016928E-2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2.5699149589891439</v>
      </c>
      <c r="P108" s="9">
        <f t="shared" si="108"/>
        <v>2.7706421553733578E-2</v>
      </c>
      <c r="Q108" s="12">
        <f t="shared" si="109"/>
        <v>8.3119264661200738E-3</v>
      </c>
      <c r="R108" s="9">
        <f t="shared" si="110"/>
        <v>0.19436706250000002</v>
      </c>
      <c r="S108" s="13">
        <f t="shared" si="111"/>
        <v>4.2764068969350567E-2</v>
      </c>
      <c r="T108" s="2">
        <f t="shared" si="112"/>
        <v>0.01</v>
      </c>
      <c r="U108" s="14">
        <f t="shared" si="113"/>
        <v>4.2764068969350567E-4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5.9176406896935055E-3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1.85293333333333</v>
      </c>
      <c r="E109" s="10">
        <f t="shared" si="122"/>
        <v>-3.6307096774193499</v>
      </c>
      <c r="F109" s="7" t="s">
        <v>83</v>
      </c>
      <c r="G109" s="1">
        <v>5</v>
      </c>
      <c r="H109" s="9">
        <f t="shared" si="103"/>
        <v>1.85293333333333</v>
      </c>
      <c r="I109" s="9">
        <f t="shared" si="104"/>
        <v>275.00293333333332</v>
      </c>
      <c r="J109" s="9">
        <f t="shared" si="105"/>
        <v>2.2157254331058057E-2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2.41509811056364</v>
      </c>
      <c r="O109" s="9">
        <f t="shared" si="123"/>
        <v>0.77500063520510398</v>
      </c>
      <c r="P109" s="9">
        <f t="shared" si="108"/>
        <v>1.7171886180971034E-2</v>
      </c>
      <c r="Q109" s="12">
        <f t="shared" si="109"/>
        <v>5.1515658542913099E-3</v>
      </c>
      <c r="R109" s="9">
        <f t="shared" si="110"/>
        <v>0.19436706250000002</v>
      </c>
      <c r="S109" s="13">
        <f t="shared" si="111"/>
        <v>2.6504315021436874E-2</v>
      </c>
      <c r="T109" s="2">
        <f t="shared" si="112"/>
        <v>0.01</v>
      </c>
      <c r="U109" s="14">
        <f t="shared" si="113"/>
        <v>2.6504315021436874E-4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5.7550431502143692E-3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6.9938709677419304</v>
      </c>
      <c r="E110" s="10">
        <f t="shared" si="122"/>
        <v>1.85293333333333</v>
      </c>
      <c r="F110" s="7" t="s">
        <v>85</v>
      </c>
      <c r="G110" s="1">
        <v>6</v>
      </c>
      <c r="H110" s="9">
        <f t="shared" si="103"/>
        <v>6.9938709677419304</v>
      </c>
      <c r="I110" s="9">
        <f t="shared" si="104"/>
        <v>280.14387096774192</v>
      </c>
      <c r="J110" s="9">
        <f t="shared" si="105"/>
        <v>4.2432094359328043E-2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1.4057189573574664</v>
      </c>
      <c r="P110" s="9">
        <f t="shared" si="108"/>
        <v>5.9647599441288252E-2</v>
      </c>
      <c r="Q110" s="12">
        <f t="shared" si="109"/>
        <v>1.7894279832386475E-2</v>
      </c>
      <c r="R110" s="9">
        <f t="shared" si="110"/>
        <v>0.19436706250000002</v>
      </c>
      <c r="S110" s="13">
        <f t="shared" si="111"/>
        <v>9.2064363180806283E-2</v>
      </c>
      <c r="T110" s="2">
        <f t="shared" si="112"/>
        <v>0.01</v>
      </c>
      <c r="U110" s="14">
        <f t="shared" si="113"/>
        <v>9.2064363180806286E-4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6.4106436318080631E-3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16.6049333333333</v>
      </c>
      <c r="E111" s="10">
        <f t="shared" si="122"/>
        <v>6.9938709677419304</v>
      </c>
      <c r="F111" s="7" t="s">
        <v>83</v>
      </c>
      <c r="G111" s="1">
        <v>7</v>
      </c>
      <c r="H111" s="9">
        <f t="shared" si="103"/>
        <v>16.6049333333333</v>
      </c>
      <c r="I111" s="9">
        <f t="shared" si="104"/>
        <v>289.75493333333327</v>
      </c>
      <c r="J111" s="9">
        <f t="shared" si="105"/>
        <v>0.13439206246094917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1.9939615662495118</v>
      </c>
      <c r="P111" s="9">
        <f t="shared" si="108"/>
        <v>0.26797260735613643</v>
      </c>
      <c r="Q111" s="12">
        <f t="shared" si="109"/>
        <v>8.0391782206840928E-2</v>
      </c>
      <c r="R111" s="9">
        <f t="shared" si="110"/>
        <v>0.19436706250000002</v>
      </c>
      <c r="S111" s="13">
        <f t="shared" si="111"/>
        <v>0.41360805258267935</v>
      </c>
      <c r="T111" s="2">
        <f t="shared" si="112"/>
        <v>0.01</v>
      </c>
      <c r="U111" s="14">
        <f t="shared" si="113"/>
        <v>4.1360805258267939E-3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1.4086080525826793E-2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18.242709677419398</v>
      </c>
      <c r="E112" s="10">
        <f t="shared" si="122"/>
        <v>16.6049333333333</v>
      </c>
      <c r="F112" s="7" t="s">
        <v>83</v>
      </c>
      <c r="G112" s="1">
        <v>8</v>
      </c>
      <c r="H112" s="9">
        <f t="shared" si="103"/>
        <v>18.242709677419398</v>
      </c>
      <c r="I112" s="9">
        <f t="shared" si="104"/>
        <v>291.39270967741936</v>
      </c>
      <c r="J112" s="9">
        <f t="shared" si="105"/>
        <v>0.16232985959560478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2.373879167226709</v>
      </c>
      <c r="P112" s="9">
        <f t="shared" si="108"/>
        <v>0.38535147191284286</v>
      </c>
      <c r="Q112" s="12">
        <f t="shared" si="109"/>
        <v>0.11560544157385286</v>
      </c>
      <c r="R112" s="9">
        <f t="shared" si="110"/>
        <v>0.19436706250000002</v>
      </c>
      <c r="S112" s="13">
        <f t="shared" si="111"/>
        <v>0.59477897173988958</v>
      </c>
      <c r="T112" s="2">
        <f t="shared" si="112"/>
        <v>0.01</v>
      </c>
      <c r="U112" s="14">
        <f t="shared" si="113"/>
        <v>5.9477897173988957E-3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1.5897789717398896E-2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13.202225806451599</v>
      </c>
      <c r="E113" s="10">
        <f t="shared" si="122"/>
        <v>18.242709677419398</v>
      </c>
      <c r="F113" s="7" t="s">
        <v>83</v>
      </c>
      <c r="G113" s="1">
        <v>9</v>
      </c>
      <c r="H113" s="9">
        <f t="shared" si="103"/>
        <v>13.202225806451599</v>
      </c>
      <c r="I113" s="9">
        <f t="shared" si="104"/>
        <v>286.3522258064516</v>
      </c>
      <c r="J113" s="9">
        <f t="shared" si="105"/>
        <v>9.0147973728623931E-2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2.6364179036471995</v>
      </c>
      <c r="P113" s="9">
        <f t="shared" si="108"/>
        <v>0.23766773191566151</v>
      </c>
      <c r="Q113" s="12">
        <f t="shared" si="109"/>
        <v>7.1300319574698456E-2</v>
      </c>
      <c r="R113" s="9">
        <f t="shared" si="110"/>
        <v>0.19436706250000002</v>
      </c>
      <c r="S113" s="13">
        <f t="shared" si="111"/>
        <v>0.36683334438260828</v>
      </c>
      <c r="T113" s="2">
        <f t="shared" si="112"/>
        <v>0.01</v>
      </c>
      <c r="U113" s="14">
        <f t="shared" si="113"/>
        <v>3.6683334438260828E-3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1.3618333443826083E-2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7.0567000000000002</v>
      </c>
      <c r="E114" s="10">
        <f t="shared" si="122"/>
        <v>13.202225806451599</v>
      </c>
      <c r="F114" s="7" t="s">
        <v>83</v>
      </c>
      <c r="G114" s="1">
        <v>10</v>
      </c>
      <c r="H114" s="9">
        <f t="shared" si="103"/>
        <v>7.0567000000000002</v>
      </c>
      <c r="I114" s="9">
        <f t="shared" si="104"/>
        <v>280.20669999999996</v>
      </c>
      <c r="J114" s="9">
        <f t="shared" si="105"/>
        <v>4.2764068561507343E-2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3.0466403800648716</v>
      </c>
      <c r="P114" s="9">
        <f t="shared" si="108"/>
        <v>0.13028673809535096</v>
      </c>
      <c r="Q114" s="12">
        <f t="shared" si="109"/>
        <v>3.9086021428605289E-2</v>
      </c>
      <c r="R114" s="9">
        <f t="shared" si="110"/>
        <v>0.19436706250000002</v>
      </c>
      <c r="S114" s="13">
        <f t="shared" si="111"/>
        <v>0.20109385266140598</v>
      </c>
      <c r="T114" s="2">
        <f t="shared" si="112"/>
        <v>0.01</v>
      </c>
      <c r="U114" s="14">
        <f t="shared" si="113"/>
        <v>2.01093852661406E-3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1.1960938526614059E-2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4.3745483870967696</v>
      </c>
      <c r="E115" s="10">
        <f t="shared" si="122"/>
        <v>7.0567000000000002</v>
      </c>
      <c r="F115" s="7" t="s">
        <v>83</v>
      </c>
      <c r="G115" s="1">
        <v>11</v>
      </c>
      <c r="H115" s="9">
        <f t="shared" si="103"/>
        <v>4.3745483870967696</v>
      </c>
      <c r="I115" s="9">
        <f t="shared" si="104"/>
        <v>277.52454838709673</v>
      </c>
      <c r="J115" s="9">
        <f t="shared" si="105"/>
        <v>3.0565394767365837E-2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2.7705359598710446</v>
      </c>
      <c r="O115" s="9">
        <f t="shared" si="123"/>
        <v>0.79370789043180956</v>
      </c>
      <c r="P115" s="9">
        <f t="shared" si="108"/>
        <v>2.4259995001021408E-2</v>
      </c>
      <c r="Q115" s="12">
        <f t="shared" si="109"/>
        <v>7.2779985003064221E-3</v>
      </c>
      <c r="R115" s="9">
        <f t="shared" si="110"/>
        <v>0.19436706250000002</v>
      </c>
      <c r="S115" s="13">
        <f t="shared" si="111"/>
        <v>3.7444608189756541E-2</v>
      </c>
      <c r="T115" s="2">
        <f t="shared" si="112"/>
        <v>0.01</v>
      </c>
      <c r="U115" s="14">
        <f t="shared" si="113"/>
        <v>3.744460818975654E-4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5.8644460818975657E-3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-2.9276</v>
      </c>
      <c r="E116" s="10">
        <f t="shared" si="122"/>
        <v>4.3745483870967696</v>
      </c>
      <c r="F116" s="7" t="s">
        <v>85</v>
      </c>
      <c r="G116" s="1">
        <v>12</v>
      </c>
      <c r="H116" s="9">
        <f t="shared" si="103"/>
        <v>-2.9276</v>
      </c>
      <c r="I116" s="9">
        <f t="shared" si="104"/>
        <v>270.22239999999999</v>
      </c>
      <c r="J116" s="9">
        <f t="shared" si="105"/>
        <v>1.1843644047586869E-2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1.4173381037641217</v>
      </c>
      <c r="P116" s="9">
        <f t="shared" si="108"/>
        <v>1.6786447996064002E-2</v>
      </c>
      <c r="Q116" s="12">
        <f t="shared" si="109"/>
        <v>5.0359343988192005E-3</v>
      </c>
      <c r="R116" s="9">
        <f t="shared" si="110"/>
        <v>0.19436706250000002</v>
      </c>
      <c r="S116" s="13">
        <f t="shared" si="111"/>
        <v>2.5909402210671367E-2</v>
      </c>
      <c r="T116" s="2">
        <f t="shared" si="112"/>
        <v>0.01</v>
      </c>
      <c r="U116" s="14">
        <f t="shared" si="113"/>
        <v>2.5909402210671367E-4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5.7490940221067138E-3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-9.4961935483870992</v>
      </c>
      <c r="E117" s="10">
        <f t="shared" si="122"/>
        <v>-2.9276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-2.68748387096774</v>
      </c>
      <c r="E121" s="7"/>
      <c r="F121" s="7"/>
      <c r="G121" s="1">
        <v>1</v>
      </c>
      <c r="H121" s="9">
        <f t="shared" ref="H121:H132" si="124">E122</f>
        <v>-2.68748387096774</v>
      </c>
      <c r="I121" s="9">
        <f t="shared" ref="I121:I132" si="125">H121+273.15</f>
        <v>270.46251612903222</v>
      </c>
      <c r="J121" s="9">
        <f t="shared" ref="J121:J132" si="126">EXP(($C$15*(I121-$C$13))/($C$16*I121*$C$13))</f>
        <v>1.2228642498733566E-2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3.4814945193894463E-3</v>
      </c>
      <c r="Q121" s="12">
        <f t="shared" ref="Q121:Q132" si="130">P121*$B$123</f>
        <v>1.1488931913985173E-3</v>
      </c>
      <c r="R121" s="9">
        <f t="shared" ref="R121:R132" si="131">L121*$B$123</f>
        <v>9.3951000000000007E-2</v>
      </c>
      <c r="S121" s="13">
        <f t="shared" ref="S121:S132" si="132">Q121/R121</f>
        <v>1.2228642498733565E-2</v>
      </c>
      <c r="T121" s="2">
        <f t="shared" ref="T121:T132" si="133">$B$122/100</f>
        <v>0.01</v>
      </c>
      <c r="U121" s="14">
        <f t="shared" ref="U121:U132" si="134">S121*T121</f>
        <v>1.2228642498733565E-4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5.6122864249873354E-3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-9.2137419354838705</v>
      </c>
      <c r="E122" s="10">
        <f t="shared" ref="E122:E133" si="145">D121</f>
        <v>-2.68748387096774</v>
      </c>
      <c r="F122" s="7" t="s">
        <v>83</v>
      </c>
      <c r="G122" s="1">
        <v>2</v>
      </c>
      <c r="H122" s="9">
        <f t="shared" si="124"/>
        <v>-9.2137419354838705</v>
      </c>
      <c r="I122" s="9">
        <f t="shared" si="125"/>
        <v>263.9362580645161</v>
      </c>
      <c r="J122" s="9">
        <f t="shared" si="126"/>
        <v>5.0208993534087932E-3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0.56591850548061062</v>
      </c>
      <c r="P122" s="9">
        <f t="shared" si="129"/>
        <v>2.8414198582496684E-3</v>
      </c>
      <c r="Q122" s="12">
        <f t="shared" si="130"/>
        <v>9.3766855322239065E-4</v>
      </c>
      <c r="R122" s="9">
        <f t="shared" si="131"/>
        <v>9.3951000000000007E-2</v>
      </c>
      <c r="S122" s="13">
        <f t="shared" si="132"/>
        <v>9.9803999236026293E-3</v>
      </c>
      <c r="T122" s="2">
        <f t="shared" si="133"/>
        <v>0.01</v>
      </c>
      <c r="U122" s="14">
        <f t="shared" si="134"/>
        <v>9.9803999236026299E-5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5.5898039992360263E-3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-11.263999999999999</v>
      </c>
      <c r="E123" s="10">
        <f t="shared" si="145"/>
        <v>-9.2137419354838705</v>
      </c>
      <c r="F123" s="7" t="s">
        <v>83</v>
      </c>
      <c r="G123" s="1">
        <v>3</v>
      </c>
      <c r="H123" s="9">
        <f t="shared" si="124"/>
        <v>-11.263999999999999</v>
      </c>
      <c r="I123" s="9">
        <f t="shared" si="125"/>
        <v>261.88599999999997</v>
      </c>
      <c r="J123" s="9">
        <f t="shared" si="126"/>
        <v>3.7614276773859489E-3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0.84777708562236087</v>
      </c>
      <c r="P123" s="9">
        <f t="shared" si="129"/>
        <v>3.1888521941135454E-3</v>
      </c>
      <c r="Q123" s="12">
        <f t="shared" si="130"/>
        <v>1.05232122405747E-3</v>
      </c>
      <c r="R123" s="9">
        <f t="shared" si="131"/>
        <v>9.3951000000000007E-2</v>
      </c>
      <c r="S123" s="13">
        <f t="shared" si="132"/>
        <v>1.1200745325302231E-2</v>
      </c>
      <c r="T123" s="2">
        <f t="shared" si="133"/>
        <v>0.01</v>
      </c>
      <c r="U123" s="14">
        <f t="shared" si="134"/>
        <v>1.1200745325302231E-4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5.6020074532530228E-3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-3.6307096774193499</v>
      </c>
      <c r="E124" s="10">
        <f t="shared" si="145"/>
        <v>-11.263999999999999</v>
      </c>
      <c r="F124" s="7" t="s">
        <v>83</v>
      </c>
      <c r="G124" s="1">
        <v>4</v>
      </c>
      <c r="H124" s="9">
        <f t="shared" si="124"/>
        <v>-3.6307096774193499</v>
      </c>
      <c r="I124" s="9">
        <f t="shared" si="125"/>
        <v>269.51929032258062</v>
      </c>
      <c r="J124" s="9">
        <f t="shared" si="126"/>
        <v>1.0781065520016928E-2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1.1292882334282475</v>
      </c>
      <c r="P124" s="9">
        <f t="shared" si="129"/>
        <v>1.2174930435574107E-2</v>
      </c>
      <c r="Q124" s="12">
        <f t="shared" si="130"/>
        <v>4.0177270437394552E-3</v>
      </c>
      <c r="R124" s="9">
        <f t="shared" si="131"/>
        <v>9.3951000000000007E-2</v>
      </c>
      <c r="S124" s="13">
        <f t="shared" si="132"/>
        <v>4.2764068969350567E-2</v>
      </c>
      <c r="T124" s="2">
        <f t="shared" si="133"/>
        <v>0.01</v>
      </c>
      <c r="U124" s="14">
        <f t="shared" si="134"/>
        <v>4.2764068969350567E-4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5.9176406896935055E-3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1.85293333333333</v>
      </c>
      <c r="E125" s="10">
        <f t="shared" si="145"/>
        <v>-3.6307096774193499</v>
      </c>
      <c r="F125" s="7" t="s">
        <v>83</v>
      </c>
      <c r="G125" s="1">
        <v>5</v>
      </c>
      <c r="H125" s="9">
        <f t="shared" si="124"/>
        <v>1.85293333333333</v>
      </c>
      <c r="I125" s="9">
        <f t="shared" si="125"/>
        <v>275.00293333333332</v>
      </c>
      <c r="J125" s="9">
        <f t="shared" si="126"/>
        <v>2.2157254331058057E-2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1.0612576378430396</v>
      </c>
      <c r="O125" s="9">
        <f t="shared" si="146"/>
        <v>0.34055566514963376</v>
      </c>
      <c r="P125" s="9">
        <f t="shared" si="129"/>
        <v>7.5457784866030803E-3</v>
      </c>
      <c r="Q125" s="12">
        <f t="shared" si="130"/>
        <v>2.4901069005790165E-3</v>
      </c>
      <c r="R125" s="9">
        <f t="shared" si="131"/>
        <v>9.3951000000000007E-2</v>
      </c>
      <c r="S125" s="13">
        <f t="shared" si="132"/>
        <v>2.6504315021436881E-2</v>
      </c>
      <c r="T125" s="2">
        <f t="shared" si="133"/>
        <v>0.01</v>
      </c>
      <c r="U125" s="14">
        <f t="shared" si="134"/>
        <v>2.6504315021436879E-4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5.7550431502143692E-3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6.9938709677419304</v>
      </c>
      <c r="E126" s="10">
        <f t="shared" si="145"/>
        <v>1.85293333333333</v>
      </c>
      <c r="F126" s="7" t="s">
        <v>85</v>
      </c>
      <c r="G126" s="1">
        <v>6</v>
      </c>
      <c r="H126" s="9">
        <f t="shared" si="124"/>
        <v>6.9938709677419304</v>
      </c>
      <c r="I126" s="9">
        <f t="shared" si="125"/>
        <v>280.14387096774192</v>
      </c>
      <c r="J126" s="9">
        <f t="shared" si="126"/>
        <v>4.2432094359328043E-2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0.61770988666303062</v>
      </c>
      <c r="P126" s="9">
        <f t="shared" si="129"/>
        <v>2.6210724197575547E-2</v>
      </c>
      <c r="Q126" s="12">
        <f t="shared" si="130"/>
        <v>8.6495389851999303E-3</v>
      </c>
      <c r="R126" s="9">
        <f t="shared" si="131"/>
        <v>9.3951000000000007E-2</v>
      </c>
      <c r="S126" s="13">
        <f t="shared" si="132"/>
        <v>9.2064363180806269E-2</v>
      </c>
      <c r="T126" s="2">
        <f t="shared" si="133"/>
        <v>0.01</v>
      </c>
      <c r="U126" s="14">
        <f t="shared" si="134"/>
        <v>9.2064363180806275E-4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6.4106436318080631E-3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16.6049333333333</v>
      </c>
      <c r="E127" s="10">
        <f t="shared" si="145"/>
        <v>6.9938709677419304</v>
      </c>
      <c r="F127" s="7" t="s">
        <v>83</v>
      </c>
      <c r="G127" s="1">
        <v>7</v>
      </c>
      <c r="H127" s="9">
        <f t="shared" si="124"/>
        <v>16.6049333333333</v>
      </c>
      <c r="I127" s="9">
        <f t="shared" si="125"/>
        <v>289.75493333333327</v>
      </c>
      <c r="J127" s="9">
        <f t="shared" si="126"/>
        <v>0.13439206246094917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0.87619916246545504</v>
      </c>
      <c r="P127" s="9">
        <f t="shared" si="129"/>
        <v>0.11775421257028879</v>
      </c>
      <c r="Q127" s="12">
        <f t="shared" si="130"/>
        <v>3.8858890148195303E-2</v>
      </c>
      <c r="R127" s="9">
        <f t="shared" si="131"/>
        <v>9.3951000000000007E-2</v>
      </c>
      <c r="S127" s="13">
        <f t="shared" si="132"/>
        <v>0.4136080525826793</v>
      </c>
      <c r="T127" s="2">
        <f t="shared" si="133"/>
        <v>0.01</v>
      </c>
      <c r="U127" s="14">
        <f t="shared" si="134"/>
        <v>4.136080525826793E-3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1.4086080525826793E-2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18.242709677419398</v>
      </c>
      <c r="E128" s="10">
        <f t="shared" si="145"/>
        <v>16.6049333333333</v>
      </c>
      <c r="F128" s="7" t="s">
        <v>83</v>
      </c>
      <c r="G128" s="1">
        <v>8</v>
      </c>
      <c r="H128" s="9">
        <f t="shared" si="124"/>
        <v>18.242709677419398</v>
      </c>
      <c r="I128" s="9">
        <f t="shared" si="125"/>
        <v>291.39270967741936</v>
      </c>
      <c r="J128" s="9">
        <f t="shared" si="126"/>
        <v>0.16232985959560478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1.0431449498951662</v>
      </c>
      <c r="P128" s="9">
        <f t="shared" si="129"/>
        <v>0.1693335732543465</v>
      </c>
      <c r="Q128" s="12">
        <f t="shared" si="130"/>
        <v>5.5880079173934345E-2</v>
      </c>
      <c r="R128" s="9">
        <f t="shared" si="131"/>
        <v>9.3951000000000007E-2</v>
      </c>
      <c r="S128" s="13">
        <f t="shared" si="132"/>
        <v>0.59477897173988936</v>
      </c>
      <c r="T128" s="2">
        <f t="shared" si="133"/>
        <v>0.01</v>
      </c>
      <c r="U128" s="14">
        <f t="shared" si="134"/>
        <v>5.947789717398894E-3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1.5897789717398893E-2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13.202225806451599</v>
      </c>
      <c r="E129" s="10">
        <f t="shared" si="145"/>
        <v>18.242709677419398</v>
      </c>
      <c r="F129" s="7" t="s">
        <v>83</v>
      </c>
      <c r="G129" s="1">
        <v>9</v>
      </c>
      <c r="H129" s="9">
        <f t="shared" si="124"/>
        <v>13.202225806451599</v>
      </c>
      <c r="I129" s="9">
        <f t="shared" si="125"/>
        <v>286.3522258064516</v>
      </c>
      <c r="J129" s="9">
        <f t="shared" si="126"/>
        <v>9.0147973728623931E-2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1.1585113766408197</v>
      </c>
      <c r="P129" s="9">
        <f t="shared" si="129"/>
        <v>0.10443745314572855</v>
      </c>
      <c r="Q129" s="12">
        <f t="shared" si="130"/>
        <v>3.4464359538090426E-2</v>
      </c>
      <c r="R129" s="9">
        <f t="shared" si="131"/>
        <v>9.3951000000000007E-2</v>
      </c>
      <c r="S129" s="13">
        <f t="shared" si="132"/>
        <v>0.36683334438260823</v>
      </c>
      <c r="T129" s="2">
        <f t="shared" si="133"/>
        <v>0.01</v>
      </c>
      <c r="U129" s="14">
        <f t="shared" si="134"/>
        <v>3.6683334438260824E-3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1.3618333443826083E-2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7.0567000000000002</v>
      </c>
      <c r="E130" s="10">
        <f t="shared" si="145"/>
        <v>13.202225806451599</v>
      </c>
      <c r="F130" s="7" t="s">
        <v>83</v>
      </c>
      <c r="G130" s="1">
        <v>10</v>
      </c>
      <c r="H130" s="9">
        <f t="shared" si="124"/>
        <v>7.0567000000000002</v>
      </c>
      <c r="I130" s="9">
        <f t="shared" si="125"/>
        <v>280.20669999999996</v>
      </c>
      <c r="J130" s="9">
        <f t="shared" si="126"/>
        <v>4.2764068561507343E-2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1.3387739234950911</v>
      </c>
      <c r="P130" s="9">
        <f t="shared" si="129"/>
        <v>5.7251419852702261E-2</v>
      </c>
      <c r="Q130" s="12">
        <f t="shared" si="130"/>
        <v>1.8892968551391748E-2</v>
      </c>
      <c r="R130" s="9">
        <f t="shared" si="131"/>
        <v>9.3951000000000007E-2</v>
      </c>
      <c r="S130" s="13">
        <f t="shared" si="132"/>
        <v>0.20109385266140592</v>
      </c>
      <c r="T130" s="2">
        <f t="shared" si="133"/>
        <v>0.01</v>
      </c>
      <c r="U130" s="14">
        <f t="shared" si="134"/>
        <v>2.0109385266140591E-3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1.1960938526614059E-2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4.3745483870967696</v>
      </c>
      <c r="E131" s="10">
        <f t="shared" si="145"/>
        <v>7.0567000000000002</v>
      </c>
      <c r="F131" s="7" t="s">
        <v>83</v>
      </c>
      <c r="G131" s="1">
        <v>11</v>
      </c>
      <c r="H131" s="9">
        <f t="shared" si="124"/>
        <v>4.3745483870967696</v>
      </c>
      <c r="I131" s="9">
        <f t="shared" si="125"/>
        <v>277.52454838709673</v>
      </c>
      <c r="J131" s="9">
        <f t="shared" si="126"/>
        <v>3.0565394767365837E-2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1.2174463784602694</v>
      </c>
      <c r="O131" s="9">
        <f t="shared" si="146"/>
        <v>0.34877612518211931</v>
      </c>
      <c r="P131" s="9">
        <f t="shared" si="129"/>
        <v>1.0660479951623681E-2</v>
      </c>
      <c r="Q131" s="12">
        <f t="shared" si="130"/>
        <v>3.5179583840358152E-3</v>
      </c>
      <c r="R131" s="9">
        <f t="shared" si="131"/>
        <v>9.3951000000000007E-2</v>
      </c>
      <c r="S131" s="13">
        <f t="shared" si="132"/>
        <v>3.744460818975652E-2</v>
      </c>
      <c r="T131" s="2">
        <f t="shared" si="133"/>
        <v>0.01</v>
      </c>
      <c r="U131" s="14">
        <f t="shared" si="134"/>
        <v>3.7444608189756519E-4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5.8644460818975648E-3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-2.9276</v>
      </c>
      <c r="E132" s="10">
        <f t="shared" si="145"/>
        <v>4.3745483870967696</v>
      </c>
      <c r="F132" s="7" t="s">
        <v>85</v>
      </c>
      <c r="G132" s="1">
        <v>12</v>
      </c>
      <c r="H132" s="9">
        <f t="shared" si="124"/>
        <v>-2.9276</v>
      </c>
      <c r="I132" s="9">
        <f t="shared" si="125"/>
        <v>270.22239999999999</v>
      </c>
      <c r="J132" s="9">
        <f t="shared" si="126"/>
        <v>1.1843644047586869E-2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0.6228156452304956</v>
      </c>
      <c r="P132" s="9">
        <f t="shared" si="129"/>
        <v>7.3764068093781342E-3</v>
      </c>
      <c r="Q132" s="12">
        <f t="shared" si="130"/>
        <v>2.4342142470947844E-3</v>
      </c>
      <c r="R132" s="9">
        <f t="shared" si="131"/>
        <v>9.3951000000000007E-2</v>
      </c>
      <c r="S132" s="13">
        <f t="shared" si="132"/>
        <v>2.5909402210671353E-2</v>
      </c>
      <c r="T132" s="2">
        <f t="shared" si="133"/>
        <v>0.01</v>
      </c>
      <c r="U132" s="14">
        <f t="shared" si="134"/>
        <v>2.5909402210671356E-4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5.7490940221067138E-3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-9.4961935483870992</v>
      </c>
      <c r="E133" s="10">
        <f t="shared" si="145"/>
        <v>-2.9276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-2.68748387096774</v>
      </c>
      <c r="E136" s="7"/>
      <c r="F136" s="7"/>
      <c r="G136" s="1">
        <v>1</v>
      </c>
      <c r="H136" s="9">
        <f t="shared" ref="H136:H147" si="147">E137</f>
        <v>-2.68748387096774</v>
      </c>
      <c r="I136" s="9">
        <f t="shared" ref="I136:I147" si="148">H136+273.15</f>
        <v>270.46251612903222</v>
      </c>
      <c r="J136" s="9">
        <f t="shared" ref="J136:J147" si="149">EXP(($C$15*(I136-$C$13))/($C$16*I136*$C$13))</f>
        <v>1.2228642498733566E-2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9.2821256123251754E-3</v>
      </c>
      <c r="Q136" s="12">
        <f t="shared" ref="Q136:Q147" si="153">P136*$B$138</f>
        <v>2.4133526592045457E-3</v>
      </c>
      <c r="R136" s="9">
        <f t="shared" ref="R136:R147" si="154">L136*$B$138</f>
        <v>0.19735245833333334</v>
      </c>
      <c r="S136" s="13">
        <f t="shared" ref="S136:S147" si="155">Q136/R136</f>
        <v>1.2228642498733568E-2</v>
      </c>
      <c r="T136" s="2">
        <f t="shared" ref="T136:T147" si="156">$B$137/100</f>
        <v>0.01</v>
      </c>
      <c r="U136" s="14">
        <f t="shared" ref="U136:U147" si="157">S136*T136</f>
        <v>1.2228642498733568E-4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5.6122864249873354E-3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-9.2137419354838705</v>
      </c>
      <c r="E137" s="10">
        <f t="shared" ref="E137:E148" si="166">D136</f>
        <v>-2.68748387096774</v>
      </c>
      <c r="F137" s="7" t="s">
        <v>83</v>
      </c>
      <c r="G137" s="1">
        <v>2</v>
      </c>
      <c r="H137" s="9">
        <f t="shared" si="147"/>
        <v>-9.2137419354838705</v>
      </c>
      <c r="I137" s="9">
        <f t="shared" si="148"/>
        <v>263.9362580645161</v>
      </c>
      <c r="J137" s="9">
        <f t="shared" si="149"/>
        <v>5.0208993534087932E-3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1.5088137077210082</v>
      </c>
      <c r="P137" s="9">
        <f t="shared" si="152"/>
        <v>7.5756017695107342E-3</v>
      </c>
      <c r="Q137" s="12">
        <f t="shared" si="153"/>
        <v>1.9696564600727908E-3</v>
      </c>
      <c r="R137" s="9">
        <f t="shared" si="154"/>
        <v>0.19735245833333334</v>
      </c>
      <c r="S137" s="13">
        <f t="shared" si="155"/>
        <v>9.9803999236026276E-3</v>
      </c>
      <c r="T137" s="2">
        <f t="shared" si="156"/>
        <v>0.01</v>
      </c>
      <c r="U137" s="14">
        <f t="shared" si="157"/>
        <v>9.9803999236026272E-5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5.5898039992360263E-3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-11.263999999999999</v>
      </c>
      <c r="E138" s="10">
        <f t="shared" si="166"/>
        <v>-9.2137419354838705</v>
      </c>
      <c r="F138" s="7" t="s">
        <v>83</v>
      </c>
      <c r="G138" s="1">
        <v>3</v>
      </c>
      <c r="H138" s="9">
        <f t="shared" si="147"/>
        <v>-11.263999999999999</v>
      </c>
      <c r="I138" s="9">
        <f t="shared" si="148"/>
        <v>261.88599999999997</v>
      </c>
      <c r="J138" s="9">
        <f t="shared" si="149"/>
        <v>3.7614276773859489E-3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2.260286022618164</v>
      </c>
      <c r="P138" s="9">
        <f t="shared" si="152"/>
        <v>8.5019024042845646E-3</v>
      </c>
      <c r="Q138" s="12">
        <f t="shared" si="153"/>
        <v>2.210494625113987E-3</v>
      </c>
      <c r="R138" s="9">
        <f t="shared" si="154"/>
        <v>0.19735245833333334</v>
      </c>
      <c r="S138" s="13">
        <f t="shared" si="155"/>
        <v>1.1200745325302233E-2</v>
      </c>
      <c r="T138" s="2">
        <f t="shared" si="156"/>
        <v>0.01</v>
      </c>
      <c r="U138" s="14">
        <f t="shared" si="157"/>
        <v>1.1200745325302233E-4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5.6020074532530228E-3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-3.6307096774193499</v>
      </c>
      <c r="E139" s="10">
        <f t="shared" si="166"/>
        <v>-11.263999999999999</v>
      </c>
      <c r="F139" s="7" t="s">
        <v>83</v>
      </c>
      <c r="G139" s="1">
        <v>4</v>
      </c>
      <c r="H139" s="9">
        <f t="shared" si="147"/>
        <v>-3.6307096774193499</v>
      </c>
      <c r="I139" s="9">
        <f t="shared" si="148"/>
        <v>269.51929032258062</v>
      </c>
      <c r="J139" s="9">
        <f t="shared" si="149"/>
        <v>1.0781065520016928E-2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3.0108320368805463</v>
      </c>
      <c r="P139" s="9">
        <f t="shared" si="152"/>
        <v>3.2459977459375192E-2</v>
      </c>
      <c r="Q139" s="12">
        <f t="shared" si="153"/>
        <v>8.43959413943755E-3</v>
      </c>
      <c r="R139" s="9">
        <f t="shared" si="154"/>
        <v>0.19735245833333334</v>
      </c>
      <c r="S139" s="13">
        <f t="shared" si="155"/>
        <v>4.276406896935056E-2</v>
      </c>
      <c r="T139" s="2">
        <f t="shared" si="156"/>
        <v>0.01</v>
      </c>
      <c r="U139" s="14">
        <f t="shared" si="157"/>
        <v>4.2764068969350561E-4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5.9176406896935055E-3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1.85293333333333</v>
      </c>
      <c r="E140" s="10">
        <f t="shared" si="166"/>
        <v>-3.6307096774193499</v>
      </c>
      <c r="F140" s="7" t="s">
        <v>83</v>
      </c>
      <c r="G140" s="1">
        <v>5</v>
      </c>
      <c r="H140" s="9">
        <f t="shared" si="147"/>
        <v>1.85293333333333</v>
      </c>
      <c r="I140" s="9">
        <f t="shared" si="148"/>
        <v>275.00293333333332</v>
      </c>
      <c r="J140" s="9">
        <f t="shared" si="149"/>
        <v>2.2157254331058057E-2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3.7374199760878382</v>
      </c>
      <c r="P140" s="9">
        <f t="shared" si="152"/>
        <v>8.2810964952155147E-2</v>
      </c>
      <c r="Q140" s="12">
        <f t="shared" si="153"/>
        <v>2.1530850887560338E-2</v>
      </c>
      <c r="R140" s="9">
        <f t="shared" si="154"/>
        <v>0.19735245833333334</v>
      </c>
      <c r="S140" s="13">
        <f t="shared" si="155"/>
        <v>0.10909846813863439</v>
      </c>
      <c r="T140" s="2">
        <f t="shared" si="156"/>
        <v>0.01</v>
      </c>
      <c r="U140" s="14">
        <f t="shared" si="157"/>
        <v>1.090984681386344E-3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6.5809846813863438E-3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6.9938709677419304</v>
      </c>
      <c r="E141" s="10">
        <f t="shared" si="166"/>
        <v>1.85293333333333</v>
      </c>
      <c r="F141" s="7" t="s">
        <v>85</v>
      </c>
      <c r="G141" s="1">
        <v>6</v>
      </c>
      <c r="H141" s="9">
        <f t="shared" si="147"/>
        <v>6.9938709677419304</v>
      </c>
      <c r="I141" s="9">
        <f t="shared" si="148"/>
        <v>280.14387096774192</v>
      </c>
      <c r="J141" s="9">
        <f t="shared" si="149"/>
        <v>4.2432094359328043E-2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4.4136569278023501</v>
      </c>
      <c r="P141" s="9">
        <f t="shared" si="152"/>
        <v>0.18728070723021123</v>
      </c>
      <c r="Q141" s="12">
        <f t="shared" si="153"/>
        <v>4.869298387985492E-2</v>
      </c>
      <c r="R141" s="9">
        <f t="shared" si="154"/>
        <v>0.19735245833333334</v>
      </c>
      <c r="S141" s="13">
        <f t="shared" si="155"/>
        <v>0.24673107338552239</v>
      </c>
      <c r="T141" s="2">
        <f t="shared" si="156"/>
        <v>0.01</v>
      </c>
      <c r="U141" s="14">
        <f t="shared" si="157"/>
        <v>2.4673107338552239E-3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7.9573107338552253E-3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16.6049333333333</v>
      </c>
      <c r="E142" s="10">
        <f t="shared" si="166"/>
        <v>6.9938709677419304</v>
      </c>
      <c r="F142" s="7" t="s">
        <v>83</v>
      </c>
      <c r="G142" s="1">
        <v>7</v>
      </c>
      <c r="H142" s="9">
        <f t="shared" si="147"/>
        <v>16.6049333333333</v>
      </c>
      <c r="I142" s="9">
        <f t="shared" si="148"/>
        <v>289.75493333333327</v>
      </c>
      <c r="J142" s="9">
        <f t="shared" si="149"/>
        <v>0.13439206246094917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4.9854241372388053</v>
      </c>
      <c r="P142" s="9">
        <f t="shared" si="152"/>
        <v>0.67000143204612117</v>
      </c>
      <c r="Q142" s="12">
        <f t="shared" si="153"/>
        <v>0.17420037233199151</v>
      </c>
      <c r="R142" s="9">
        <f t="shared" si="154"/>
        <v>0.19735245833333334</v>
      </c>
      <c r="S142" s="13">
        <f t="shared" si="155"/>
        <v>0.88268660954687794</v>
      </c>
      <c r="T142" s="2">
        <f t="shared" si="156"/>
        <v>0.01</v>
      </c>
      <c r="U142" s="14">
        <f t="shared" si="157"/>
        <v>8.8268660954687796E-3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1.8776866095468782E-2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18.242709677419398</v>
      </c>
      <c r="E143" s="10">
        <f t="shared" si="166"/>
        <v>16.6049333333333</v>
      </c>
      <c r="F143" s="7" t="s">
        <v>83</v>
      </c>
      <c r="G143" s="1">
        <v>8</v>
      </c>
      <c r="H143" s="9">
        <f t="shared" si="147"/>
        <v>18.242709677419398</v>
      </c>
      <c r="I143" s="9">
        <f t="shared" si="148"/>
        <v>291.39270967741936</v>
      </c>
      <c r="J143" s="9">
        <f t="shared" si="149"/>
        <v>0.16232985959560478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5.0744706218593514</v>
      </c>
      <c r="P143" s="9">
        <f t="shared" si="152"/>
        <v>0.82373810356844979</v>
      </c>
      <c r="Q143" s="12">
        <f t="shared" si="153"/>
        <v>0.21417190692779695</v>
      </c>
      <c r="R143" s="9">
        <f t="shared" si="154"/>
        <v>0.19735245833333334</v>
      </c>
      <c r="S143" s="13">
        <f t="shared" si="155"/>
        <v>1.0852254323888639</v>
      </c>
      <c r="T143" s="2">
        <f t="shared" si="156"/>
        <v>0.01</v>
      </c>
      <c r="U143" s="14">
        <f t="shared" si="157"/>
        <v>1.085225432388864E-2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2.0802254323888641E-2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13.202225806451599</v>
      </c>
      <c r="E144" s="10">
        <f t="shared" si="166"/>
        <v>18.242709677419398</v>
      </c>
      <c r="F144" s="7" t="s">
        <v>83</v>
      </c>
      <c r="G144" s="1">
        <v>9</v>
      </c>
      <c r="H144" s="9">
        <f t="shared" si="147"/>
        <v>13.202225806451599</v>
      </c>
      <c r="I144" s="9">
        <f t="shared" si="148"/>
        <v>286.3522258064516</v>
      </c>
      <c r="J144" s="9">
        <f t="shared" si="149"/>
        <v>9.0147973728623931E-2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5.0097804349575688</v>
      </c>
      <c r="P144" s="9">
        <f t="shared" si="152"/>
        <v>0.45162155503672907</v>
      </c>
      <c r="Q144" s="12">
        <f t="shared" si="153"/>
        <v>0.11742160430954957</v>
      </c>
      <c r="R144" s="9">
        <f t="shared" si="154"/>
        <v>0.19735245833333334</v>
      </c>
      <c r="S144" s="13">
        <f t="shared" si="155"/>
        <v>0.59498424950563056</v>
      </c>
      <c r="T144" s="2">
        <f t="shared" si="156"/>
        <v>0.01</v>
      </c>
      <c r="U144" s="14">
        <f t="shared" si="157"/>
        <v>5.9498424950563053E-3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1.5899842495056306E-2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7.0567000000000002</v>
      </c>
      <c r="E145" s="10">
        <f t="shared" si="166"/>
        <v>13.202225806451599</v>
      </c>
      <c r="F145" s="7" t="s">
        <v>83</v>
      </c>
      <c r="G145" s="1">
        <v>10</v>
      </c>
      <c r="H145" s="9">
        <f t="shared" si="147"/>
        <v>7.0567000000000002</v>
      </c>
      <c r="I145" s="9">
        <f t="shared" si="148"/>
        <v>280.20669999999996</v>
      </c>
      <c r="J145" s="9">
        <f t="shared" si="149"/>
        <v>4.2764068561507343E-2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5.3172067965875067</v>
      </c>
      <c r="P145" s="9">
        <f t="shared" si="152"/>
        <v>0.22738539600498098</v>
      </c>
      <c r="Q145" s="12">
        <f t="shared" si="153"/>
        <v>5.9120202961295054E-2</v>
      </c>
      <c r="R145" s="9">
        <f t="shared" si="154"/>
        <v>0.19735245833333334</v>
      </c>
      <c r="S145" s="13">
        <f t="shared" si="155"/>
        <v>0.29956658995065327</v>
      </c>
      <c r="T145" s="2">
        <f t="shared" si="156"/>
        <v>0.01</v>
      </c>
      <c r="U145" s="14">
        <f t="shared" si="157"/>
        <v>2.9956658995065328E-3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1.2945665899506534E-2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4.3745483870967696</v>
      </c>
      <c r="E146" s="10">
        <f t="shared" si="166"/>
        <v>7.0567000000000002</v>
      </c>
      <c r="F146" s="7" t="s">
        <v>83</v>
      </c>
      <c r="G146" s="1">
        <v>11</v>
      </c>
      <c r="H146" s="9">
        <f t="shared" si="147"/>
        <v>4.3745483870967696</v>
      </c>
      <c r="I146" s="9">
        <f t="shared" si="148"/>
        <v>277.52454838709673</v>
      </c>
      <c r="J146" s="9">
        <f t="shared" si="149"/>
        <v>3.0565394767365837E-2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5.8488693172491928</v>
      </c>
      <c r="P146" s="9">
        <f t="shared" si="152"/>
        <v>0.17877299962445506</v>
      </c>
      <c r="Q146" s="12">
        <f t="shared" si="153"/>
        <v>4.6480979902358319E-2</v>
      </c>
      <c r="R146" s="9">
        <f t="shared" si="154"/>
        <v>0.19735245833333334</v>
      </c>
      <c r="S146" s="13">
        <f t="shared" si="155"/>
        <v>0.23552268005626137</v>
      </c>
      <c r="T146" s="2">
        <f t="shared" si="156"/>
        <v>0.01</v>
      </c>
      <c r="U146" s="14">
        <f t="shared" si="157"/>
        <v>2.3552268005626138E-3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7.845226800562613E-3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-2.9276</v>
      </c>
      <c r="E147" s="10">
        <f t="shared" si="166"/>
        <v>4.3745483870967696</v>
      </c>
      <c r="F147" s="7" t="s">
        <v>85</v>
      </c>
      <c r="G147" s="1">
        <v>12</v>
      </c>
      <c r="H147" s="9">
        <f t="shared" si="147"/>
        <v>-2.9276</v>
      </c>
      <c r="I147" s="9">
        <f t="shared" si="148"/>
        <v>270.22239999999999</v>
      </c>
      <c r="J147" s="9">
        <f t="shared" si="149"/>
        <v>1.1843644047586869E-2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6.4291442342914049</v>
      </c>
      <c r="P147" s="9">
        <f t="shared" si="152"/>
        <v>7.6144495841542842E-2</v>
      </c>
      <c r="Q147" s="12">
        <f t="shared" si="153"/>
        <v>1.9797568918801141E-2</v>
      </c>
      <c r="R147" s="9">
        <f t="shared" si="154"/>
        <v>0.19735245833333334</v>
      </c>
      <c r="S147" s="13">
        <f t="shared" si="155"/>
        <v>0.10031579584056938</v>
      </c>
      <c r="T147" s="2">
        <f t="shared" si="156"/>
        <v>0.01</v>
      </c>
      <c r="U147" s="14">
        <f t="shared" si="157"/>
        <v>1.0031579584056937E-3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6.4931579584056936E-3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-9.4961935483870992</v>
      </c>
      <c r="E148" s="10">
        <f t="shared" si="166"/>
        <v>-2.9276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E12" sqref="E12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17330080</v>
      </c>
      <c r="F3" s="2">
        <v>1642.5</v>
      </c>
      <c r="G3" s="2">
        <v>0.24</v>
      </c>
      <c r="H3" s="2">
        <v>43</v>
      </c>
      <c r="I3"/>
      <c r="J3"/>
      <c r="K3"/>
      <c r="L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1387770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6994630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12941000</v>
      </c>
      <c r="F6" s="2">
        <v>124.83</v>
      </c>
      <c r="G6" s="2">
        <v>0.45</v>
      </c>
      <c r="H6" s="2">
        <v>51</v>
      </c>
      <c r="I6"/>
      <c r="J6"/>
      <c r="K6"/>
      <c r="L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291165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57793307.17896454</v>
      </c>
      <c r="J13" s="6" t="s">
        <v>37</v>
      </c>
      <c r="K13" s="6">
        <f>I13/(10000*1000)</f>
        <v>5.7793307178964541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5.7562580645161301</v>
      </c>
      <c r="E26" s="7"/>
      <c r="F26" s="7"/>
      <c r="G26" s="1">
        <v>1</v>
      </c>
      <c r="H26" s="9">
        <f t="shared" ref="H26:H37" si="0">E27</f>
        <v>5.7562580645161301</v>
      </c>
      <c r="I26" s="9">
        <f t="shared" ref="I26:I37" si="1">H26+273.15</f>
        <v>278.90625806451612</v>
      </c>
      <c r="J26" s="9">
        <f t="shared" ref="J26:J37" si="2">EXP(($C$15*(I26-$C$13))/($C$16*I26*$C$13))</f>
        <v>3.6367580601301991E-2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1.4740542015458122</v>
      </c>
      <c r="Q26" s="12">
        <f t="shared" ref="Q26:Q37" si="6">P26*$B$28</f>
        <v>0.14740542015458122</v>
      </c>
      <c r="R26" s="9">
        <f t="shared" ref="R26:R37" si="7">L26*$B$28</f>
        <v>4.0532094166666672</v>
      </c>
      <c r="S26" s="13">
        <f t="shared" ref="S26:S37" si="8">Q26/R26</f>
        <v>3.6367580601301984E-2</v>
      </c>
      <c r="T26" s="2">
        <f t="shared" ref="T26:T37" si="9">$B$27/100</f>
        <v>0.34</v>
      </c>
      <c r="U26" s="14">
        <f t="shared" ref="U26:U37" si="10">S26*T26</f>
        <v>1.2364977404442675E-2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2.5264977404442675E-2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3.5223548387096799</v>
      </c>
      <c r="E27" s="10">
        <f t="shared" ref="E27:E38" si="18">D26</f>
        <v>5.7562580645161301</v>
      </c>
      <c r="F27" s="7" t="s">
        <v>83</v>
      </c>
      <c r="G27" s="1">
        <v>2</v>
      </c>
      <c r="H27" s="9">
        <f t="shared" si="0"/>
        <v>3.5223548387096799</v>
      </c>
      <c r="I27" s="9">
        <f t="shared" si="1"/>
        <v>276.67235483870968</v>
      </c>
      <c r="J27" s="9">
        <f t="shared" si="2"/>
        <v>2.7434546399602817E-2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79.590134131787522</v>
      </c>
      <c r="P27" s="9">
        <f t="shared" si="5"/>
        <v>2.1835192277891364</v>
      </c>
      <c r="Q27" s="12">
        <f t="shared" si="6"/>
        <v>0.21835192277891366</v>
      </c>
      <c r="R27" s="9">
        <f t="shared" si="7"/>
        <v>4.0532094166666672</v>
      </c>
      <c r="S27" s="13">
        <f t="shared" si="8"/>
        <v>5.3871364721757908E-2</v>
      </c>
      <c r="T27" s="2">
        <f t="shared" si="9"/>
        <v>0.34</v>
      </c>
      <c r="U27" s="14">
        <f t="shared" si="10"/>
        <v>1.8316264005397691E-2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3.121626400539769E-2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7.0431428571428603</v>
      </c>
      <c r="E28" s="10">
        <f t="shared" si="18"/>
        <v>3.5223548387096799</v>
      </c>
      <c r="F28" s="7" t="s">
        <v>83</v>
      </c>
      <c r="G28" s="1">
        <v>3</v>
      </c>
      <c r="H28" s="9">
        <f t="shared" si="0"/>
        <v>7.0431428571428603</v>
      </c>
      <c r="I28" s="9">
        <f t="shared" si="1"/>
        <v>280.19314285714285</v>
      </c>
      <c r="J28" s="9">
        <f t="shared" si="2"/>
        <v>4.2692229294039923E-2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117.93870907066506</v>
      </c>
      <c r="P28" s="9">
        <f t="shared" si="5"/>
        <v>5.0350664102878984</v>
      </c>
      <c r="Q28" s="12">
        <f t="shared" si="6"/>
        <v>0.50350664102878984</v>
      </c>
      <c r="R28" s="9">
        <f t="shared" si="7"/>
        <v>4.0532094166666672</v>
      </c>
      <c r="S28" s="13">
        <f t="shared" si="8"/>
        <v>0.12422418613713535</v>
      </c>
      <c r="T28" s="2">
        <f t="shared" si="9"/>
        <v>0.34</v>
      </c>
      <c r="U28" s="14">
        <f t="shared" si="10"/>
        <v>4.2236223286626018E-2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5.513622328662602E-2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7.5356129032258101</v>
      </c>
      <c r="E29" s="10">
        <f t="shared" si="18"/>
        <v>7.0431428571428603</v>
      </c>
      <c r="F29" s="7" t="s">
        <v>83</v>
      </c>
      <c r="G29" s="1">
        <v>4</v>
      </c>
      <c r="H29" s="9">
        <f t="shared" si="0"/>
        <v>7.5356129032258101</v>
      </c>
      <c r="I29" s="9">
        <f t="shared" si="1"/>
        <v>280.68561290322577</v>
      </c>
      <c r="J29" s="9">
        <f t="shared" si="2"/>
        <v>4.537617390484168E-2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153.43573682704383</v>
      </c>
      <c r="P29" s="9">
        <f t="shared" si="5"/>
        <v>6.9623266774814612</v>
      </c>
      <c r="Q29" s="12">
        <f t="shared" si="6"/>
        <v>0.69623266774814618</v>
      </c>
      <c r="R29" s="9">
        <f t="shared" si="7"/>
        <v>4.0532094166666672</v>
      </c>
      <c r="S29" s="13">
        <f t="shared" si="8"/>
        <v>0.17177317927005198</v>
      </c>
      <c r="T29" s="2">
        <f t="shared" si="9"/>
        <v>0.34</v>
      </c>
      <c r="U29" s="14">
        <f t="shared" si="10"/>
        <v>5.8402880951817678E-2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7.1302880951817679E-2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9.1330333333333407</v>
      </c>
      <c r="E30" s="10">
        <f t="shared" si="18"/>
        <v>7.5356129032258101</v>
      </c>
      <c r="F30" s="7" t="s">
        <v>83</v>
      </c>
      <c r="G30" s="1">
        <v>5</v>
      </c>
      <c r="H30" s="9">
        <f t="shared" si="0"/>
        <v>9.1330333333333407</v>
      </c>
      <c r="I30" s="9">
        <f t="shared" si="1"/>
        <v>282.28303333333332</v>
      </c>
      <c r="J30" s="9">
        <f t="shared" si="2"/>
        <v>5.5218143180087186E-2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139.14973964208423</v>
      </c>
      <c r="O30" s="9">
        <f t="shared" si="19"/>
        <v>47.855764674144808</v>
      </c>
      <c r="P30" s="9">
        <f t="shared" si="5"/>
        <v>2.6425064657694866</v>
      </c>
      <c r="Q30" s="12">
        <f t="shared" si="6"/>
        <v>0.26425064657694869</v>
      </c>
      <c r="R30" s="9">
        <f t="shared" si="7"/>
        <v>4.0532094166666672</v>
      </c>
      <c r="S30" s="13">
        <f t="shared" si="8"/>
        <v>6.5195409220742087E-2</v>
      </c>
      <c r="T30" s="2">
        <f t="shared" si="9"/>
        <v>0.34</v>
      </c>
      <c r="U30" s="14">
        <f t="shared" si="10"/>
        <v>2.2166439135052313E-2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3.5066439135052314E-2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12.3089032258065</v>
      </c>
      <c r="E31" s="10">
        <f t="shared" si="18"/>
        <v>9.1330333333333407</v>
      </c>
      <c r="F31" s="7" t="s">
        <v>85</v>
      </c>
      <c r="G31" s="1">
        <v>6</v>
      </c>
      <c r="H31" s="9">
        <f t="shared" si="0"/>
        <v>12.3089032258065</v>
      </c>
      <c r="I31" s="9">
        <f t="shared" si="1"/>
        <v>285.45890322580647</v>
      </c>
      <c r="J31" s="9">
        <f t="shared" si="2"/>
        <v>8.1048123121879645E-2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85.745352375041989</v>
      </c>
      <c r="P31" s="9">
        <f t="shared" si="5"/>
        <v>6.949499876421358</v>
      </c>
      <c r="Q31" s="12">
        <f t="shared" si="6"/>
        <v>0.69494998764213589</v>
      </c>
      <c r="R31" s="9">
        <f t="shared" si="7"/>
        <v>4.0532094166666672</v>
      </c>
      <c r="S31" s="13">
        <f t="shared" si="8"/>
        <v>0.17145671891132094</v>
      </c>
      <c r="T31" s="2">
        <f t="shared" si="9"/>
        <v>0.34</v>
      </c>
      <c r="U31" s="14">
        <f t="shared" si="10"/>
        <v>5.8295284429849124E-2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7.1195284429849126E-2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18.682366666666699</v>
      </c>
      <c r="E32" s="10">
        <f t="shared" si="18"/>
        <v>12.3089032258065</v>
      </c>
      <c r="F32" s="7" t="s">
        <v>83</v>
      </c>
      <c r="G32" s="1">
        <v>7</v>
      </c>
      <c r="H32" s="9">
        <f t="shared" si="0"/>
        <v>18.682366666666699</v>
      </c>
      <c r="I32" s="9">
        <f t="shared" si="1"/>
        <v>291.8323666666667</v>
      </c>
      <c r="J32" s="9">
        <f t="shared" si="2"/>
        <v>0.17071080823174958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119.3279466652873</v>
      </c>
      <c r="P32" s="9">
        <f t="shared" si="5"/>
        <v>20.370570219866302</v>
      </c>
      <c r="Q32" s="12">
        <f t="shared" si="6"/>
        <v>2.0370570219866302</v>
      </c>
      <c r="R32" s="9">
        <f t="shared" si="7"/>
        <v>4.0532094166666672</v>
      </c>
      <c r="S32" s="13">
        <f t="shared" si="8"/>
        <v>0.5025787746397502</v>
      </c>
      <c r="T32" s="2">
        <f t="shared" si="9"/>
        <v>0.34</v>
      </c>
      <c r="U32" s="14">
        <f t="shared" si="10"/>
        <v>0.17087678337751508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0.19652678337751509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19.0349677419355</v>
      </c>
      <c r="E33" s="10">
        <f t="shared" si="18"/>
        <v>18.682366666666699</v>
      </c>
      <c r="F33" s="7" t="s">
        <v>83</v>
      </c>
      <c r="G33" s="1">
        <v>8</v>
      </c>
      <c r="H33" s="9">
        <f t="shared" si="0"/>
        <v>19.0349677419355</v>
      </c>
      <c r="I33" s="9">
        <f t="shared" si="1"/>
        <v>292.18496774193545</v>
      </c>
      <c r="J33" s="9">
        <f t="shared" si="2"/>
        <v>0.17772441581014992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139.48947061208767</v>
      </c>
      <c r="P33" s="9">
        <f t="shared" si="5"/>
        <v>24.790684676200357</v>
      </c>
      <c r="Q33" s="12">
        <f t="shared" si="6"/>
        <v>2.4790684676200359</v>
      </c>
      <c r="R33" s="9">
        <f t="shared" si="7"/>
        <v>4.0532094166666672</v>
      </c>
      <c r="S33" s="13">
        <f t="shared" si="8"/>
        <v>0.61163098492423951</v>
      </c>
      <c r="T33" s="2">
        <f t="shared" si="9"/>
        <v>0.34</v>
      </c>
      <c r="U33" s="14">
        <f t="shared" si="10"/>
        <v>0.20795453487424145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0.23360453487424146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18.433258064516099</v>
      </c>
      <c r="E34" s="10">
        <f t="shared" si="18"/>
        <v>19.0349677419355</v>
      </c>
      <c r="F34" s="7" t="s">
        <v>83</v>
      </c>
      <c r="G34" s="1">
        <v>9</v>
      </c>
      <c r="H34" s="9">
        <f t="shared" si="0"/>
        <v>18.433258064516099</v>
      </c>
      <c r="I34" s="9">
        <f t="shared" si="1"/>
        <v>291.58325806451609</v>
      </c>
      <c r="J34" s="9">
        <f t="shared" si="2"/>
        <v>0.16591353376901916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155.23088010255398</v>
      </c>
      <c r="P34" s="9">
        <f t="shared" si="5"/>
        <v>25.754903867889652</v>
      </c>
      <c r="Q34" s="12">
        <f t="shared" si="6"/>
        <v>2.5754903867889656</v>
      </c>
      <c r="R34" s="9">
        <f t="shared" si="7"/>
        <v>4.0532094166666672</v>
      </c>
      <c r="S34" s="13">
        <f t="shared" si="8"/>
        <v>0.63542001461820152</v>
      </c>
      <c r="T34" s="2">
        <f t="shared" si="9"/>
        <v>0.34</v>
      </c>
      <c r="U34" s="14">
        <f t="shared" si="10"/>
        <v>0.21604280497018855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0.24169280497018855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17.5264666666667</v>
      </c>
      <c r="E35" s="10">
        <f t="shared" si="18"/>
        <v>18.433258064516099</v>
      </c>
      <c r="F35" s="7" t="s">
        <v>83</v>
      </c>
      <c r="G35" s="1">
        <v>10</v>
      </c>
      <c r="H35" s="9">
        <f t="shared" si="0"/>
        <v>17.5264666666667</v>
      </c>
      <c r="I35" s="9">
        <f t="shared" si="1"/>
        <v>290.67646666666667</v>
      </c>
      <c r="J35" s="9">
        <f t="shared" si="2"/>
        <v>0.14949976850970523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170.008070401331</v>
      </c>
      <c r="P35" s="9">
        <f t="shared" si="5"/>
        <v>25.416167169780653</v>
      </c>
      <c r="Q35" s="12">
        <f t="shared" si="6"/>
        <v>2.5416167169780657</v>
      </c>
      <c r="R35" s="9">
        <f t="shared" si="7"/>
        <v>4.0532094166666672</v>
      </c>
      <c r="S35" s="13">
        <f t="shared" si="8"/>
        <v>0.62706276821696383</v>
      </c>
      <c r="T35" s="2">
        <f t="shared" si="9"/>
        <v>0.34</v>
      </c>
      <c r="U35" s="14">
        <f t="shared" si="10"/>
        <v>0.21320134119376771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0.23885134119376772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11.832290322580601</v>
      </c>
      <c r="E36" s="10">
        <f t="shared" si="18"/>
        <v>17.5264666666667</v>
      </c>
      <c r="F36" s="7" t="s">
        <v>83</v>
      </c>
      <c r="G36" s="1">
        <v>11</v>
      </c>
      <c r="H36" s="9">
        <f t="shared" si="0"/>
        <v>11.832290322580601</v>
      </c>
      <c r="I36" s="9">
        <f t="shared" si="1"/>
        <v>284.98229032258058</v>
      </c>
      <c r="J36" s="9">
        <f t="shared" si="2"/>
        <v>7.6554106176376854E-2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137.36230806997281</v>
      </c>
      <c r="O36" s="9">
        <f t="shared" si="19"/>
        <v>47.761689328244188</v>
      </c>
      <c r="P36" s="9">
        <f t="shared" si="5"/>
        <v>3.6563534359975307</v>
      </c>
      <c r="Q36" s="12">
        <f t="shared" si="6"/>
        <v>0.36563534359975308</v>
      </c>
      <c r="R36" s="9">
        <f t="shared" si="7"/>
        <v>4.0532094166666672</v>
      </c>
      <c r="S36" s="13">
        <f t="shared" si="8"/>
        <v>9.0208845883035862E-2</v>
      </c>
      <c r="T36" s="2">
        <f t="shared" si="9"/>
        <v>0.34</v>
      </c>
      <c r="U36" s="14">
        <f t="shared" si="10"/>
        <v>3.0671007600232194E-2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4.3571007600232192E-2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6.2529000000000003</v>
      </c>
      <c r="E37" s="10">
        <f t="shared" si="18"/>
        <v>11.832290322580601</v>
      </c>
      <c r="F37" s="7" t="s">
        <v>85</v>
      </c>
      <c r="G37" s="1">
        <v>12</v>
      </c>
      <c r="H37" s="9">
        <f t="shared" si="0"/>
        <v>6.2529000000000003</v>
      </c>
      <c r="I37" s="9">
        <f t="shared" si="1"/>
        <v>279.40289999999999</v>
      </c>
      <c r="J37" s="9">
        <f t="shared" si="2"/>
        <v>3.8695826966235171E-2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84.637430058913324</v>
      </c>
      <c r="P37" s="9">
        <f t="shared" si="5"/>
        <v>3.2751153484265414</v>
      </c>
      <c r="Q37" s="12">
        <f t="shared" si="6"/>
        <v>0.32751153484265416</v>
      </c>
      <c r="R37" s="9">
        <f t="shared" si="7"/>
        <v>4.0532094166666672</v>
      </c>
      <c r="S37" s="13">
        <f t="shared" si="8"/>
        <v>8.0803013408568825E-2</v>
      </c>
      <c r="T37" s="2">
        <f t="shared" si="9"/>
        <v>0.34</v>
      </c>
      <c r="U37" s="14">
        <f t="shared" si="10"/>
        <v>2.7473024558913404E-2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4.0373024558913402E-2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5.68541935483871</v>
      </c>
      <c r="E38" s="10">
        <f t="shared" si="18"/>
        <v>6.2529000000000003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5.7562580645161301</v>
      </c>
      <c r="E42" s="7"/>
      <c r="F42" s="7"/>
      <c r="G42" s="1">
        <v>1</v>
      </c>
      <c r="H42" s="9">
        <f t="shared" ref="H42:H53" si="20">E43</f>
        <v>5.7562580645161301</v>
      </c>
      <c r="I42" s="9">
        <f t="shared" ref="I42:I53" si="21">H42+273.15</f>
        <v>278.90625806451612</v>
      </c>
      <c r="J42" s="9">
        <f t="shared" ref="J42:J53" si="22">EXP(($C$15*(I42-$C$13))/($C$16*I42*$C$13))</f>
        <v>3.6367580601301991E-2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2.1404594157653802</v>
      </c>
      <c r="Q42" s="12">
        <f t="shared" ref="Q42:Q53" si="26">P42*$B$44</f>
        <v>0.51371025978369123</v>
      </c>
      <c r="R42" s="9">
        <f t="shared" ref="R42:R53" si="27">L42*$B$44</f>
        <v>14.125500000000001</v>
      </c>
      <c r="S42" s="13">
        <f t="shared" ref="S42:S53" si="28">Q42/R42</f>
        <v>3.6367580601301984E-2</v>
      </c>
      <c r="T42" s="2">
        <f t="shared" ref="T42:T53" si="29">$B$43/100</f>
        <v>0.43</v>
      </c>
      <c r="U42" s="14">
        <f t="shared" ref="U42:U53" si="30">S42*T42</f>
        <v>1.5638059658559852E-2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2.4058059658559852E-2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1444173.3333333333</v>
      </c>
      <c r="AU42" s="1">
        <f t="shared" ref="AU42:AU53" si="37">AT42*10000*AS42*0.67*AR42*AQ42</f>
        <v>7646982487.1196175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3.5223548387096799</v>
      </c>
      <c r="E43" s="10">
        <f t="shared" ref="E43:E54" si="39">D42</f>
        <v>5.7562580645161301</v>
      </c>
      <c r="F43" s="7" t="s">
        <v>83</v>
      </c>
      <c r="G43" s="1">
        <v>2</v>
      </c>
      <c r="H43" s="9">
        <f t="shared" si="20"/>
        <v>3.5223548387096799</v>
      </c>
      <c r="I43" s="9">
        <f t="shared" si="21"/>
        <v>276.67235483870968</v>
      </c>
      <c r="J43" s="9">
        <f t="shared" si="22"/>
        <v>2.7434546399602817E-2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115.57204058423463</v>
      </c>
      <c r="P43" s="9">
        <f t="shared" si="25"/>
        <v>3.1706665099049647</v>
      </c>
      <c r="Q43" s="12">
        <f t="shared" si="26"/>
        <v>0.76095996237719155</v>
      </c>
      <c r="R43" s="9">
        <f t="shared" si="27"/>
        <v>14.125500000000001</v>
      </c>
      <c r="S43" s="13">
        <f t="shared" si="28"/>
        <v>5.3871364721757922E-2</v>
      </c>
      <c r="T43" s="2">
        <f t="shared" si="29"/>
        <v>0.43</v>
      </c>
      <c r="U43" s="14">
        <f t="shared" si="30"/>
        <v>2.3164686830355906E-2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3.1584686830355903E-2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1444173.3333333333</v>
      </c>
      <c r="AU43" s="1">
        <f t="shared" si="37"/>
        <v>10039361049.092493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7.0431428571428603</v>
      </c>
      <c r="E44" s="10">
        <f t="shared" si="39"/>
        <v>3.5223548387096799</v>
      </c>
      <c r="F44" s="7" t="s">
        <v>83</v>
      </c>
      <c r="G44" s="1">
        <v>3</v>
      </c>
      <c r="H44" s="9">
        <f t="shared" si="20"/>
        <v>7.0431428571428603</v>
      </c>
      <c r="I44" s="9">
        <f t="shared" si="21"/>
        <v>280.19314285714285</v>
      </c>
      <c r="J44" s="9">
        <f t="shared" si="22"/>
        <v>4.2692229294039923E-2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171.25762407432964</v>
      </c>
      <c r="P44" s="9">
        <f t="shared" si="25"/>
        <v>7.3113697553337724</v>
      </c>
      <c r="Q44" s="12">
        <f t="shared" si="26"/>
        <v>1.7547287412801054</v>
      </c>
      <c r="R44" s="9">
        <f t="shared" si="27"/>
        <v>14.125500000000001</v>
      </c>
      <c r="S44" s="13">
        <f t="shared" si="28"/>
        <v>0.12422418613713535</v>
      </c>
      <c r="T44" s="2">
        <f t="shared" si="29"/>
        <v>0.43</v>
      </c>
      <c r="U44" s="14">
        <f t="shared" si="30"/>
        <v>5.3416400038968199E-2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6.1836400038968196E-2</v>
      </c>
      <c r="AR44" s="9">
        <f t="shared" si="35"/>
        <v>136.875</v>
      </c>
      <c r="AS44" s="1">
        <f t="shared" si="36"/>
        <v>0.24</v>
      </c>
      <c r="AT44" s="1">
        <f t="shared" si="41"/>
        <v>1444173.3333333333</v>
      </c>
      <c r="AU44" s="1">
        <f t="shared" si="37"/>
        <v>19655029328.030968</v>
      </c>
    </row>
    <row r="45" spans="1:48" x14ac:dyDescent="0.15">
      <c r="C45" s="7">
        <v>3</v>
      </c>
      <c r="D45" s="7">
        <f t="shared" si="38"/>
        <v>7.5356129032258101</v>
      </c>
      <c r="E45" s="10">
        <f t="shared" si="39"/>
        <v>7.0431428571428603</v>
      </c>
      <c r="F45" s="7" t="s">
        <v>83</v>
      </c>
      <c r="G45" s="1">
        <v>4</v>
      </c>
      <c r="H45" s="9">
        <f t="shared" si="20"/>
        <v>7.5356129032258101</v>
      </c>
      <c r="I45" s="9">
        <f t="shared" si="21"/>
        <v>280.68561290322577</v>
      </c>
      <c r="J45" s="9">
        <f t="shared" si="22"/>
        <v>4.537617390484168E-2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222.80250431899589</v>
      </c>
      <c r="P45" s="9">
        <f t="shared" si="25"/>
        <v>10.109925182412997</v>
      </c>
      <c r="Q45" s="12">
        <f t="shared" si="26"/>
        <v>2.4263820437791193</v>
      </c>
      <c r="R45" s="9">
        <f t="shared" si="27"/>
        <v>14.125500000000001</v>
      </c>
      <c r="S45" s="13">
        <f t="shared" si="28"/>
        <v>0.17177317927005198</v>
      </c>
      <c r="T45" s="2">
        <f t="shared" si="29"/>
        <v>0.43</v>
      </c>
      <c r="U45" s="14">
        <f t="shared" si="30"/>
        <v>7.3862467086122346E-2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8.2282467086122357E-2</v>
      </c>
      <c r="AR45" s="9">
        <f t="shared" si="35"/>
        <v>136.875</v>
      </c>
      <c r="AS45" s="1">
        <f t="shared" si="36"/>
        <v>0.24</v>
      </c>
      <c r="AT45" s="1">
        <f t="shared" si="41"/>
        <v>1444173.3333333333</v>
      </c>
      <c r="AU45" s="1">
        <f t="shared" si="37"/>
        <v>26153920712.417068</v>
      </c>
    </row>
    <row r="46" spans="1:48" x14ac:dyDescent="0.15">
      <c r="C46" s="7">
        <v>4</v>
      </c>
      <c r="D46" s="7">
        <f t="shared" si="38"/>
        <v>9.1330333333333407</v>
      </c>
      <c r="E46" s="10">
        <f t="shared" si="39"/>
        <v>7.5356129032258101</v>
      </c>
      <c r="F46" s="7" t="s">
        <v>83</v>
      </c>
      <c r="G46" s="1">
        <v>5</v>
      </c>
      <c r="H46" s="9">
        <f t="shared" si="20"/>
        <v>9.1330333333333407</v>
      </c>
      <c r="I46" s="9">
        <f t="shared" si="21"/>
        <v>282.28303333333332</v>
      </c>
      <c r="J46" s="9">
        <f t="shared" si="22"/>
        <v>5.5218143180087186E-2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202.05795017975376</v>
      </c>
      <c r="O46" s="9">
        <f t="shared" si="40"/>
        <v>69.490878956829107</v>
      </c>
      <c r="P46" s="9">
        <f t="shared" si="25"/>
        <v>3.8371573039482971</v>
      </c>
      <c r="Q46" s="12">
        <f t="shared" si="26"/>
        <v>0.92091775294759126</v>
      </c>
      <c r="R46" s="9">
        <f t="shared" si="27"/>
        <v>14.125500000000001</v>
      </c>
      <c r="S46" s="13">
        <f t="shared" si="28"/>
        <v>6.5195409220742004E-2</v>
      </c>
      <c r="T46" s="2">
        <f t="shared" si="29"/>
        <v>0.43</v>
      </c>
      <c r="U46" s="14">
        <f t="shared" si="30"/>
        <v>2.8034025964919062E-2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3.6454025964919062E-2</v>
      </c>
      <c r="AR46" s="9">
        <f t="shared" si="35"/>
        <v>136.875</v>
      </c>
      <c r="AS46" s="1">
        <f t="shared" si="36"/>
        <v>0.24</v>
      </c>
      <c r="AT46" s="1">
        <f t="shared" si="41"/>
        <v>1444173.3333333333</v>
      </c>
      <c r="AU46" s="1">
        <f t="shared" si="37"/>
        <v>11587106445.617111</v>
      </c>
    </row>
    <row r="47" spans="1:48" x14ac:dyDescent="0.15">
      <c r="C47" s="7">
        <v>5</v>
      </c>
      <c r="D47" s="7">
        <f t="shared" si="38"/>
        <v>12.3089032258065</v>
      </c>
      <c r="E47" s="10">
        <f t="shared" si="39"/>
        <v>9.1330333333333407</v>
      </c>
      <c r="F47" s="7" t="s">
        <v>85</v>
      </c>
      <c r="G47" s="1">
        <v>6</v>
      </c>
      <c r="H47" s="9">
        <f t="shared" si="20"/>
        <v>12.3089032258065</v>
      </c>
      <c r="I47" s="9">
        <f t="shared" si="21"/>
        <v>285.45890322580647</v>
      </c>
      <c r="J47" s="9">
        <f t="shared" si="22"/>
        <v>8.1048123121879645E-2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124.50997165288082</v>
      </c>
      <c r="P47" s="9">
        <f t="shared" si="25"/>
        <v>10.091299512424429</v>
      </c>
      <c r="Q47" s="12">
        <f t="shared" si="26"/>
        <v>2.4219118829818629</v>
      </c>
      <c r="R47" s="9">
        <f t="shared" si="27"/>
        <v>14.125500000000001</v>
      </c>
      <c r="S47" s="13">
        <f t="shared" si="28"/>
        <v>0.17145671891132086</v>
      </c>
      <c r="T47" s="2">
        <f t="shared" si="29"/>
        <v>0.43</v>
      </c>
      <c r="U47" s="14">
        <f t="shared" si="30"/>
        <v>7.3726389131867964E-2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8.2146389131867975E-2</v>
      </c>
      <c r="AR47" s="9">
        <f t="shared" si="35"/>
        <v>136.875</v>
      </c>
      <c r="AS47" s="1">
        <f t="shared" si="36"/>
        <v>0.24</v>
      </c>
      <c r="AT47" s="1">
        <f t="shared" si="41"/>
        <v>1444173.3333333333</v>
      </c>
      <c r="AU47" s="1">
        <f t="shared" si="37"/>
        <v>26110667609.38903</v>
      </c>
    </row>
    <row r="48" spans="1:48" x14ac:dyDescent="0.15">
      <c r="C48" s="7">
        <v>6</v>
      </c>
      <c r="D48" s="7">
        <f t="shared" si="38"/>
        <v>18.682366666666699</v>
      </c>
      <c r="E48" s="10">
        <f t="shared" si="39"/>
        <v>12.3089032258065</v>
      </c>
      <c r="F48" s="7" t="s">
        <v>83</v>
      </c>
      <c r="G48" s="1">
        <v>7</v>
      </c>
      <c r="H48" s="9">
        <f t="shared" si="20"/>
        <v>18.682366666666699</v>
      </c>
      <c r="I48" s="9">
        <f t="shared" si="21"/>
        <v>291.8323666666667</v>
      </c>
      <c r="J48" s="9">
        <f t="shared" si="22"/>
        <v>0.17071080823174958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173.2749221404564</v>
      </c>
      <c r="P48" s="9">
        <f t="shared" si="25"/>
        <v>29.579902004890791</v>
      </c>
      <c r="Q48" s="12">
        <f t="shared" si="26"/>
        <v>7.0991764811737896</v>
      </c>
      <c r="R48" s="9">
        <f t="shared" si="27"/>
        <v>14.125500000000001</v>
      </c>
      <c r="S48" s="13">
        <f t="shared" si="28"/>
        <v>0.50257877463975009</v>
      </c>
      <c r="T48" s="2">
        <f t="shared" si="29"/>
        <v>0.43</v>
      </c>
      <c r="U48" s="14">
        <f t="shared" si="30"/>
        <v>0.21610887309509252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0.23170887309509253</v>
      </c>
      <c r="AR48" s="9">
        <f t="shared" si="35"/>
        <v>136.875</v>
      </c>
      <c r="AS48" s="1">
        <f t="shared" si="36"/>
        <v>0.24</v>
      </c>
      <c r="AT48" s="1">
        <f t="shared" si="41"/>
        <v>1444173.3333333333</v>
      </c>
      <c r="AU48" s="1">
        <f t="shared" si="37"/>
        <v>73649900275.226974</v>
      </c>
    </row>
    <row r="49" spans="1:48" x14ac:dyDescent="0.15">
      <c r="C49" s="7">
        <v>7</v>
      </c>
      <c r="D49" s="7">
        <f t="shared" si="38"/>
        <v>19.0349677419355</v>
      </c>
      <c r="E49" s="10">
        <f t="shared" si="39"/>
        <v>18.682366666666699</v>
      </c>
      <c r="F49" s="7" t="s">
        <v>83</v>
      </c>
      <c r="G49" s="1">
        <v>8</v>
      </c>
      <c r="H49" s="9">
        <f t="shared" si="20"/>
        <v>19.0349677419355</v>
      </c>
      <c r="I49" s="9">
        <f t="shared" si="21"/>
        <v>292.18496774193545</v>
      </c>
      <c r="J49" s="9">
        <f t="shared" si="22"/>
        <v>0.17772441581014992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202.5512701355656</v>
      </c>
      <c r="P49" s="9">
        <f t="shared" si="25"/>
        <v>35.998306156447264</v>
      </c>
      <c r="Q49" s="12">
        <f t="shared" si="26"/>
        <v>8.6395934775473435</v>
      </c>
      <c r="R49" s="9">
        <f t="shared" si="27"/>
        <v>14.125500000000001</v>
      </c>
      <c r="S49" s="13">
        <f t="shared" si="28"/>
        <v>0.6116309849242394</v>
      </c>
      <c r="T49" s="2">
        <f t="shared" si="29"/>
        <v>0.43</v>
      </c>
      <c r="U49" s="14">
        <f t="shared" si="30"/>
        <v>0.26300132351742295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0.27860132351742295</v>
      </c>
      <c r="AR49" s="9">
        <f t="shared" si="35"/>
        <v>136.875</v>
      </c>
      <c r="AS49" s="1">
        <f t="shared" si="36"/>
        <v>0.24</v>
      </c>
      <c r="AT49" s="1">
        <f t="shared" si="41"/>
        <v>1444173.3333333333</v>
      </c>
      <c r="AU49" s="1">
        <f t="shared" si="37"/>
        <v>88554915569.34697</v>
      </c>
    </row>
    <row r="50" spans="1:48" x14ac:dyDescent="0.15">
      <c r="C50" s="7">
        <v>8</v>
      </c>
      <c r="D50" s="7">
        <f t="shared" si="38"/>
        <v>18.433258064516099</v>
      </c>
      <c r="E50" s="10">
        <f t="shared" si="39"/>
        <v>19.0349677419355</v>
      </c>
      <c r="F50" s="7" t="s">
        <v>83</v>
      </c>
      <c r="G50" s="1">
        <v>9</v>
      </c>
      <c r="H50" s="9">
        <f t="shared" si="20"/>
        <v>18.433258064516099</v>
      </c>
      <c r="I50" s="9">
        <f t="shared" si="21"/>
        <v>291.58325806451609</v>
      </c>
      <c r="J50" s="9">
        <f t="shared" si="22"/>
        <v>0.16591353376901916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225.40921397911836</v>
      </c>
      <c r="P50" s="9">
        <f t="shared" si="25"/>
        <v>37.398439235372521</v>
      </c>
      <c r="Q50" s="12">
        <f t="shared" si="26"/>
        <v>8.9756254164894056</v>
      </c>
      <c r="R50" s="9">
        <f t="shared" si="27"/>
        <v>14.125500000000001</v>
      </c>
      <c r="S50" s="13">
        <f t="shared" si="28"/>
        <v>0.63542001461820152</v>
      </c>
      <c r="T50" s="2">
        <f t="shared" si="29"/>
        <v>0.43</v>
      </c>
      <c r="U50" s="14">
        <f t="shared" si="30"/>
        <v>0.27323060628582663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0.28883060628582663</v>
      </c>
      <c r="AR50" s="9">
        <f t="shared" si="35"/>
        <v>136.875</v>
      </c>
      <c r="AS50" s="1">
        <f t="shared" si="36"/>
        <v>0.24</v>
      </c>
      <c r="AT50" s="1">
        <f t="shared" si="41"/>
        <v>1444173.3333333333</v>
      </c>
      <c r="AU50" s="1">
        <f t="shared" si="37"/>
        <v>91806347617.315384</v>
      </c>
    </row>
    <row r="51" spans="1:48" x14ac:dyDescent="0.15">
      <c r="C51" s="7">
        <v>9</v>
      </c>
      <c r="D51" s="7">
        <f t="shared" si="38"/>
        <v>17.5264666666667</v>
      </c>
      <c r="E51" s="10">
        <f t="shared" si="39"/>
        <v>18.433258064516099</v>
      </c>
      <c r="F51" s="7" t="s">
        <v>83</v>
      </c>
      <c r="G51" s="1">
        <v>10</v>
      </c>
      <c r="H51" s="9">
        <f t="shared" si="20"/>
        <v>17.5264666666667</v>
      </c>
      <c r="I51" s="9">
        <f t="shared" si="21"/>
        <v>290.67646666666667</v>
      </c>
      <c r="J51" s="9">
        <f t="shared" si="22"/>
        <v>0.14949976850970523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246.86702474374584</v>
      </c>
      <c r="P51" s="9">
        <f t="shared" si="25"/>
        <v>36.906563051869675</v>
      </c>
      <c r="Q51" s="12">
        <f t="shared" si="26"/>
        <v>8.8575751324487211</v>
      </c>
      <c r="R51" s="9">
        <f t="shared" si="27"/>
        <v>14.125500000000001</v>
      </c>
      <c r="S51" s="13">
        <f t="shared" si="28"/>
        <v>0.62706276821696372</v>
      </c>
      <c r="T51" s="2">
        <f t="shared" si="29"/>
        <v>0.43</v>
      </c>
      <c r="U51" s="14">
        <f t="shared" si="30"/>
        <v>0.26963699033329441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0.28523699033329442</v>
      </c>
      <c r="AR51" s="9">
        <f t="shared" si="35"/>
        <v>136.875</v>
      </c>
      <c r="AS51" s="1">
        <f t="shared" si="36"/>
        <v>0.24</v>
      </c>
      <c r="AT51" s="1">
        <f t="shared" si="41"/>
        <v>1444173.3333333333</v>
      </c>
      <c r="AU51" s="1">
        <f t="shared" si="37"/>
        <v>90664097633.548706</v>
      </c>
    </row>
    <row r="52" spans="1:48" x14ac:dyDescent="0.15">
      <c r="C52" s="7">
        <v>10</v>
      </c>
      <c r="D52" s="7">
        <f t="shared" si="38"/>
        <v>11.832290322580601</v>
      </c>
      <c r="E52" s="10">
        <f t="shared" si="39"/>
        <v>17.5264666666667</v>
      </c>
      <c r="F52" s="7" t="s">
        <v>83</v>
      </c>
      <c r="G52" s="1">
        <v>11</v>
      </c>
      <c r="H52" s="9">
        <f t="shared" si="20"/>
        <v>11.832290322580601</v>
      </c>
      <c r="I52" s="9">
        <f t="shared" si="21"/>
        <v>284.98229032258058</v>
      </c>
      <c r="J52" s="9">
        <f t="shared" si="22"/>
        <v>7.6554106176376854E-2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199.46243860728234</v>
      </c>
      <c r="O52" s="9">
        <f t="shared" si="40"/>
        <v>69.354273084593814</v>
      </c>
      <c r="P52" s="9">
        <f t="shared" si="25"/>
        <v>5.30935438550343</v>
      </c>
      <c r="Q52" s="12">
        <f t="shared" si="26"/>
        <v>1.2742450525208231</v>
      </c>
      <c r="R52" s="9">
        <f t="shared" si="27"/>
        <v>14.125500000000001</v>
      </c>
      <c r="S52" s="13">
        <f t="shared" si="28"/>
        <v>9.0208845883035862E-2</v>
      </c>
      <c r="T52" s="2">
        <f t="shared" si="29"/>
        <v>0.43</v>
      </c>
      <c r="U52" s="14">
        <f t="shared" si="30"/>
        <v>3.8789803729705419E-2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4.7209803729705416E-2</v>
      </c>
      <c r="AR52" s="9">
        <f t="shared" si="35"/>
        <v>136.875</v>
      </c>
      <c r="AS52" s="1">
        <f t="shared" si="36"/>
        <v>0.24</v>
      </c>
      <c r="AT52" s="1">
        <f t="shared" si="41"/>
        <v>1444173.3333333333</v>
      </c>
      <c r="AU52" s="1">
        <f t="shared" si="37"/>
        <v>15005887734.298784</v>
      </c>
    </row>
    <row r="53" spans="1:48" x14ac:dyDescent="0.15">
      <c r="C53" s="7">
        <v>11</v>
      </c>
      <c r="D53" s="7">
        <f t="shared" si="38"/>
        <v>6.2529000000000003</v>
      </c>
      <c r="E53" s="10">
        <f t="shared" si="39"/>
        <v>11.832290322580601</v>
      </c>
      <c r="F53" s="7" t="s">
        <v>85</v>
      </c>
      <c r="G53" s="1">
        <v>12</v>
      </c>
      <c r="H53" s="9">
        <f t="shared" si="20"/>
        <v>6.2529000000000003</v>
      </c>
      <c r="I53" s="9">
        <f t="shared" si="21"/>
        <v>279.40289999999999</v>
      </c>
      <c r="J53" s="9">
        <f t="shared" si="22"/>
        <v>3.8695826966235171E-2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122.90116869909041</v>
      </c>
      <c r="P53" s="9">
        <f t="shared" si="25"/>
        <v>4.7557623579280808</v>
      </c>
      <c r="Q53" s="12">
        <f t="shared" si="26"/>
        <v>1.1413829659027392</v>
      </c>
      <c r="R53" s="9">
        <f t="shared" si="27"/>
        <v>14.125500000000001</v>
      </c>
      <c r="S53" s="13">
        <f t="shared" si="28"/>
        <v>8.0803013408568838E-2</v>
      </c>
      <c r="T53" s="2">
        <f t="shared" si="29"/>
        <v>0.43</v>
      </c>
      <c r="U53" s="14">
        <f t="shared" si="30"/>
        <v>3.4745295765684601E-2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4.3165295765684598E-2</v>
      </c>
      <c r="AR53" s="9">
        <f t="shared" si="35"/>
        <v>136.875</v>
      </c>
      <c r="AS53" s="1">
        <f t="shared" si="36"/>
        <v>0.24</v>
      </c>
      <c r="AT53" s="1">
        <f t="shared" si="41"/>
        <v>1444173.3333333333</v>
      </c>
      <c r="AU53" s="1">
        <f t="shared" si="37"/>
        <v>13720319321.516222</v>
      </c>
      <c r="AV53" s="1">
        <f>SUM(AU42:AU53)</f>
        <v>474594535782.91931</v>
      </c>
    </row>
    <row r="54" spans="1:48" x14ac:dyDescent="0.15">
      <c r="C54" s="7">
        <v>12</v>
      </c>
      <c r="D54" s="7">
        <f t="shared" si="38"/>
        <v>5.68541935483871</v>
      </c>
      <c r="E54" s="10">
        <f t="shared" si="39"/>
        <v>6.2529000000000003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5.7562580645161301</v>
      </c>
      <c r="E58" s="7"/>
      <c r="F58" s="7"/>
      <c r="G58" s="1">
        <v>1</v>
      </c>
      <c r="H58" s="9">
        <f t="shared" ref="H58:H69" si="42">E59</f>
        <v>5.7562580645161301</v>
      </c>
      <c r="I58" s="9">
        <f t="shared" ref="I58:I69" si="43">H58+273.15</f>
        <v>278.90625806451612</v>
      </c>
      <c r="J58" s="9">
        <f t="shared" ref="J58:J69" si="44">EXP(($C$15*(I58-$C$13))/($C$16*I58*$C$13))</f>
        <v>3.6367580601301991E-2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3.6282722913232287E-3</v>
      </c>
      <c r="Q58" s="12">
        <f t="shared" ref="Q58:Q69" si="48">P58*$B$60</f>
        <v>6.8937173535141348E-4</v>
      </c>
      <c r="R58" s="9">
        <f t="shared" ref="R58:R69" si="49">L58*$B$60</f>
        <v>1.8955666666666669E-2</v>
      </c>
      <c r="S58" s="13">
        <f t="shared" ref="S58:S69" si="50">Q58/R58</f>
        <v>3.6367580601301991E-2</v>
      </c>
      <c r="T58" s="2">
        <f t="shared" ref="T58:T69" si="51">$B$59/100</f>
        <v>0.01</v>
      </c>
      <c r="U58" s="14">
        <f t="shared" ref="U58:U69" si="52">S58*T58</f>
        <v>3.6367580601301993E-4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1.236367580601302E-2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582885.83333333337</v>
      </c>
      <c r="AU58" s="1">
        <f t="shared" ref="AU58:AU69" si="58">AT58*10000*AS58*0.67*AR58*AQ58</f>
        <v>91526103.697092935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3.5223548387096799</v>
      </c>
      <c r="E59" s="10">
        <f t="shared" ref="E59:E70" si="60">D58</f>
        <v>5.7562580645161301</v>
      </c>
      <c r="F59" s="7" t="s">
        <v>83</v>
      </c>
      <c r="G59" s="1">
        <v>2</v>
      </c>
      <c r="H59" s="9">
        <f t="shared" si="42"/>
        <v>3.5223548387096799</v>
      </c>
      <c r="I59" s="9">
        <f t="shared" si="43"/>
        <v>276.67235483870968</v>
      </c>
      <c r="J59" s="9">
        <f t="shared" si="44"/>
        <v>2.7434546399602817E-2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0.19590506104201011</v>
      </c>
      <c r="P59" s="9">
        <f t="shared" si="47"/>
        <v>5.3745664870740485E-3</v>
      </c>
      <c r="Q59" s="12">
        <f t="shared" si="48"/>
        <v>1.0211676325440693E-3</v>
      </c>
      <c r="R59" s="9">
        <f t="shared" si="49"/>
        <v>1.8955666666666669E-2</v>
      </c>
      <c r="S59" s="13">
        <f t="shared" si="50"/>
        <v>5.3871364721757922E-2</v>
      </c>
      <c r="T59" s="2">
        <f t="shared" si="51"/>
        <v>0.01</v>
      </c>
      <c r="U59" s="14">
        <f t="shared" si="52"/>
        <v>5.3871364721757924E-4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1.253871364721758E-2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582885.83333333337</v>
      </c>
      <c r="AU59" s="1">
        <f t="shared" si="58"/>
        <v>92821877.854905486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7.0431428571428603</v>
      </c>
      <c r="E60" s="10">
        <f t="shared" si="60"/>
        <v>3.5223548387096799</v>
      </c>
      <c r="F60" s="7" t="s">
        <v>83</v>
      </c>
      <c r="G60" s="1">
        <v>3</v>
      </c>
      <c r="H60" s="9">
        <f t="shared" si="42"/>
        <v>7.0431428571428603</v>
      </c>
      <c r="I60" s="9">
        <f t="shared" si="43"/>
        <v>280.19314285714285</v>
      </c>
      <c r="J60" s="9">
        <f t="shared" si="44"/>
        <v>4.2692229294039923E-2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0.29029716122160271</v>
      </c>
      <c r="P60" s="9">
        <f t="shared" si="47"/>
        <v>1.2393432970281537E-2</v>
      </c>
      <c r="Q60" s="12">
        <f t="shared" si="48"/>
        <v>2.3547522643534921E-3</v>
      </c>
      <c r="R60" s="9">
        <f t="shared" si="49"/>
        <v>1.8955666666666669E-2</v>
      </c>
      <c r="S60" s="13">
        <f t="shared" si="50"/>
        <v>0.12422418613713535</v>
      </c>
      <c r="T60" s="2">
        <f t="shared" si="51"/>
        <v>0.01</v>
      </c>
      <c r="U60" s="14">
        <f t="shared" si="52"/>
        <v>1.2422418613713534E-3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1.3242241861371355E-2</v>
      </c>
      <c r="AR60" s="9">
        <f t="shared" si="56"/>
        <v>9.9766666666666666</v>
      </c>
      <c r="AS60" s="1">
        <f t="shared" si="57"/>
        <v>0.19</v>
      </c>
      <c r="AT60" s="1">
        <f t="shared" si="62"/>
        <v>582885.83333333337</v>
      </c>
      <c r="AU60" s="1">
        <f t="shared" si="58"/>
        <v>98029972.70410499</v>
      </c>
    </row>
    <row r="61" spans="1:48" x14ac:dyDescent="0.15">
      <c r="C61" s="7">
        <v>3</v>
      </c>
      <c r="D61" s="7">
        <f t="shared" si="59"/>
        <v>7.5356129032258101</v>
      </c>
      <c r="E61" s="10">
        <f t="shared" si="60"/>
        <v>7.0431428571428603</v>
      </c>
      <c r="F61" s="7" t="s">
        <v>83</v>
      </c>
      <c r="G61" s="1">
        <v>4</v>
      </c>
      <c r="H61" s="9">
        <f t="shared" si="42"/>
        <v>7.5356129032258101</v>
      </c>
      <c r="I61" s="9">
        <f t="shared" si="43"/>
        <v>280.68561290322577</v>
      </c>
      <c r="J61" s="9">
        <f t="shared" si="44"/>
        <v>4.537617390484168E-2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0.37767039491798782</v>
      </c>
      <c r="P61" s="9">
        <f t="shared" si="47"/>
        <v>1.713723751850885E-2</v>
      </c>
      <c r="Q61" s="12">
        <f t="shared" si="48"/>
        <v>3.2560751285166814E-3</v>
      </c>
      <c r="R61" s="9">
        <f t="shared" si="49"/>
        <v>1.8955666666666669E-2</v>
      </c>
      <c r="S61" s="13">
        <f t="shared" si="50"/>
        <v>0.17177317927005192</v>
      </c>
      <c r="T61" s="2">
        <f t="shared" si="51"/>
        <v>0.01</v>
      </c>
      <c r="U61" s="14">
        <f t="shared" si="52"/>
        <v>1.7177317927005193E-3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1.371773179270052E-2</v>
      </c>
      <c r="AR61" s="9">
        <f t="shared" si="56"/>
        <v>9.9766666666666666</v>
      </c>
      <c r="AS61" s="1">
        <f t="shared" si="57"/>
        <v>0.19</v>
      </c>
      <c r="AT61" s="1">
        <f t="shared" si="62"/>
        <v>582885.83333333337</v>
      </c>
      <c r="AU61" s="1">
        <f t="shared" si="58"/>
        <v>101549940.50693198</v>
      </c>
    </row>
    <row r="62" spans="1:48" x14ac:dyDescent="0.15">
      <c r="C62" s="7">
        <v>4</v>
      </c>
      <c r="D62" s="7">
        <f t="shared" si="59"/>
        <v>9.1330333333333407</v>
      </c>
      <c r="E62" s="10">
        <f t="shared" si="60"/>
        <v>7.5356129032258101</v>
      </c>
      <c r="F62" s="7" t="s">
        <v>83</v>
      </c>
      <c r="G62" s="1">
        <v>5</v>
      </c>
      <c r="H62" s="9">
        <f t="shared" si="42"/>
        <v>9.1330333333333407</v>
      </c>
      <c r="I62" s="9">
        <f t="shared" si="43"/>
        <v>282.28303333333332</v>
      </c>
      <c r="J62" s="9">
        <f t="shared" si="44"/>
        <v>5.5218143180087186E-2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0.34250649952950496</v>
      </c>
      <c r="O62" s="9">
        <f t="shared" si="61"/>
        <v>0.11779332453664065</v>
      </c>
      <c r="P62" s="9">
        <f t="shared" si="47"/>
        <v>6.5043286599227009E-3</v>
      </c>
      <c r="Q62" s="12">
        <f t="shared" si="48"/>
        <v>1.2358224453853132E-3</v>
      </c>
      <c r="R62" s="9">
        <f t="shared" si="49"/>
        <v>1.8955666666666669E-2</v>
      </c>
      <c r="S62" s="13">
        <f t="shared" si="50"/>
        <v>6.5195409220742059E-2</v>
      </c>
      <c r="T62" s="2">
        <f t="shared" si="51"/>
        <v>0.01</v>
      </c>
      <c r="U62" s="14">
        <f t="shared" si="52"/>
        <v>6.5195409220742057E-4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1.265195409220742E-2</v>
      </c>
      <c r="AR62" s="9">
        <f t="shared" si="56"/>
        <v>9.9766666666666666</v>
      </c>
      <c r="AS62" s="1">
        <f t="shared" si="57"/>
        <v>0.19</v>
      </c>
      <c r="AT62" s="1">
        <f t="shared" si="62"/>
        <v>582885.83333333337</v>
      </c>
      <c r="AU62" s="1">
        <f t="shared" si="58"/>
        <v>93660176.82630074</v>
      </c>
    </row>
    <row r="63" spans="1:48" x14ac:dyDescent="0.15">
      <c r="C63" s="7">
        <v>5</v>
      </c>
      <c r="D63" s="7">
        <f t="shared" si="59"/>
        <v>12.3089032258065</v>
      </c>
      <c r="E63" s="10">
        <f t="shared" si="60"/>
        <v>9.1330333333333407</v>
      </c>
      <c r="F63" s="7" t="s">
        <v>85</v>
      </c>
      <c r="G63" s="1">
        <v>6</v>
      </c>
      <c r="H63" s="9">
        <f t="shared" si="42"/>
        <v>12.3089032258065</v>
      </c>
      <c r="I63" s="9">
        <f t="shared" si="43"/>
        <v>285.45890322580647</v>
      </c>
      <c r="J63" s="9">
        <f t="shared" si="44"/>
        <v>8.1048123121879645E-2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0.21105566254338462</v>
      </c>
      <c r="P63" s="9">
        <f t="shared" si="47"/>
        <v>1.7105665323386119E-2</v>
      </c>
      <c r="Q63" s="12">
        <f t="shared" si="48"/>
        <v>3.2500764114433626E-3</v>
      </c>
      <c r="R63" s="9">
        <f t="shared" si="49"/>
        <v>1.8955666666666669E-2</v>
      </c>
      <c r="S63" s="13">
        <f t="shared" si="50"/>
        <v>0.17145671891132092</v>
      </c>
      <c r="T63" s="2">
        <f t="shared" si="51"/>
        <v>0.01</v>
      </c>
      <c r="U63" s="14">
        <f t="shared" si="52"/>
        <v>1.7145671891132092E-3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1.371456718911321E-2</v>
      </c>
      <c r="AR63" s="9">
        <f t="shared" si="56"/>
        <v>9.9766666666666666</v>
      </c>
      <c r="AS63" s="1">
        <f t="shared" si="57"/>
        <v>0.19</v>
      </c>
      <c r="AT63" s="1">
        <f t="shared" si="62"/>
        <v>582885.83333333337</v>
      </c>
      <c r="AU63" s="1">
        <f t="shared" si="58"/>
        <v>101526513.50669056</v>
      </c>
    </row>
    <row r="64" spans="1:48" x14ac:dyDescent="0.15">
      <c r="C64" s="7">
        <v>6</v>
      </c>
      <c r="D64" s="7">
        <f t="shared" si="59"/>
        <v>18.682366666666699</v>
      </c>
      <c r="E64" s="10">
        <f t="shared" si="60"/>
        <v>12.3089032258065</v>
      </c>
      <c r="F64" s="7" t="s">
        <v>83</v>
      </c>
      <c r="G64" s="1">
        <v>7</v>
      </c>
      <c r="H64" s="9">
        <f t="shared" si="42"/>
        <v>18.682366666666699</v>
      </c>
      <c r="I64" s="9">
        <f t="shared" si="43"/>
        <v>291.8323666666667</v>
      </c>
      <c r="J64" s="9">
        <f t="shared" si="44"/>
        <v>0.17071080823174958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0.29371666388666512</v>
      </c>
      <c r="P64" s="9">
        <f t="shared" si="47"/>
        <v>5.0140609083225735E-2</v>
      </c>
      <c r="Q64" s="12">
        <f t="shared" si="48"/>
        <v>9.5267157258128905E-3</v>
      </c>
      <c r="R64" s="9">
        <f t="shared" si="49"/>
        <v>1.8955666666666669E-2</v>
      </c>
      <c r="S64" s="13">
        <f t="shared" si="50"/>
        <v>0.50257877463975009</v>
      </c>
      <c r="T64" s="2">
        <f t="shared" si="51"/>
        <v>0.01</v>
      </c>
      <c r="U64" s="14">
        <f t="shared" si="52"/>
        <v>5.0257877463975014E-3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2.5125787746397503E-2</v>
      </c>
      <c r="AR64" s="9">
        <f t="shared" si="56"/>
        <v>9.9766666666666666</v>
      </c>
      <c r="AS64" s="1">
        <f t="shared" si="57"/>
        <v>0.19</v>
      </c>
      <c r="AT64" s="1">
        <f t="shared" si="62"/>
        <v>582885.83333333337</v>
      </c>
      <c r="AU64" s="1">
        <f t="shared" si="58"/>
        <v>186001759.57618469</v>
      </c>
    </row>
    <row r="65" spans="1:48" x14ac:dyDescent="0.15">
      <c r="C65" s="7">
        <v>7</v>
      </c>
      <c r="D65" s="7">
        <f t="shared" si="59"/>
        <v>19.0349677419355</v>
      </c>
      <c r="E65" s="10">
        <f t="shared" si="60"/>
        <v>18.682366666666699</v>
      </c>
      <c r="F65" s="7" t="s">
        <v>83</v>
      </c>
      <c r="G65" s="1">
        <v>8</v>
      </c>
      <c r="H65" s="9">
        <f t="shared" si="42"/>
        <v>19.0349677419355</v>
      </c>
      <c r="I65" s="9">
        <f t="shared" si="43"/>
        <v>292.18496774193545</v>
      </c>
      <c r="J65" s="9">
        <f t="shared" si="44"/>
        <v>0.17772441581014992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0.34334272147010603</v>
      </c>
      <c r="P65" s="9">
        <f t="shared" si="47"/>
        <v>6.1020384595941612E-2</v>
      </c>
      <c r="Q65" s="12">
        <f t="shared" si="48"/>
        <v>1.1593873073228907E-2</v>
      </c>
      <c r="R65" s="9">
        <f t="shared" si="49"/>
        <v>1.8955666666666669E-2</v>
      </c>
      <c r="S65" s="13">
        <f t="shared" si="50"/>
        <v>0.61163098492423928</v>
      </c>
      <c r="T65" s="2">
        <f t="shared" si="51"/>
        <v>0.01</v>
      </c>
      <c r="U65" s="14">
        <f t="shared" si="52"/>
        <v>6.1163098492423929E-3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2.6216309849242392E-2</v>
      </c>
      <c r="AR65" s="9">
        <f t="shared" si="56"/>
        <v>9.9766666666666666</v>
      </c>
      <c r="AS65" s="1">
        <f t="shared" si="57"/>
        <v>0.19</v>
      </c>
      <c r="AT65" s="1">
        <f t="shared" si="62"/>
        <v>582885.83333333337</v>
      </c>
      <c r="AU65" s="1">
        <f t="shared" si="58"/>
        <v>194074701.68781871</v>
      </c>
    </row>
    <row r="66" spans="1:48" x14ac:dyDescent="0.15">
      <c r="C66" s="7">
        <v>8</v>
      </c>
      <c r="D66" s="7">
        <f t="shared" si="59"/>
        <v>18.433258064516099</v>
      </c>
      <c r="E66" s="10">
        <f t="shared" si="60"/>
        <v>19.0349677419355</v>
      </c>
      <c r="F66" s="7" t="s">
        <v>83</v>
      </c>
      <c r="G66" s="1">
        <v>9</v>
      </c>
      <c r="H66" s="9">
        <f t="shared" si="42"/>
        <v>18.433258064516099</v>
      </c>
      <c r="I66" s="9">
        <f t="shared" si="43"/>
        <v>291.58325806451609</v>
      </c>
      <c r="J66" s="9">
        <f t="shared" si="44"/>
        <v>0.16591353376901916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0.38208900354083108</v>
      </c>
      <c r="P66" s="9">
        <f t="shared" si="47"/>
        <v>6.3393736791742553E-2</v>
      </c>
      <c r="Q66" s="12">
        <f t="shared" si="48"/>
        <v>1.2044809990431084E-2</v>
      </c>
      <c r="R66" s="9">
        <f t="shared" si="49"/>
        <v>1.8955666666666669E-2</v>
      </c>
      <c r="S66" s="13">
        <f t="shared" si="50"/>
        <v>0.63542001461820119</v>
      </c>
      <c r="T66" s="2">
        <f t="shared" si="51"/>
        <v>0.01</v>
      </c>
      <c r="U66" s="14">
        <f t="shared" si="52"/>
        <v>6.3542001461820118E-3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2.6454200146182012E-2</v>
      </c>
      <c r="AR66" s="9">
        <f t="shared" si="56"/>
        <v>9.9766666666666666</v>
      </c>
      <c r="AS66" s="1">
        <f t="shared" si="57"/>
        <v>0.19</v>
      </c>
      <c r="AT66" s="1">
        <f t="shared" si="62"/>
        <v>582885.83333333337</v>
      </c>
      <c r="AU66" s="1">
        <f t="shared" si="58"/>
        <v>195835761.45093855</v>
      </c>
    </row>
    <row r="67" spans="1:48" x14ac:dyDescent="0.15">
      <c r="C67" s="7">
        <v>9</v>
      </c>
      <c r="D67" s="7">
        <f t="shared" si="59"/>
        <v>17.5264666666667</v>
      </c>
      <c r="E67" s="10">
        <f t="shared" si="60"/>
        <v>18.433258064516099</v>
      </c>
      <c r="F67" s="7" t="s">
        <v>83</v>
      </c>
      <c r="G67" s="1">
        <v>10</v>
      </c>
      <c r="H67" s="9">
        <f t="shared" si="42"/>
        <v>17.5264666666667</v>
      </c>
      <c r="I67" s="9">
        <f t="shared" si="43"/>
        <v>290.67646666666667</v>
      </c>
      <c r="J67" s="9">
        <f t="shared" si="44"/>
        <v>0.14949976850970523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0.41846193341575522</v>
      </c>
      <c r="P67" s="9">
        <f t="shared" si="47"/>
        <v>6.2559962175779082E-2</v>
      </c>
      <c r="Q67" s="12">
        <f t="shared" si="48"/>
        <v>1.1886392813398025E-2</v>
      </c>
      <c r="R67" s="9">
        <f t="shared" si="49"/>
        <v>1.8955666666666669E-2</v>
      </c>
      <c r="S67" s="13">
        <f t="shared" si="50"/>
        <v>0.62706276821696361</v>
      </c>
      <c r="T67" s="2">
        <f t="shared" si="51"/>
        <v>0.01</v>
      </c>
      <c r="U67" s="14">
        <f t="shared" si="52"/>
        <v>6.2706276821696359E-3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2.6370627682169634E-2</v>
      </c>
      <c r="AR67" s="9">
        <f t="shared" si="56"/>
        <v>9.9766666666666666</v>
      </c>
      <c r="AS67" s="1">
        <f t="shared" si="57"/>
        <v>0.19</v>
      </c>
      <c r="AT67" s="1">
        <f t="shared" si="62"/>
        <v>582885.83333333337</v>
      </c>
      <c r="AU67" s="1">
        <f t="shared" si="58"/>
        <v>195217089.29166868</v>
      </c>
    </row>
    <row r="68" spans="1:48" x14ac:dyDescent="0.15">
      <c r="C68" s="7">
        <v>10</v>
      </c>
      <c r="D68" s="7">
        <f t="shared" si="59"/>
        <v>11.832290322580601</v>
      </c>
      <c r="E68" s="10">
        <f t="shared" si="60"/>
        <v>17.5264666666667</v>
      </c>
      <c r="F68" s="7" t="s">
        <v>83</v>
      </c>
      <c r="G68" s="1">
        <v>11</v>
      </c>
      <c r="H68" s="9">
        <f t="shared" si="42"/>
        <v>11.832290322580601</v>
      </c>
      <c r="I68" s="9">
        <f t="shared" si="43"/>
        <v>284.98229032258058</v>
      </c>
      <c r="J68" s="9">
        <f t="shared" si="44"/>
        <v>7.6554106176376854E-2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0.33810687267797734</v>
      </c>
      <c r="O68" s="9">
        <f t="shared" si="61"/>
        <v>0.11756176522866546</v>
      </c>
      <c r="P68" s="9">
        <f t="shared" si="47"/>
        <v>8.9998358575975445E-3</v>
      </c>
      <c r="Q68" s="12">
        <f t="shared" si="48"/>
        <v>1.7099688129435335E-3</v>
      </c>
      <c r="R68" s="9">
        <f t="shared" si="49"/>
        <v>1.8955666666666669E-2</v>
      </c>
      <c r="S68" s="13">
        <f t="shared" si="50"/>
        <v>9.0208845883035849E-2</v>
      </c>
      <c r="T68" s="2">
        <f t="shared" si="51"/>
        <v>0.01</v>
      </c>
      <c r="U68" s="14">
        <f t="shared" si="52"/>
        <v>9.0208845883035847E-4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1.2902088458830358E-2</v>
      </c>
      <c r="AR68" s="9">
        <f t="shared" si="56"/>
        <v>9.9766666666666666</v>
      </c>
      <c r="AS68" s="1">
        <f t="shared" si="57"/>
        <v>0.19</v>
      </c>
      <c r="AT68" s="1">
        <f t="shared" si="62"/>
        <v>582885.83333333337</v>
      </c>
      <c r="AU68" s="1">
        <f t="shared" si="58"/>
        <v>95511877.270160913</v>
      </c>
    </row>
    <row r="69" spans="1:48" x14ac:dyDescent="0.15">
      <c r="C69" s="7">
        <v>11</v>
      </c>
      <c r="D69" s="7">
        <f t="shared" si="59"/>
        <v>6.2529000000000003</v>
      </c>
      <c r="E69" s="10">
        <f t="shared" si="60"/>
        <v>11.832290322580601</v>
      </c>
      <c r="F69" s="7" t="s">
        <v>85</v>
      </c>
      <c r="G69" s="1">
        <v>12</v>
      </c>
      <c r="H69" s="9">
        <f t="shared" si="42"/>
        <v>6.2529000000000003</v>
      </c>
      <c r="I69" s="9">
        <f t="shared" si="43"/>
        <v>279.40289999999999</v>
      </c>
      <c r="J69" s="9">
        <f t="shared" si="44"/>
        <v>3.8695826966235171E-2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0.2083285960377346</v>
      </c>
      <c r="P69" s="9">
        <f t="shared" si="47"/>
        <v>8.0614473043948837E-3</v>
      </c>
      <c r="Q69" s="12">
        <f t="shared" si="48"/>
        <v>1.531674987835028E-3</v>
      </c>
      <c r="R69" s="9">
        <f t="shared" si="49"/>
        <v>1.8955666666666669E-2</v>
      </c>
      <c r="S69" s="13">
        <f t="shared" si="50"/>
        <v>8.0803013408568825E-2</v>
      </c>
      <c r="T69" s="2">
        <f t="shared" si="51"/>
        <v>0.01</v>
      </c>
      <c r="U69" s="14">
        <f t="shared" si="52"/>
        <v>8.0803013408568825E-4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1.2808030134085688E-2</v>
      </c>
      <c r="AR69" s="9">
        <f t="shared" si="56"/>
        <v>9.9766666666666666</v>
      </c>
      <c r="AS69" s="1">
        <f t="shared" si="57"/>
        <v>0.19</v>
      </c>
      <c r="AT69" s="1">
        <f t="shared" si="62"/>
        <v>582885.83333333337</v>
      </c>
      <c r="AU69" s="1">
        <f t="shared" si="58"/>
        <v>94815580.139822975</v>
      </c>
      <c r="AV69" s="1">
        <f>SUM(AU58:AU69)</f>
        <v>1540571354.5126212</v>
      </c>
    </row>
    <row r="70" spans="1:48" x14ac:dyDescent="0.15">
      <c r="C70" s="7">
        <v>12</v>
      </c>
      <c r="D70" s="7">
        <f t="shared" si="59"/>
        <v>5.68541935483871</v>
      </c>
      <c r="E70" s="10">
        <f t="shared" si="60"/>
        <v>6.2529000000000003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5.7562580645161301</v>
      </c>
      <c r="E73" s="7"/>
      <c r="F73" s="7"/>
      <c r="G73" s="1">
        <v>1</v>
      </c>
      <c r="H73" s="9">
        <f t="shared" ref="H73:H84" si="63">E74</f>
        <v>5.7562580645161301</v>
      </c>
      <c r="I73" s="9">
        <f t="shared" ref="I73:I84" si="64">H73+273.15</f>
        <v>278.90625806451612</v>
      </c>
      <c r="J73" s="9">
        <f t="shared" ref="J73:J84" si="65">EXP(($C$15*(I73-$C$13))/($C$16*I73*$C$13))</f>
        <v>3.6367580601301991E-2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3.9822500758425689E-3</v>
      </c>
      <c r="Q73" s="12">
        <f t="shared" ref="Q73:Q84" si="69">P73*$B$75</f>
        <v>7.1680501365166242E-4</v>
      </c>
      <c r="R73" s="9">
        <f t="shared" ref="R73:R84" si="70">L73*$B$75</f>
        <v>1.9710000000000002E-2</v>
      </c>
      <c r="S73" s="13">
        <f t="shared" ref="S73:S84" si="71">Q73/R73</f>
        <v>3.6367580601301998E-2</v>
      </c>
      <c r="T73" s="2">
        <f t="shared" ref="T73:T84" si="72">$B$74/100</f>
        <v>0.01</v>
      </c>
      <c r="U73" s="14">
        <f t="shared" ref="U73:U84" si="73">S73*T73</f>
        <v>3.6367580601301999E-4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1.2963675806013019E-2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115647.5</v>
      </c>
      <c r="AU73" s="1">
        <f t="shared" ref="AU73:AU84" si="79">AT73*10000*AS73*0.67*AR73*AQ73</f>
        <v>19798205.945819084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3.5223548387096799</v>
      </c>
      <c r="E74" s="10">
        <f t="shared" ref="E74:E85" si="81">D73</f>
        <v>5.7562580645161301</v>
      </c>
      <c r="F74" s="7" t="s">
        <v>83</v>
      </c>
      <c r="G74" s="1">
        <v>2</v>
      </c>
      <c r="H74" s="9">
        <f t="shared" si="63"/>
        <v>3.5223548387096799</v>
      </c>
      <c r="I74" s="9">
        <f t="shared" si="64"/>
        <v>276.67235483870968</v>
      </c>
      <c r="J74" s="9">
        <f t="shared" si="65"/>
        <v>2.7434546399602817E-2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0.21501774992415745</v>
      </c>
      <c r="P74" s="9">
        <f t="shared" si="68"/>
        <v>5.8989144370324926E-3</v>
      </c>
      <c r="Q74" s="12">
        <f t="shared" si="69"/>
        <v>1.0618045986658486E-3</v>
      </c>
      <c r="R74" s="9">
        <f t="shared" si="70"/>
        <v>1.9710000000000002E-2</v>
      </c>
      <c r="S74" s="13">
        <f t="shared" si="71"/>
        <v>5.3871364721757915E-2</v>
      </c>
      <c r="T74" s="2">
        <f t="shared" si="72"/>
        <v>0.01</v>
      </c>
      <c r="U74" s="14">
        <f t="shared" si="73"/>
        <v>5.3871364721757914E-4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1.313871364721758E-2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115647.5</v>
      </c>
      <c r="AU74" s="1">
        <f t="shared" si="79"/>
        <v>20065524.820522204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7.0431428571428603</v>
      </c>
      <c r="E75" s="10">
        <f t="shared" si="81"/>
        <v>3.5223548387096799</v>
      </c>
      <c r="F75" s="7" t="s">
        <v>83</v>
      </c>
      <c r="G75" s="1">
        <v>3</v>
      </c>
      <c r="H75" s="9">
        <f t="shared" si="63"/>
        <v>7.0431428571428603</v>
      </c>
      <c r="I75" s="9">
        <f t="shared" si="64"/>
        <v>280.19314285714285</v>
      </c>
      <c r="J75" s="9">
        <f t="shared" si="65"/>
        <v>4.2692229294039923E-2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0.318618835487125</v>
      </c>
      <c r="P75" s="9">
        <f t="shared" si="68"/>
        <v>1.3602548382016324E-2</v>
      </c>
      <c r="Q75" s="12">
        <f t="shared" si="69"/>
        <v>2.4484587087629382E-3</v>
      </c>
      <c r="R75" s="9">
        <f t="shared" si="70"/>
        <v>1.9710000000000002E-2</v>
      </c>
      <c r="S75" s="13">
        <f t="shared" si="71"/>
        <v>0.12422418613713536</v>
      </c>
      <c r="T75" s="2">
        <f t="shared" si="72"/>
        <v>0.01</v>
      </c>
      <c r="U75" s="14">
        <f t="shared" si="73"/>
        <v>1.2422418613713536E-3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1.3842241861371354E-2</v>
      </c>
      <c r="AR75" s="9">
        <f t="shared" si="77"/>
        <v>10.950000000000001</v>
      </c>
      <c r="AS75" s="1">
        <f t="shared" si="78"/>
        <v>0.18</v>
      </c>
      <c r="AT75" s="1">
        <f t="shared" si="83"/>
        <v>115647.5</v>
      </c>
      <c r="AU75" s="1">
        <f t="shared" si="79"/>
        <v>21139957.464545138</v>
      </c>
    </row>
    <row r="76" spans="1:48" x14ac:dyDescent="0.15">
      <c r="C76" s="7">
        <v>3</v>
      </c>
      <c r="D76" s="7">
        <f t="shared" si="80"/>
        <v>7.5356129032258101</v>
      </c>
      <c r="E76" s="10">
        <f t="shared" si="81"/>
        <v>7.0431428571428603</v>
      </c>
      <c r="F76" s="7" t="s">
        <v>83</v>
      </c>
      <c r="G76" s="1">
        <v>4</v>
      </c>
      <c r="H76" s="9">
        <f t="shared" si="63"/>
        <v>7.5356129032258101</v>
      </c>
      <c r="I76" s="9">
        <f t="shared" si="64"/>
        <v>280.68561290322577</v>
      </c>
      <c r="J76" s="9">
        <f t="shared" si="65"/>
        <v>4.537617390484168E-2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0.41451628710510874</v>
      </c>
      <c r="P76" s="9">
        <f t="shared" si="68"/>
        <v>1.8809163130070698E-2</v>
      </c>
      <c r="Q76" s="12">
        <f t="shared" si="69"/>
        <v>3.3856493634127254E-3</v>
      </c>
      <c r="R76" s="9">
        <f t="shared" si="70"/>
        <v>1.9710000000000002E-2</v>
      </c>
      <c r="S76" s="13">
        <f t="shared" si="71"/>
        <v>0.17177317927005201</v>
      </c>
      <c r="T76" s="2">
        <f t="shared" si="72"/>
        <v>0.01</v>
      </c>
      <c r="U76" s="14">
        <f t="shared" si="73"/>
        <v>1.7177317927005201E-3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1.431773179270052E-2</v>
      </c>
      <c r="AR76" s="9">
        <f t="shared" si="77"/>
        <v>10.950000000000001</v>
      </c>
      <c r="AS76" s="1">
        <f t="shared" si="78"/>
        <v>0.18</v>
      </c>
      <c r="AT76" s="1">
        <f t="shared" si="83"/>
        <v>115647.5</v>
      </c>
      <c r="AU76" s="1">
        <f t="shared" si="79"/>
        <v>21866128.631310333</v>
      </c>
    </row>
    <row r="77" spans="1:48" x14ac:dyDescent="0.15">
      <c r="C77" s="7">
        <v>4</v>
      </c>
      <c r="D77" s="7">
        <f t="shared" si="80"/>
        <v>9.1330333333333407</v>
      </c>
      <c r="E77" s="10">
        <f t="shared" si="81"/>
        <v>7.5356129032258101</v>
      </c>
      <c r="F77" s="7" t="s">
        <v>83</v>
      </c>
      <c r="G77" s="1">
        <v>5</v>
      </c>
      <c r="H77" s="9">
        <f t="shared" si="63"/>
        <v>9.1330333333333407</v>
      </c>
      <c r="I77" s="9">
        <f t="shared" si="64"/>
        <v>282.28303333333332</v>
      </c>
      <c r="J77" s="9">
        <f t="shared" si="65"/>
        <v>5.5218143180087186E-2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0.37592176777628616</v>
      </c>
      <c r="O77" s="9">
        <f t="shared" si="82"/>
        <v>0.12928535619875181</v>
      </c>
      <c r="P77" s="9">
        <f t="shared" si="68"/>
        <v>7.1388973096712495E-3</v>
      </c>
      <c r="Q77" s="12">
        <f t="shared" si="69"/>
        <v>1.2850015157408249E-3</v>
      </c>
      <c r="R77" s="9">
        <f t="shared" si="70"/>
        <v>1.9710000000000002E-2</v>
      </c>
      <c r="S77" s="13">
        <f t="shared" si="71"/>
        <v>6.519540922074199E-2</v>
      </c>
      <c r="T77" s="2">
        <f t="shared" si="72"/>
        <v>0.01</v>
      </c>
      <c r="U77" s="14">
        <f t="shared" si="73"/>
        <v>6.5195409220741992E-4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1.325195409220742E-2</v>
      </c>
      <c r="AR77" s="9">
        <f t="shared" si="77"/>
        <v>10.950000000000001</v>
      </c>
      <c r="AS77" s="1">
        <f t="shared" si="78"/>
        <v>0.18</v>
      </c>
      <c r="AT77" s="1">
        <f t="shared" si="83"/>
        <v>115647.5</v>
      </c>
      <c r="AU77" s="1">
        <f t="shared" si="79"/>
        <v>20238466.329153974</v>
      </c>
    </row>
    <row r="78" spans="1:48" x14ac:dyDescent="0.15">
      <c r="C78" s="7">
        <v>5</v>
      </c>
      <c r="D78" s="7">
        <f t="shared" si="80"/>
        <v>12.3089032258065</v>
      </c>
      <c r="E78" s="10">
        <f t="shared" si="81"/>
        <v>9.1330333333333407</v>
      </c>
      <c r="F78" s="7" t="s">
        <v>85</v>
      </c>
      <c r="G78" s="1">
        <v>6</v>
      </c>
      <c r="H78" s="9">
        <f t="shared" si="63"/>
        <v>12.3089032258065</v>
      </c>
      <c r="I78" s="9">
        <f t="shared" si="64"/>
        <v>285.45890322580647</v>
      </c>
      <c r="J78" s="9">
        <f t="shared" si="65"/>
        <v>8.1048123121879645E-2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0.23164645888908059</v>
      </c>
      <c r="P78" s="9">
        <f t="shared" si="68"/>
        <v>1.8774510720789634E-2</v>
      </c>
      <c r="Q78" s="12">
        <f t="shared" si="69"/>
        <v>3.3794119297421341E-3</v>
      </c>
      <c r="R78" s="9">
        <f t="shared" si="70"/>
        <v>1.9710000000000002E-2</v>
      </c>
      <c r="S78" s="13">
        <f t="shared" si="71"/>
        <v>0.17145671891132083</v>
      </c>
      <c r="T78" s="2">
        <f t="shared" si="72"/>
        <v>0.01</v>
      </c>
      <c r="U78" s="14">
        <f t="shared" si="73"/>
        <v>1.7145671891132083E-3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1.4314567189113208E-2</v>
      </c>
      <c r="AR78" s="9">
        <f t="shared" si="77"/>
        <v>10.950000000000001</v>
      </c>
      <c r="AS78" s="1">
        <f t="shared" si="78"/>
        <v>0.18</v>
      </c>
      <c r="AT78" s="1">
        <f t="shared" si="83"/>
        <v>115647.5</v>
      </c>
      <c r="AU78" s="1">
        <f t="shared" si="79"/>
        <v>21861295.629120521</v>
      </c>
    </row>
    <row r="79" spans="1:48" x14ac:dyDescent="0.15">
      <c r="C79" s="7">
        <v>6</v>
      </c>
      <c r="D79" s="7">
        <f t="shared" si="80"/>
        <v>18.682366666666699</v>
      </c>
      <c r="E79" s="10">
        <f t="shared" si="81"/>
        <v>12.3089032258065</v>
      </c>
      <c r="F79" s="7" t="s">
        <v>83</v>
      </c>
      <c r="G79" s="1">
        <v>7</v>
      </c>
      <c r="H79" s="9">
        <f t="shared" si="63"/>
        <v>18.682366666666699</v>
      </c>
      <c r="I79" s="9">
        <f t="shared" si="64"/>
        <v>291.8323666666667</v>
      </c>
      <c r="J79" s="9">
        <f t="shared" si="65"/>
        <v>0.17071080823174958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0.32237194816829096</v>
      </c>
      <c r="P79" s="9">
        <f t="shared" si="68"/>
        <v>5.5032375823052634E-2</v>
      </c>
      <c r="Q79" s="12">
        <f t="shared" si="69"/>
        <v>9.9058276481494741E-3</v>
      </c>
      <c r="R79" s="9">
        <f t="shared" si="70"/>
        <v>1.9710000000000002E-2</v>
      </c>
      <c r="S79" s="13">
        <f t="shared" si="71"/>
        <v>0.50257877463974998</v>
      </c>
      <c r="T79" s="2">
        <f t="shared" si="72"/>
        <v>0.01</v>
      </c>
      <c r="U79" s="14">
        <f t="shared" si="73"/>
        <v>5.0257877463974997E-3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2.6625787746397501E-2</v>
      </c>
      <c r="AR79" s="9">
        <f t="shared" si="77"/>
        <v>10.950000000000001</v>
      </c>
      <c r="AS79" s="1">
        <f t="shared" si="78"/>
        <v>0.18</v>
      </c>
      <c r="AT79" s="1">
        <f t="shared" si="83"/>
        <v>115647.5</v>
      </c>
      <c r="AU79" s="1">
        <f t="shared" si="79"/>
        <v>40663067.879893757</v>
      </c>
    </row>
    <row r="80" spans="1:48" x14ac:dyDescent="0.15">
      <c r="C80" s="7">
        <v>7</v>
      </c>
      <c r="D80" s="7">
        <f t="shared" si="80"/>
        <v>19.0349677419355</v>
      </c>
      <c r="E80" s="10">
        <f t="shared" si="81"/>
        <v>18.682366666666699</v>
      </c>
      <c r="F80" s="7" t="s">
        <v>83</v>
      </c>
      <c r="G80" s="1">
        <v>8</v>
      </c>
      <c r="H80" s="9">
        <f t="shared" si="63"/>
        <v>19.0349677419355</v>
      </c>
      <c r="I80" s="9">
        <f t="shared" si="64"/>
        <v>292.18496774193545</v>
      </c>
      <c r="J80" s="9">
        <f t="shared" si="65"/>
        <v>0.17772441581014992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0.37683957234523835</v>
      </c>
      <c r="P80" s="9">
        <f t="shared" si="68"/>
        <v>6.6973592849204205E-2</v>
      </c>
      <c r="Q80" s="12">
        <f t="shared" si="69"/>
        <v>1.2055246712856757E-2</v>
      </c>
      <c r="R80" s="9">
        <f t="shared" si="70"/>
        <v>1.9710000000000002E-2</v>
      </c>
      <c r="S80" s="13">
        <f t="shared" si="71"/>
        <v>0.61163098492423928</v>
      </c>
      <c r="T80" s="2">
        <f t="shared" si="72"/>
        <v>0.01</v>
      </c>
      <c r="U80" s="14">
        <f t="shared" si="73"/>
        <v>6.1163098492423929E-3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2.7716309849242393E-2</v>
      </c>
      <c r="AR80" s="9">
        <f t="shared" si="77"/>
        <v>10.950000000000001</v>
      </c>
      <c r="AS80" s="1">
        <f t="shared" si="78"/>
        <v>0.18</v>
      </c>
      <c r="AT80" s="1">
        <f t="shared" si="83"/>
        <v>115647.5</v>
      </c>
      <c r="AU80" s="1">
        <f t="shared" si="79"/>
        <v>42328519.986508191</v>
      </c>
    </row>
    <row r="81" spans="1:48" x14ac:dyDescent="0.15">
      <c r="C81" s="7">
        <v>8</v>
      </c>
      <c r="D81" s="7">
        <f t="shared" si="80"/>
        <v>18.433258064516099</v>
      </c>
      <c r="E81" s="10">
        <f t="shared" si="81"/>
        <v>19.0349677419355</v>
      </c>
      <c r="F81" s="7" t="s">
        <v>83</v>
      </c>
      <c r="G81" s="1">
        <v>9</v>
      </c>
      <c r="H81" s="9">
        <f t="shared" si="63"/>
        <v>18.433258064516099</v>
      </c>
      <c r="I81" s="9">
        <f t="shared" si="64"/>
        <v>291.58325806451609</v>
      </c>
      <c r="J81" s="9">
        <f t="shared" si="65"/>
        <v>0.16591353376901916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0.41936597949603416</v>
      </c>
      <c r="P81" s="9">
        <f t="shared" si="68"/>
        <v>6.9578491600693057E-2</v>
      </c>
      <c r="Q81" s="12">
        <f t="shared" si="69"/>
        <v>1.252412848812475E-2</v>
      </c>
      <c r="R81" s="9">
        <f t="shared" si="70"/>
        <v>1.9710000000000002E-2</v>
      </c>
      <c r="S81" s="13">
        <f t="shared" si="71"/>
        <v>0.6354200146182013</v>
      </c>
      <c r="T81" s="2">
        <f t="shared" si="72"/>
        <v>0.01</v>
      </c>
      <c r="U81" s="14">
        <f t="shared" si="73"/>
        <v>6.3542001461820135E-3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2.7954200146182016E-2</v>
      </c>
      <c r="AR81" s="9">
        <f t="shared" si="77"/>
        <v>10.950000000000001</v>
      </c>
      <c r="AS81" s="1">
        <f t="shared" si="78"/>
        <v>0.18</v>
      </c>
      <c r="AT81" s="1">
        <f t="shared" si="83"/>
        <v>115647.5</v>
      </c>
      <c r="AU81" s="1">
        <f t="shared" si="79"/>
        <v>42691827.520713739</v>
      </c>
    </row>
    <row r="82" spans="1:48" x14ac:dyDescent="0.15">
      <c r="C82" s="7">
        <v>9</v>
      </c>
      <c r="D82" s="7">
        <f t="shared" si="80"/>
        <v>17.5264666666667</v>
      </c>
      <c r="E82" s="10">
        <f t="shared" si="81"/>
        <v>18.433258064516099</v>
      </c>
      <c r="F82" s="7" t="s">
        <v>83</v>
      </c>
      <c r="G82" s="1">
        <v>10</v>
      </c>
      <c r="H82" s="9">
        <f t="shared" si="63"/>
        <v>17.5264666666667</v>
      </c>
      <c r="I82" s="9">
        <f t="shared" si="64"/>
        <v>290.67646666666667</v>
      </c>
      <c r="J82" s="9">
        <f t="shared" si="65"/>
        <v>0.14949976850970523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0.45928748789534113</v>
      </c>
      <c r="P82" s="9">
        <f t="shared" si="68"/>
        <v>6.8663373119757537E-2</v>
      </c>
      <c r="Q82" s="12">
        <f t="shared" si="69"/>
        <v>1.2359407161556356E-2</v>
      </c>
      <c r="R82" s="9">
        <f t="shared" si="70"/>
        <v>1.9710000000000002E-2</v>
      </c>
      <c r="S82" s="13">
        <f t="shared" si="71"/>
        <v>0.62706276821696372</v>
      </c>
      <c r="T82" s="2">
        <f t="shared" si="72"/>
        <v>0.01</v>
      </c>
      <c r="U82" s="14">
        <f t="shared" si="73"/>
        <v>6.2706276821696376E-3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2.7870627682169639E-2</v>
      </c>
      <c r="AR82" s="9">
        <f t="shared" si="77"/>
        <v>10.950000000000001</v>
      </c>
      <c r="AS82" s="1">
        <f t="shared" si="78"/>
        <v>0.18</v>
      </c>
      <c r="AT82" s="1">
        <f t="shared" si="83"/>
        <v>115647.5</v>
      </c>
      <c r="AU82" s="1">
        <f t="shared" si="79"/>
        <v>42564195.1362978</v>
      </c>
    </row>
    <row r="83" spans="1:48" x14ac:dyDescent="0.15">
      <c r="C83" s="7">
        <v>10</v>
      </c>
      <c r="D83" s="7">
        <f t="shared" si="80"/>
        <v>11.832290322580601</v>
      </c>
      <c r="E83" s="10">
        <f t="shared" si="81"/>
        <v>17.5264666666667</v>
      </c>
      <c r="F83" s="7" t="s">
        <v>83</v>
      </c>
      <c r="G83" s="1">
        <v>11</v>
      </c>
      <c r="H83" s="9">
        <f t="shared" si="63"/>
        <v>11.832290322580601</v>
      </c>
      <c r="I83" s="9">
        <f t="shared" si="64"/>
        <v>284.98229032258058</v>
      </c>
      <c r="J83" s="9">
        <f t="shared" si="65"/>
        <v>7.6554106176376854E-2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0.37109290903680436</v>
      </c>
      <c r="O83" s="9">
        <f t="shared" si="82"/>
        <v>0.12903120573877924</v>
      </c>
      <c r="P83" s="9">
        <f t="shared" si="68"/>
        <v>9.8778686241924318E-3</v>
      </c>
      <c r="Q83" s="12">
        <f t="shared" si="69"/>
        <v>1.7780163523546378E-3</v>
      </c>
      <c r="R83" s="9">
        <f t="shared" si="70"/>
        <v>1.9710000000000002E-2</v>
      </c>
      <c r="S83" s="13">
        <f t="shared" si="71"/>
        <v>9.0208845883035904E-2</v>
      </c>
      <c r="T83" s="2">
        <f t="shared" si="72"/>
        <v>0.01</v>
      </c>
      <c r="U83" s="14">
        <f t="shared" si="73"/>
        <v>9.0208845883035902E-4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1.350208845883036E-2</v>
      </c>
      <c r="AR83" s="9">
        <f t="shared" si="77"/>
        <v>10.950000000000001</v>
      </c>
      <c r="AS83" s="1">
        <f t="shared" si="78"/>
        <v>0.18</v>
      </c>
      <c r="AT83" s="1">
        <f t="shared" si="83"/>
        <v>115647.5</v>
      </c>
      <c r="AU83" s="1">
        <f t="shared" si="79"/>
        <v>20620473.082379855</v>
      </c>
    </row>
    <row r="84" spans="1:48" x14ac:dyDescent="0.15">
      <c r="C84" s="7">
        <v>11</v>
      </c>
      <c r="D84" s="7">
        <f t="shared" si="80"/>
        <v>6.2529000000000003</v>
      </c>
      <c r="E84" s="10">
        <f t="shared" si="81"/>
        <v>11.832290322580601</v>
      </c>
      <c r="F84" s="7" t="s">
        <v>85</v>
      </c>
      <c r="G84" s="1">
        <v>12</v>
      </c>
      <c r="H84" s="9">
        <f t="shared" si="63"/>
        <v>6.2529000000000003</v>
      </c>
      <c r="I84" s="9">
        <f t="shared" si="64"/>
        <v>279.40289999999999</v>
      </c>
      <c r="J84" s="9">
        <f t="shared" si="65"/>
        <v>3.8695826966235171E-2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0.22865333711458682</v>
      </c>
      <c r="P84" s="9">
        <f t="shared" si="68"/>
        <v>8.8479299682382908E-3</v>
      </c>
      <c r="Q84" s="12">
        <f t="shared" si="69"/>
        <v>1.5926273942828922E-3</v>
      </c>
      <c r="R84" s="9">
        <f t="shared" si="70"/>
        <v>1.9710000000000002E-2</v>
      </c>
      <c r="S84" s="13">
        <f t="shared" si="71"/>
        <v>8.0803013408568852E-2</v>
      </c>
      <c r="T84" s="2">
        <f t="shared" si="72"/>
        <v>0.01</v>
      </c>
      <c r="U84" s="14">
        <f t="shared" si="73"/>
        <v>8.0803013408568857E-4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1.3408030134085688E-2</v>
      </c>
      <c r="AR84" s="9">
        <f t="shared" si="77"/>
        <v>10.950000000000001</v>
      </c>
      <c r="AS84" s="1">
        <f t="shared" si="78"/>
        <v>0.18</v>
      </c>
      <c r="AT84" s="1">
        <f t="shared" si="83"/>
        <v>115647.5</v>
      </c>
      <c r="AU84" s="1">
        <f t="shared" si="79"/>
        <v>20476826.626538221</v>
      </c>
      <c r="AV84" s="1">
        <f>SUM(AU73:AU84)</f>
        <v>334314489.05280286</v>
      </c>
    </row>
    <row r="85" spans="1:48" x14ac:dyDescent="0.15">
      <c r="C85" s="7">
        <v>12</v>
      </c>
      <c r="D85" s="7">
        <f t="shared" si="80"/>
        <v>5.68541935483871</v>
      </c>
      <c r="E85" s="10">
        <f t="shared" si="81"/>
        <v>6.2529000000000003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5.7562580645161301</v>
      </c>
      <c r="E89" s="7"/>
      <c r="F89" s="7"/>
      <c r="G89" s="1">
        <v>1</v>
      </c>
      <c r="H89" s="9">
        <f t="shared" ref="H89:H100" si="84">E90</f>
        <v>5.7562580645161301</v>
      </c>
      <c r="I89" s="9">
        <f t="shared" ref="I89:I100" si="85">H89+273.15</f>
        <v>278.90625806451612</v>
      </c>
      <c r="J89" s="9">
        <f t="shared" ref="J89:J100" si="86">EXP(($C$15*(I89-$C$13))/($C$16*I89*$C$13))</f>
        <v>3.6367580601301991E-2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0.19294001617457243</v>
      </c>
      <c r="Q89" s="12">
        <f t="shared" ref="Q89:Q100" si="90">P89*$B$91</f>
        <v>8.6823007278557601E-2</v>
      </c>
      <c r="R89" s="9">
        <f t="shared" ref="R89:R100" si="91">L89*$B$91</f>
        <v>2.3873737500000001</v>
      </c>
      <c r="S89" s="13">
        <f t="shared" ref="S89:S100" si="92">Q89/R89</f>
        <v>3.6367580601301998E-2</v>
      </c>
      <c r="T89" s="2">
        <f t="shared" ref="T89:T100" si="93">$B$90/100</f>
        <v>0.51</v>
      </c>
      <c r="U89" s="14">
        <f t="shared" ref="U89:U100" si="94">S89*T89</f>
        <v>1.854746610666402E-2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3.5929061031159198E-2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1078416.6666666667</v>
      </c>
      <c r="AN89" s="1">
        <f t="shared" ref="AN89:AN100" si="98">AM89*10000*AK89*AJ89</f>
        <v>4030604478.7591796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3.5223548387096799</v>
      </c>
      <c r="E90" s="10">
        <f t="shared" ref="E90:E101" si="100">D89</f>
        <v>5.7562580645161301</v>
      </c>
      <c r="F90" s="7" t="s">
        <v>83</v>
      </c>
      <c r="G90" s="1">
        <v>2</v>
      </c>
      <c r="H90" s="9">
        <f t="shared" si="84"/>
        <v>3.5223548387096799</v>
      </c>
      <c r="I90" s="9">
        <f t="shared" si="85"/>
        <v>276.67235483870968</v>
      </c>
      <c r="J90" s="9">
        <f t="shared" si="86"/>
        <v>2.7434546399602817E-2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10.417609983825427</v>
      </c>
      <c r="P90" s="9">
        <f t="shared" si="89"/>
        <v>0.28580240447422423</v>
      </c>
      <c r="Q90" s="12">
        <f t="shared" si="90"/>
        <v>0.12861108201340091</v>
      </c>
      <c r="R90" s="9">
        <f t="shared" si="91"/>
        <v>2.3873737500000001</v>
      </c>
      <c r="S90" s="13">
        <f t="shared" si="92"/>
        <v>5.3871364721757915E-2</v>
      </c>
      <c r="T90" s="2">
        <f t="shared" si="93"/>
        <v>0.51</v>
      </c>
      <c r="U90" s="14">
        <f t="shared" si="94"/>
        <v>2.7474396008096539E-2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3.8620530396441109E-2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1078416.6666666667</v>
      </c>
      <c r="AN90" s="1">
        <f t="shared" si="98"/>
        <v>4332539685.7143612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7.0431428571428603</v>
      </c>
      <c r="E91" s="10">
        <f t="shared" si="100"/>
        <v>3.5223548387096799</v>
      </c>
      <c r="F91" s="7" t="s">
        <v>83</v>
      </c>
      <c r="G91" s="1">
        <v>3</v>
      </c>
      <c r="H91" s="9">
        <f t="shared" si="84"/>
        <v>7.0431428571428603</v>
      </c>
      <c r="I91" s="9">
        <f t="shared" si="85"/>
        <v>280.19314285714285</v>
      </c>
      <c r="J91" s="9">
        <f t="shared" si="86"/>
        <v>4.2692229294039923E-2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15.437082579351202</v>
      </c>
      <c r="P91" s="9">
        <f t="shared" si="89"/>
        <v>0.65904346910869072</v>
      </c>
      <c r="Q91" s="12">
        <f t="shared" si="90"/>
        <v>0.29656956109891081</v>
      </c>
      <c r="R91" s="9">
        <f t="shared" si="91"/>
        <v>2.3873737500000001</v>
      </c>
      <c r="S91" s="13">
        <f t="shared" si="92"/>
        <v>0.12422418613713533</v>
      </c>
      <c r="T91" s="2">
        <f t="shared" si="93"/>
        <v>0.51</v>
      </c>
      <c r="U91" s="14">
        <f t="shared" si="94"/>
        <v>6.3354334929939027E-2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4.9438331981376621E-2</v>
      </c>
      <c r="AK91" s="9">
        <f t="shared" si="96"/>
        <v>10.4025</v>
      </c>
      <c r="AL91" s="1">
        <f t="shared" si="97"/>
        <v>0.45</v>
      </c>
      <c r="AM91" s="17">
        <f t="shared" si="102"/>
        <v>1078416.6666666667</v>
      </c>
      <c r="AN91" s="1">
        <f t="shared" si="98"/>
        <v>5546105480.8448124</v>
      </c>
    </row>
    <row r="92" spans="1:48" x14ac:dyDescent="0.15">
      <c r="C92" s="7">
        <v>3</v>
      </c>
      <c r="D92" s="7">
        <f t="shared" si="99"/>
        <v>7.5356129032258101</v>
      </c>
      <c r="E92" s="10">
        <f t="shared" si="100"/>
        <v>7.0431428571428603</v>
      </c>
      <c r="F92" s="7" t="s">
        <v>83</v>
      </c>
      <c r="G92" s="1">
        <v>4</v>
      </c>
      <c r="H92" s="9">
        <f t="shared" si="84"/>
        <v>7.5356129032258101</v>
      </c>
      <c r="I92" s="9">
        <f t="shared" si="85"/>
        <v>280.68561290322577</v>
      </c>
      <c r="J92" s="9">
        <f t="shared" si="86"/>
        <v>4.537617390484168E-2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20.083314110242508</v>
      </c>
      <c r="P92" s="9">
        <f t="shared" si="89"/>
        <v>0.91130395365192474</v>
      </c>
      <c r="Q92" s="12">
        <f t="shared" si="90"/>
        <v>0.41008677914336616</v>
      </c>
      <c r="R92" s="9">
        <f t="shared" si="91"/>
        <v>2.3873737500000001</v>
      </c>
      <c r="S92" s="13">
        <f t="shared" si="92"/>
        <v>0.17177317927005192</v>
      </c>
      <c r="T92" s="2">
        <f t="shared" si="93"/>
        <v>0.51</v>
      </c>
      <c r="U92" s="14">
        <f t="shared" si="94"/>
        <v>8.7604321427726478E-2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5.6749702910459533E-2</v>
      </c>
      <c r="AK92" s="9">
        <f t="shared" si="96"/>
        <v>10.4025</v>
      </c>
      <c r="AL92" s="1">
        <f t="shared" si="97"/>
        <v>0.45</v>
      </c>
      <c r="AM92" s="17">
        <f t="shared" si="102"/>
        <v>1078416.6666666667</v>
      </c>
      <c r="AN92" s="1">
        <f t="shared" si="98"/>
        <v>6366311842.1264019</v>
      </c>
    </row>
    <row r="93" spans="1:48" x14ac:dyDescent="0.15">
      <c r="C93" s="7">
        <v>4</v>
      </c>
      <c r="D93" s="7">
        <f t="shared" si="99"/>
        <v>9.1330333333333407</v>
      </c>
      <c r="E93" s="10">
        <f t="shared" si="100"/>
        <v>7.5356129032258101</v>
      </c>
      <c r="F93" s="7" t="s">
        <v>83</v>
      </c>
      <c r="G93" s="1">
        <v>5</v>
      </c>
      <c r="H93" s="9">
        <f t="shared" si="84"/>
        <v>9.1330333333333407</v>
      </c>
      <c r="I93" s="9">
        <f t="shared" si="85"/>
        <v>282.28303333333332</v>
      </c>
      <c r="J93" s="9">
        <f t="shared" si="86"/>
        <v>5.5218143180087186E-2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18.213409648761054</v>
      </c>
      <c r="O93" s="9">
        <f t="shared" si="101"/>
        <v>6.2638755078295283</v>
      </c>
      <c r="P93" s="9">
        <f t="shared" si="89"/>
        <v>0.34587957465357222</v>
      </c>
      <c r="Q93" s="12">
        <f t="shared" si="90"/>
        <v>0.15564580859410751</v>
      </c>
      <c r="R93" s="9">
        <f t="shared" si="91"/>
        <v>2.3873737500000001</v>
      </c>
      <c r="S93" s="13">
        <f t="shared" si="92"/>
        <v>6.5195409220742045E-2</v>
      </c>
      <c r="T93" s="2">
        <f t="shared" si="93"/>
        <v>0.51</v>
      </c>
      <c r="U93" s="14">
        <f t="shared" si="94"/>
        <v>3.3249658702578441E-2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3.29357720988274E-2</v>
      </c>
      <c r="AK93" s="9">
        <f t="shared" si="96"/>
        <v>10.4025</v>
      </c>
      <c r="AL93" s="1">
        <f t="shared" si="97"/>
        <v>0.45</v>
      </c>
      <c r="AM93" s="17">
        <f t="shared" si="102"/>
        <v>1078416.6666666667</v>
      </c>
      <c r="AN93" s="1">
        <f t="shared" si="98"/>
        <v>3694810460.4737101</v>
      </c>
    </row>
    <row r="94" spans="1:48" x14ac:dyDescent="0.15">
      <c r="C94" s="7">
        <v>5</v>
      </c>
      <c r="D94" s="7">
        <f t="shared" si="99"/>
        <v>12.3089032258065</v>
      </c>
      <c r="E94" s="10">
        <f t="shared" si="100"/>
        <v>9.1330333333333407</v>
      </c>
      <c r="F94" s="7" t="s">
        <v>85</v>
      </c>
      <c r="G94" s="1">
        <v>6</v>
      </c>
      <c r="H94" s="9">
        <f t="shared" si="84"/>
        <v>12.3089032258065</v>
      </c>
      <c r="I94" s="9">
        <f t="shared" si="85"/>
        <v>285.45890322580647</v>
      </c>
      <c r="J94" s="9">
        <f t="shared" si="86"/>
        <v>8.1048123121879645E-2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11.223270933175955</v>
      </c>
      <c r="P94" s="9">
        <f t="shared" si="89"/>
        <v>0.90962504442225789</v>
      </c>
      <c r="Q94" s="12">
        <f t="shared" si="90"/>
        <v>0.40933126999001607</v>
      </c>
      <c r="R94" s="9">
        <f t="shared" si="91"/>
        <v>2.3873737500000001</v>
      </c>
      <c r="S94" s="13">
        <f t="shared" si="92"/>
        <v>0.17145671891132089</v>
      </c>
      <c r="T94" s="2">
        <f t="shared" si="93"/>
        <v>0.51</v>
      </c>
      <c r="U94" s="14">
        <f t="shared" si="94"/>
        <v>8.7442926644773655E-2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5.249304238339926E-2</v>
      </c>
      <c r="AK94" s="9">
        <f t="shared" si="96"/>
        <v>10.4025</v>
      </c>
      <c r="AL94" s="1">
        <f t="shared" si="97"/>
        <v>0.45</v>
      </c>
      <c r="AM94" s="17">
        <f t="shared" si="102"/>
        <v>1078416.6666666667</v>
      </c>
      <c r="AN94" s="1">
        <f t="shared" si="98"/>
        <v>5888789900.4856968</v>
      </c>
    </row>
    <row r="95" spans="1:48" x14ac:dyDescent="0.15">
      <c r="C95" s="7">
        <v>6</v>
      </c>
      <c r="D95" s="7">
        <f t="shared" si="99"/>
        <v>18.682366666666699</v>
      </c>
      <c r="E95" s="10">
        <f t="shared" si="100"/>
        <v>12.3089032258065</v>
      </c>
      <c r="F95" s="7" t="s">
        <v>83</v>
      </c>
      <c r="G95" s="1">
        <v>7</v>
      </c>
      <c r="H95" s="9">
        <f t="shared" si="84"/>
        <v>18.682366666666699</v>
      </c>
      <c r="I95" s="9">
        <f t="shared" si="85"/>
        <v>291.8323666666667</v>
      </c>
      <c r="J95" s="9">
        <f t="shared" si="86"/>
        <v>0.17071080823174958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15.618920888753697</v>
      </c>
      <c r="P95" s="9">
        <f t="shared" si="89"/>
        <v>2.6663186086269004</v>
      </c>
      <c r="Q95" s="12">
        <f t="shared" si="90"/>
        <v>1.1998433738821053</v>
      </c>
      <c r="R95" s="9">
        <f t="shared" si="91"/>
        <v>2.3873737500000001</v>
      </c>
      <c r="S95" s="13">
        <f t="shared" si="92"/>
        <v>0.5025787746397502</v>
      </c>
      <c r="T95" s="2">
        <f t="shared" si="93"/>
        <v>0.51</v>
      </c>
      <c r="U95" s="14">
        <f t="shared" si="94"/>
        <v>0.2563151750662726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0.12373402528248119</v>
      </c>
      <c r="AK95" s="9">
        <f t="shared" si="96"/>
        <v>10.4025</v>
      </c>
      <c r="AL95" s="1">
        <f t="shared" si="97"/>
        <v>0.45</v>
      </c>
      <c r="AM95" s="17">
        <f t="shared" si="102"/>
        <v>1078416.6666666667</v>
      </c>
      <c r="AN95" s="1">
        <f t="shared" si="98"/>
        <v>13880766771.109234</v>
      </c>
    </row>
    <row r="96" spans="1:48" x14ac:dyDescent="0.15">
      <c r="C96" s="7">
        <v>7</v>
      </c>
      <c r="D96" s="7">
        <f t="shared" si="99"/>
        <v>19.0349677419355</v>
      </c>
      <c r="E96" s="10">
        <f t="shared" si="100"/>
        <v>18.682366666666699</v>
      </c>
      <c r="F96" s="7" t="s">
        <v>83</v>
      </c>
      <c r="G96" s="1">
        <v>8</v>
      </c>
      <c r="H96" s="9">
        <f t="shared" si="84"/>
        <v>19.0349677419355</v>
      </c>
      <c r="I96" s="9">
        <f t="shared" si="85"/>
        <v>292.18496774193545</v>
      </c>
      <c r="J96" s="9">
        <f t="shared" si="86"/>
        <v>0.17772441581014992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18.257877280126799</v>
      </c>
      <c r="P96" s="9">
        <f t="shared" si="89"/>
        <v>3.244870573543944</v>
      </c>
      <c r="Q96" s="12">
        <f t="shared" si="90"/>
        <v>1.4601917580947747</v>
      </c>
      <c r="R96" s="9">
        <f t="shared" si="91"/>
        <v>2.3873737500000001</v>
      </c>
      <c r="S96" s="13">
        <f t="shared" si="92"/>
        <v>0.61163098492423928</v>
      </c>
      <c r="T96" s="2">
        <f t="shared" si="93"/>
        <v>0.51</v>
      </c>
      <c r="U96" s="14">
        <f t="shared" si="94"/>
        <v>0.31193180231136203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0.14050243839687565</v>
      </c>
      <c r="AK96" s="9">
        <f t="shared" si="96"/>
        <v>10.4025</v>
      </c>
      <c r="AL96" s="1">
        <f t="shared" si="97"/>
        <v>0.45</v>
      </c>
      <c r="AM96" s="17">
        <f t="shared" si="102"/>
        <v>1078416.6666666667</v>
      </c>
      <c r="AN96" s="1">
        <f t="shared" si="98"/>
        <v>15761885816.829586</v>
      </c>
    </row>
    <row r="97" spans="1:50" x14ac:dyDescent="0.15">
      <c r="C97" s="7">
        <v>8</v>
      </c>
      <c r="D97" s="7">
        <f t="shared" si="99"/>
        <v>18.433258064516099</v>
      </c>
      <c r="E97" s="10">
        <f t="shared" si="100"/>
        <v>19.0349677419355</v>
      </c>
      <c r="F97" s="7" t="s">
        <v>83</v>
      </c>
      <c r="G97" s="1">
        <v>9</v>
      </c>
      <c r="H97" s="9">
        <f t="shared" si="84"/>
        <v>18.433258064516099</v>
      </c>
      <c r="I97" s="9">
        <f t="shared" si="85"/>
        <v>291.58325806451609</v>
      </c>
      <c r="J97" s="9">
        <f t="shared" si="86"/>
        <v>0.16591353376901916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20.318281706582855</v>
      </c>
      <c r="P97" s="9">
        <f t="shared" si="89"/>
        <v>3.3710779180535786</v>
      </c>
      <c r="Q97" s="12">
        <f t="shared" si="90"/>
        <v>1.5169850631241104</v>
      </c>
      <c r="R97" s="9">
        <f t="shared" si="91"/>
        <v>2.3873737500000001</v>
      </c>
      <c r="S97" s="13">
        <f t="shared" si="92"/>
        <v>0.63542001461820141</v>
      </c>
      <c r="T97" s="2">
        <f t="shared" si="93"/>
        <v>0.51</v>
      </c>
      <c r="U97" s="14">
        <f t="shared" si="94"/>
        <v>0.32406420745528275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0.14416035854776776</v>
      </c>
      <c r="AK97" s="9">
        <f t="shared" si="96"/>
        <v>10.4025</v>
      </c>
      <c r="AL97" s="1">
        <f t="shared" si="97"/>
        <v>0.45</v>
      </c>
      <c r="AM97" s="17">
        <f t="shared" si="102"/>
        <v>1078416.6666666667</v>
      </c>
      <c r="AN97" s="1">
        <f t="shared" si="98"/>
        <v>16172239689.711008</v>
      </c>
    </row>
    <row r="98" spans="1:50" x14ac:dyDescent="0.15">
      <c r="C98" s="7">
        <v>9</v>
      </c>
      <c r="D98" s="7">
        <f t="shared" si="99"/>
        <v>17.5264666666667</v>
      </c>
      <c r="E98" s="10">
        <f t="shared" si="100"/>
        <v>18.433258064516099</v>
      </c>
      <c r="F98" s="7" t="s">
        <v>83</v>
      </c>
      <c r="G98" s="1">
        <v>10</v>
      </c>
      <c r="H98" s="9">
        <f t="shared" si="84"/>
        <v>17.5264666666667</v>
      </c>
      <c r="I98" s="9">
        <f t="shared" si="85"/>
        <v>290.67646666666667</v>
      </c>
      <c r="J98" s="9">
        <f t="shared" si="86"/>
        <v>0.14949976850970523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22.252478788529274</v>
      </c>
      <c r="P98" s="9">
        <f t="shared" si="89"/>
        <v>3.3267404276522523</v>
      </c>
      <c r="Q98" s="12">
        <f t="shared" si="90"/>
        <v>1.4970331924435136</v>
      </c>
      <c r="R98" s="9">
        <f t="shared" si="91"/>
        <v>2.3873737500000001</v>
      </c>
      <c r="S98" s="13">
        <f t="shared" si="92"/>
        <v>0.62706276821696372</v>
      </c>
      <c r="T98" s="2">
        <f t="shared" si="93"/>
        <v>0.51</v>
      </c>
      <c r="U98" s="14">
        <f t="shared" si="94"/>
        <v>0.31980201179065149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0.13966930655488141</v>
      </c>
      <c r="AK98" s="9">
        <f t="shared" si="96"/>
        <v>10.4025</v>
      </c>
      <c r="AL98" s="1">
        <f t="shared" si="97"/>
        <v>0.45</v>
      </c>
      <c r="AM98" s="17">
        <f t="shared" si="102"/>
        <v>1078416.6666666667</v>
      </c>
      <c r="AN98" s="1">
        <f t="shared" si="98"/>
        <v>15668423175.79851</v>
      </c>
    </row>
    <row r="99" spans="1:50" x14ac:dyDescent="0.15">
      <c r="C99" s="7">
        <v>10</v>
      </c>
      <c r="D99" s="7">
        <f t="shared" si="99"/>
        <v>11.832290322580601</v>
      </c>
      <c r="E99" s="10">
        <f t="shared" si="100"/>
        <v>17.5264666666667</v>
      </c>
      <c r="F99" s="7" t="s">
        <v>83</v>
      </c>
      <c r="G99" s="1">
        <v>11</v>
      </c>
      <c r="H99" s="9">
        <f t="shared" si="84"/>
        <v>11.832290322580601</v>
      </c>
      <c r="I99" s="9">
        <f t="shared" si="85"/>
        <v>284.98229032258058</v>
      </c>
      <c r="J99" s="9">
        <f t="shared" si="86"/>
        <v>7.6554106176376854E-2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17.97945144283317</v>
      </c>
      <c r="O99" s="9">
        <f t="shared" si="101"/>
        <v>6.2515619180438513</v>
      </c>
      <c r="P99" s="9">
        <f t="shared" si="89"/>
        <v>0.47858273484212316</v>
      </c>
      <c r="Q99" s="12">
        <f t="shared" si="90"/>
        <v>0.21536223067895544</v>
      </c>
      <c r="R99" s="9">
        <f t="shared" si="91"/>
        <v>2.3873737500000001</v>
      </c>
      <c r="S99" s="13">
        <f t="shared" si="92"/>
        <v>9.0208845883035876E-2</v>
      </c>
      <c r="T99" s="2">
        <f t="shared" si="93"/>
        <v>0.51</v>
      </c>
      <c r="U99" s="14">
        <f t="shared" si="94"/>
        <v>4.6006511400348296E-2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4.4207963187205011E-2</v>
      </c>
      <c r="AK99" s="9">
        <f t="shared" si="96"/>
        <v>10.4025</v>
      </c>
      <c r="AL99" s="1">
        <f t="shared" si="97"/>
        <v>0.45</v>
      </c>
      <c r="AM99" s="17">
        <f t="shared" si="102"/>
        <v>1078416.6666666667</v>
      </c>
      <c r="AN99" s="1">
        <f t="shared" si="98"/>
        <v>4959350712.3562193</v>
      </c>
    </row>
    <row r="100" spans="1:50" x14ac:dyDescent="0.15">
      <c r="C100" s="7">
        <v>11</v>
      </c>
      <c r="D100" s="7">
        <f t="shared" si="99"/>
        <v>6.2529000000000003</v>
      </c>
      <c r="E100" s="10">
        <f t="shared" si="100"/>
        <v>11.832290322580601</v>
      </c>
      <c r="F100" s="7" t="s">
        <v>85</v>
      </c>
      <c r="G100" s="1">
        <v>12</v>
      </c>
      <c r="H100" s="9">
        <f t="shared" si="84"/>
        <v>6.2529000000000003</v>
      </c>
      <c r="I100" s="9">
        <f t="shared" si="85"/>
        <v>279.40289999999999</v>
      </c>
      <c r="J100" s="9">
        <f t="shared" si="86"/>
        <v>3.8695826966235171E-2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11.078254183201729</v>
      </c>
      <c r="P100" s="9">
        <f t="shared" si="89"/>
        <v>0.42868220696114506</v>
      </c>
      <c r="Q100" s="12">
        <f t="shared" si="90"/>
        <v>0.19290699313251528</v>
      </c>
      <c r="R100" s="9">
        <f t="shared" si="91"/>
        <v>2.3873737500000001</v>
      </c>
      <c r="S100" s="13">
        <f t="shared" si="92"/>
        <v>8.0803013408568838E-2</v>
      </c>
      <c r="T100" s="2">
        <f t="shared" si="93"/>
        <v>0.51</v>
      </c>
      <c r="U100" s="14">
        <f t="shared" si="94"/>
        <v>4.1209536838370107E-2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4.2761675356768586E-2</v>
      </c>
      <c r="AK100" s="9">
        <f t="shared" si="96"/>
        <v>10.4025</v>
      </c>
      <c r="AL100" s="1">
        <f t="shared" si="97"/>
        <v>0.45</v>
      </c>
      <c r="AM100" s="17">
        <f t="shared" si="102"/>
        <v>1078416.6666666667</v>
      </c>
      <c r="AN100" s="1">
        <f t="shared" si="98"/>
        <v>4797102826.1151505</v>
      </c>
      <c r="AO100" s="1">
        <f>SUM(AN89:AN100)</f>
        <v>101098930840.32388</v>
      </c>
    </row>
    <row r="101" spans="1:50" x14ac:dyDescent="0.15">
      <c r="C101" s="7">
        <v>12</v>
      </c>
      <c r="D101" s="7">
        <f t="shared" si="99"/>
        <v>5.68541935483871</v>
      </c>
      <c r="E101" s="10">
        <f t="shared" si="100"/>
        <v>6.2529000000000003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5.7562580645161301</v>
      </c>
      <c r="E105" s="7"/>
      <c r="F105" s="7"/>
      <c r="G105" s="1">
        <v>1</v>
      </c>
      <c r="H105" s="9">
        <f t="shared" ref="H105:H116" si="103">E106</f>
        <v>5.7562580645161301</v>
      </c>
      <c r="I105" s="9">
        <f t="shared" ref="I105:I116" si="104">H105+273.15</f>
        <v>278.90625806451612</v>
      </c>
      <c r="J105" s="9">
        <f t="shared" ref="J105:J116" si="105">EXP(($C$15*(I105-$C$13))/($C$16*I105*$C$13))</f>
        <v>3.6367580601301991E-2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2.3562199372356842E-2</v>
      </c>
      <c r="Q105" s="12">
        <f t="shared" ref="Q105:Q116" si="109">P105*$B$107</f>
        <v>7.068659811707052E-3</v>
      </c>
      <c r="R105" s="9">
        <f t="shared" ref="R105:R116" si="110">L105*$B$107</f>
        <v>0.19436706250000002</v>
      </c>
      <c r="S105" s="13">
        <f t="shared" ref="S105:S116" si="111">Q105/R105</f>
        <v>3.6367580601301991E-2</v>
      </c>
      <c r="T105" s="2">
        <f t="shared" ref="T105:T116" si="112">$B$106/100</f>
        <v>0.01</v>
      </c>
      <c r="U105" s="14">
        <f t="shared" ref="U105:U116" si="113">S105*T105</f>
        <v>3.6367580601301993E-4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5.8536758060130202E-3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24263.75</v>
      </c>
      <c r="AX105" s="1">
        <f t="shared" ref="AX105:AX116" si="119">AW105*10000*AV105*0.67*AU105*AT105</f>
        <v>18496266.008573111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3.5223548387096799</v>
      </c>
      <c r="E106" s="10">
        <f t="shared" ref="E106:E117" si="121">D105</f>
        <v>5.7562580645161301</v>
      </c>
      <c r="F106" s="7" t="s">
        <v>83</v>
      </c>
      <c r="G106" s="1">
        <v>2</v>
      </c>
      <c r="H106" s="9">
        <f t="shared" si="103"/>
        <v>3.5223548387096799</v>
      </c>
      <c r="I106" s="9">
        <f t="shared" si="104"/>
        <v>276.67235483870968</v>
      </c>
      <c r="J106" s="9">
        <f t="shared" si="105"/>
        <v>2.7434546399602817E-2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1.2722182172943099</v>
      </c>
      <c r="P106" s="9">
        <f t="shared" si="108"/>
        <v>3.4902729712780724E-2</v>
      </c>
      <c r="Q106" s="12">
        <f t="shared" si="109"/>
        <v>1.0470818913834216E-2</v>
      </c>
      <c r="R106" s="9">
        <f t="shared" si="110"/>
        <v>0.19436706250000002</v>
      </c>
      <c r="S106" s="13">
        <f t="shared" si="111"/>
        <v>5.3871364721757915E-2</v>
      </c>
      <c r="T106" s="2">
        <f t="shared" si="112"/>
        <v>0.01</v>
      </c>
      <c r="U106" s="14">
        <f t="shared" si="113"/>
        <v>5.3871364721757914E-4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6.0287136472175788E-3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24263.75</v>
      </c>
      <c r="AX106" s="1">
        <f t="shared" si="119"/>
        <v>19049345.232598502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7.0431428571428603</v>
      </c>
      <c r="E107" s="10">
        <f t="shared" si="121"/>
        <v>3.5223548387096799</v>
      </c>
      <c r="F107" s="7" t="s">
        <v>83</v>
      </c>
      <c r="G107" s="1">
        <v>3</v>
      </c>
      <c r="H107" s="9">
        <f t="shared" si="103"/>
        <v>7.0431428571428603</v>
      </c>
      <c r="I107" s="9">
        <f t="shared" si="104"/>
        <v>280.19314285714285</v>
      </c>
      <c r="J107" s="9">
        <f t="shared" si="105"/>
        <v>4.2692229294039923E-2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1.8852056959148626</v>
      </c>
      <c r="P107" s="9">
        <f t="shared" si="108"/>
        <v>8.0483633836427412E-2</v>
      </c>
      <c r="Q107" s="12">
        <f t="shared" si="109"/>
        <v>2.4145090150928222E-2</v>
      </c>
      <c r="R107" s="9">
        <f t="shared" si="110"/>
        <v>0.19436706250000002</v>
      </c>
      <c r="S107" s="13">
        <f t="shared" si="111"/>
        <v>0.12422418613713535</v>
      </c>
      <c r="T107" s="2">
        <f t="shared" si="112"/>
        <v>0.01</v>
      </c>
      <c r="U107" s="14">
        <f t="shared" si="113"/>
        <v>1.2422418613713534E-3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6.7322418613713535E-3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24263.75</v>
      </c>
      <c r="AX107" s="1">
        <f t="shared" si="119"/>
        <v>21272332.194083069</v>
      </c>
    </row>
    <row r="108" spans="1:50" x14ac:dyDescent="0.15">
      <c r="C108" s="7">
        <v>3</v>
      </c>
      <c r="D108" s="7">
        <f t="shared" si="120"/>
        <v>7.5356129032258101</v>
      </c>
      <c r="E108" s="10">
        <f t="shared" si="121"/>
        <v>7.0431428571428603</v>
      </c>
      <c r="F108" s="7" t="s">
        <v>83</v>
      </c>
      <c r="G108" s="1">
        <v>4</v>
      </c>
      <c r="H108" s="9">
        <f t="shared" si="103"/>
        <v>7.5356129032258101</v>
      </c>
      <c r="I108" s="9">
        <f t="shared" si="104"/>
        <v>280.68561290322577</v>
      </c>
      <c r="J108" s="9">
        <f t="shared" si="105"/>
        <v>4.537617390484168E-2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2.4526122704117688</v>
      </c>
      <c r="P108" s="9">
        <f t="shared" si="108"/>
        <v>0.111290160903353</v>
      </c>
      <c r="Q108" s="12">
        <f t="shared" si="109"/>
        <v>3.3387048271005901E-2</v>
      </c>
      <c r="R108" s="9">
        <f t="shared" si="110"/>
        <v>0.19436706250000002</v>
      </c>
      <c r="S108" s="13">
        <f t="shared" si="111"/>
        <v>0.17177317927005198</v>
      </c>
      <c r="T108" s="2">
        <f t="shared" si="112"/>
        <v>0.01</v>
      </c>
      <c r="U108" s="14">
        <f t="shared" si="113"/>
        <v>1.7177317927005199E-3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7.20773179270052E-3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24263.75</v>
      </c>
      <c r="AX108" s="1">
        <f t="shared" si="119"/>
        <v>22774770.755034503</v>
      </c>
    </row>
    <row r="109" spans="1:50" x14ac:dyDescent="0.15">
      <c r="C109" s="7">
        <v>4</v>
      </c>
      <c r="D109" s="7">
        <f t="shared" si="120"/>
        <v>9.1330333333333407</v>
      </c>
      <c r="E109" s="10">
        <f t="shared" si="121"/>
        <v>7.5356129032258101</v>
      </c>
      <c r="F109" s="7" t="s">
        <v>83</v>
      </c>
      <c r="G109" s="1">
        <v>5</v>
      </c>
      <c r="H109" s="9">
        <f t="shared" si="103"/>
        <v>9.1330333333333407</v>
      </c>
      <c r="I109" s="9">
        <f t="shared" si="104"/>
        <v>282.28303333333332</v>
      </c>
      <c r="J109" s="9">
        <f t="shared" si="105"/>
        <v>5.5218143180087186E-2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2.2242560040329948</v>
      </c>
      <c r="O109" s="9">
        <f t="shared" si="122"/>
        <v>0.76495631380875428</v>
      </c>
      <c r="P109" s="9">
        <f t="shared" si="108"/>
        <v>4.2239467262403498E-2</v>
      </c>
      <c r="Q109" s="12">
        <f t="shared" si="109"/>
        <v>1.2671840178721049E-2</v>
      </c>
      <c r="R109" s="9">
        <f t="shared" si="110"/>
        <v>0.19436706250000002</v>
      </c>
      <c r="S109" s="13">
        <f t="shared" si="111"/>
        <v>6.5195409220742059E-2</v>
      </c>
      <c r="T109" s="2">
        <f t="shared" si="112"/>
        <v>0.01</v>
      </c>
      <c r="U109" s="14">
        <f t="shared" si="113"/>
        <v>6.5195409220742057E-4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6.1419540922074203E-3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24263.75</v>
      </c>
      <c r="AX109" s="1">
        <f t="shared" si="119"/>
        <v>19407158.931695018</v>
      </c>
    </row>
    <row r="110" spans="1:50" x14ac:dyDescent="0.15">
      <c r="C110" s="7">
        <v>5</v>
      </c>
      <c r="D110" s="7">
        <f t="shared" si="120"/>
        <v>12.3089032258065</v>
      </c>
      <c r="E110" s="10">
        <f t="shared" si="121"/>
        <v>9.1330333333333407</v>
      </c>
      <c r="F110" s="7" t="s">
        <v>85</v>
      </c>
      <c r="G110" s="1">
        <v>6</v>
      </c>
      <c r="H110" s="9">
        <f t="shared" si="103"/>
        <v>12.3089032258065</v>
      </c>
      <c r="I110" s="9">
        <f t="shared" si="104"/>
        <v>285.45890322580647</v>
      </c>
      <c r="J110" s="9">
        <f t="shared" si="105"/>
        <v>8.1048123121879645E-2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1.3706070548796843</v>
      </c>
      <c r="P110" s="9">
        <f t="shared" si="108"/>
        <v>0.11108512933560551</v>
      </c>
      <c r="Q110" s="12">
        <f t="shared" si="109"/>
        <v>3.3325538800681648E-2</v>
      </c>
      <c r="R110" s="9">
        <f t="shared" si="110"/>
        <v>0.19436706250000002</v>
      </c>
      <c r="S110" s="13">
        <f t="shared" si="111"/>
        <v>0.17145671891132092</v>
      </c>
      <c r="T110" s="2">
        <f t="shared" si="112"/>
        <v>0.01</v>
      </c>
      <c r="U110" s="14">
        <f t="shared" si="113"/>
        <v>1.7145671891132092E-3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7.2045671891132089E-3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24263.75</v>
      </c>
      <c r="AX110" s="1">
        <f t="shared" si="119"/>
        <v>22764771.337283615</v>
      </c>
    </row>
    <row r="111" spans="1:50" x14ac:dyDescent="0.15">
      <c r="C111" s="7">
        <v>6</v>
      </c>
      <c r="D111" s="7">
        <f t="shared" si="120"/>
        <v>18.682366666666699</v>
      </c>
      <c r="E111" s="10">
        <f t="shared" si="121"/>
        <v>12.3089032258065</v>
      </c>
      <c r="F111" s="7" t="s">
        <v>83</v>
      </c>
      <c r="G111" s="1">
        <v>7</v>
      </c>
      <c r="H111" s="9">
        <f t="shared" si="103"/>
        <v>18.682366666666699</v>
      </c>
      <c r="I111" s="9">
        <f t="shared" si="104"/>
        <v>291.8323666666667</v>
      </c>
      <c r="J111" s="9">
        <f t="shared" si="105"/>
        <v>0.17071080823174958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1.9074121338774122</v>
      </c>
      <c r="P111" s="9">
        <f t="shared" si="108"/>
        <v>0.32561586700525919</v>
      </c>
      <c r="Q111" s="12">
        <f t="shared" si="109"/>
        <v>9.7684760101577756E-2</v>
      </c>
      <c r="R111" s="9">
        <f t="shared" si="110"/>
        <v>0.19436706250000002</v>
      </c>
      <c r="S111" s="13">
        <f t="shared" si="111"/>
        <v>0.5025787746397502</v>
      </c>
      <c r="T111" s="2">
        <f t="shared" si="112"/>
        <v>0.01</v>
      </c>
      <c r="U111" s="14">
        <f t="shared" si="113"/>
        <v>5.0257877463975023E-3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1.4975787746397504E-2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24263.75</v>
      </c>
      <c r="AX111" s="1">
        <f t="shared" si="119"/>
        <v>47320036.678621925</v>
      </c>
    </row>
    <row r="112" spans="1:50" x14ac:dyDescent="0.15">
      <c r="C112" s="7">
        <v>7</v>
      </c>
      <c r="D112" s="7">
        <f t="shared" si="120"/>
        <v>19.0349677419355</v>
      </c>
      <c r="E112" s="10">
        <f t="shared" si="121"/>
        <v>18.682366666666699</v>
      </c>
      <c r="F112" s="7" t="s">
        <v>83</v>
      </c>
      <c r="G112" s="1">
        <v>8</v>
      </c>
      <c r="H112" s="9">
        <f t="shared" si="103"/>
        <v>19.0349677419355</v>
      </c>
      <c r="I112" s="9">
        <f t="shared" si="104"/>
        <v>292.18496774193545</v>
      </c>
      <c r="J112" s="9">
        <f t="shared" si="105"/>
        <v>0.17772441581014992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2.2296864752054866</v>
      </c>
      <c r="P112" s="9">
        <f t="shared" si="108"/>
        <v>0.3962697262456874</v>
      </c>
      <c r="Q112" s="12">
        <f t="shared" si="109"/>
        <v>0.11888091787370622</v>
      </c>
      <c r="R112" s="9">
        <f t="shared" si="110"/>
        <v>0.19436706250000002</v>
      </c>
      <c r="S112" s="13">
        <f t="shared" si="111"/>
        <v>0.61163098492423951</v>
      </c>
      <c r="T112" s="2">
        <f t="shared" si="112"/>
        <v>0.01</v>
      </c>
      <c r="U112" s="14">
        <f t="shared" si="113"/>
        <v>6.1163098492423955E-3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1.6066309849242396E-2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24263.75</v>
      </c>
      <c r="AX112" s="1">
        <f t="shared" si="119"/>
        <v>50765835.108683251</v>
      </c>
    </row>
    <row r="113" spans="1:53" x14ac:dyDescent="0.15">
      <c r="C113" s="7">
        <v>8</v>
      </c>
      <c r="D113" s="7">
        <f t="shared" si="120"/>
        <v>18.433258064516099</v>
      </c>
      <c r="E113" s="10">
        <f t="shared" si="121"/>
        <v>19.0349677419355</v>
      </c>
      <c r="F113" s="7" t="s">
        <v>83</v>
      </c>
      <c r="G113" s="1">
        <v>9</v>
      </c>
      <c r="H113" s="9">
        <f t="shared" si="103"/>
        <v>18.433258064516099</v>
      </c>
      <c r="I113" s="9">
        <f t="shared" si="104"/>
        <v>291.58325806451609</v>
      </c>
      <c r="J113" s="9">
        <f t="shared" si="105"/>
        <v>0.16591353376901916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2.4813069572931328</v>
      </c>
      <c r="P113" s="9">
        <f t="shared" si="108"/>
        <v>0.41168240565015635</v>
      </c>
      <c r="Q113" s="12">
        <f t="shared" si="109"/>
        <v>0.12350472169504689</v>
      </c>
      <c r="R113" s="9">
        <f t="shared" si="110"/>
        <v>0.19436706250000002</v>
      </c>
      <c r="S113" s="13">
        <f t="shared" si="111"/>
        <v>0.63542001461820152</v>
      </c>
      <c r="T113" s="2">
        <f t="shared" si="112"/>
        <v>0.01</v>
      </c>
      <c r="U113" s="14">
        <f t="shared" si="113"/>
        <v>6.3542001461820152E-3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1.6304200146182016E-2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24263.75</v>
      </c>
      <c r="AX113" s="1">
        <f t="shared" si="119"/>
        <v>51517513.602482617</v>
      </c>
    </row>
    <row r="114" spans="1:53" x14ac:dyDescent="0.15">
      <c r="C114" s="7">
        <v>9</v>
      </c>
      <c r="D114" s="7">
        <f t="shared" si="120"/>
        <v>17.5264666666667</v>
      </c>
      <c r="E114" s="10">
        <f t="shared" si="121"/>
        <v>18.433258064516099</v>
      </c>
      <c r="F114" s="7" t="s">
        <v>83</v>
      </c>
      <c r="G114" s="1">
        <v>10</v>
      </c>
      <c r="H114" s="9">
        <f t="shared" si="103"/>
        <v>17.5264666666667</v>
      </c>
      <c r="I114" s="9">
        <f t="shared" si="104"/>
        <v>290.67646666666667</v>
      </c>
      <c r="J114" s="9">
        <f t="shared" si="105"/>
        <v>0.14949976850970523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2.7175147599763099</v>
      </c>
      <c r="P114" s="9">
        <f t="shared" si="108"/>
        <v>0.40626782753816548</v>
      </c>
      <c r="Q114" s="12">
        <f t="shared" si="109"/>
        <v>0.12188034826144964</v>
      </c>
      <c r="R114" s="9">
        <f t="shared" si="110"/>
        <v>0.19436706250000002</v>
      </c>
      <c r="S114" s="13">
        <f t="shared" si="111"/>
        <v>0.62706276821696383</v>
      </c>
      <c r="T114" s="2">
        <f t="shared" si="112"/>
        <v>0.01</v>
      </c>
      <c r="U114" s="14">
        <f t="shared" si="113"/>
        <v>6.2706276821696385E-3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1.6220627682169638E-2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24263.75</v>
      </c>
      <c r="AX114" s="1">
        <f t="shared" si="119"/>
        <v>51253443.883456327</v>
      </c>
    </row>
    <row r="115" spans="1:53" x14ac:dyDescent="0.15">
      <c r="C115" s="7">
        <v>10</v>
      </c>
      <c r="D115" s="7">
        <f t="shared" si="120"/>
        <v>11.832290322580601</v>
      </c>
      <c r="E115" s="10">
        <f t="shared" si="121"/>
        <v>17.5264666666667</v>
      </c>
      <c r="F115" s="7" t="s">
        <v>83</v>
      </c>
      <c r="G115" s="1">
        <v>11</v>
      </c>
      <c r="H115" s="9">
        <f t="shared" si="103"/>
        <v>11.832290322580601</v>
      </c>
      <c r="I115" s="9">
        <f t="shared" si="104"/>
        <v>284.98229032258058</v>
      </c>
      <c r="J115" s="9">
        <f t="shared" si="105"/>
        <v>7.6554106176376854E-2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2.1956845858162368</v>
      </c>
      <c r="O115" s="9">
        <f t="shared" si="122"/>
        <v>0.76345255495524134</v>
      </c>
      <c r="P115" s="9">
        <f t="shared" si="108"/>
        <v>5.8445427952669729E-2</v>
      </c>
      <c r="Q115" s="12">
        <f t="shared" si="109"/>
        <v>1.7533628385800918E-2</v>
      </c>
      <c r="R115" s="9">
        <f t="shared" si="110"/>
        <v>0.19436706250000002</v>
      </c>
      <c r="S115" s="13">
        <f t="shared" si="111"/>
        <v>9.0208845883035946E-2</v>
      </c>
      <c r="T115" s="2">
        <f t="shared" si="112"/>
        <v>0.01</v>
      </c>
      <c r="U115" s="14">
        <f t="shared" si="113"/>
        <v>9.0208845883035945E-4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6.3920884588303598E-3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24263.75</v>
      </c>
      <c r="AX115" s="1">
        <f t="shared" si="119"/>
        <v>20197525.8628789</v>
      </c>
    </row>
    <row r="116" spans="1:53" x14ac:dyDescent="0.15">
      <c r="C116" s="7">
        <v>11</v>
      </c>
      <c r="D116" s="7">
        <f t="shared" si="120"/>
        <v>6.2529000000000003</v>
      </c>
      <c r="E116" s="10">
        <f t="shared" si="121"/>
        <v>11.832290322580601</v>
      </c>
      <c r="F116" s="7" t="s">
        <v>85</v>
      </c>
      <c r="G116" s="1">
        <v>12</v>
      </c>
      <c r="H116" s="9">
        <f t="shared" si="103"/>
        <v>6.2529000000000003</v>
      </c>
      <c r="I116" s="9">
        <f t="shared" si="104"/>
        <v>279.40289999999999</v>
      </c>
      <c r="J116" s="9">
        <f t="shared" si="105"/>
        <v>3.8695826966235171E-2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1.3528973353359051</v>
      </c>
      <c r="P116" s="9">
        <f t="shared" si="108"/>
        <v>5.2351481191238822E-2</v>
      </c>
      <c r="Q116" s="12">
        <f t="shared" si="109"/>
        <v>1.5705444357371645E-2</v>
      </c>
      <c r="R116" s="9">
        <f t="shared" si="110"/>
        <v>0.19436706250000002</v>
      </c>
      <c r="S116" s="13">
        <f t="shared" si="111"/>
        <v>8.0803013408568866E-2</v>
      </c>
      <c r="T116" s="2">
        <f t="shared" si="112"/>
        <v>0.01</v>
      </c>
      <c r="U116" s="14">
        <f t="shared" si="113"/>
        <v>8.0803013408568868E-4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6.2980301340856892E-3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24263.75</v>
      </c>
      <c r="AX116" s="1">
        <f t="shared" si="119"/>
        <v>19900323.241406236</v>
      </c>
      <c r="AY116" s="1">
        <f>SUM(AX105:AX116)</f>
        <v>364719322.83679718</v>
      </c>
    </row>
    <row r="117" spans="1:53" x14ac:dyDescent="0.15">
      <c r="C117" s="7">
        <v>12</v>
      </c>
      <c r="D117" s="7">
        <f t="shared" si="120"/>
        <v>5.68541935483871</v>
      </c>
      <c r="E117" s="10">
        <f t="shared" si="121"/>
        <v>6.2529000000000003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5.7562580645161301</v>
      </c>
      <c r="E121" s="7"/>
      <c r="F121" s="7"/>
      <c r="G121" s="1">
        <v>1</v>
      </c>
      <c r="H121" s="9">
        <f t="shared" ref="H121:H132" si="124">E122</f>
        <v>5.7562580645161301</v>
      </c>
      <c r="I121" s="9">
        <f t="shared" ref="I121:I132" si="125">H121+273.15</f>
        <v>278.90625806451612</v>
      </c>
      <c r="J121" s="9">
        <f t="shared" ref="J121:J132" si="126">EXP(($C$15*(I121-$C$13))/($C$16*I121*$C$13))</f>
        <v>3.6367580601301991E-2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1.0353850197190676E-2</v>
      </c>
      <c r="Q121" s="12">
        <f t="shared" ref="Q121:Q132" si="130">P121*$B$123</f>
        <v>3.4167705650729233E-3</v>
      </c>
      <c r="R121" s="9">
        <f t="shared" ref="R121:R132" si="131">L121*$B$123</f>
        <v>9.3951000000000007E-2</v>
      </c>
      <c r="S121" s="13">
        <f t="shared" ref="S121:S132" si="132">Q121/R121</f>
        <v>3.6367580601301991E-2</v>
      </c>
      <c r="T121" s="2">
        <f t="shared" ref="T121:T132" si="133">$B$122/100</f>
        <v>0.01</v>
      </c>
      <c r="U121" s="14">
        <f t="shared" ref="U121:U132" si="134">S121*T121</f>
        <v>3.6367580601301993E-4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5.8536758060130202E-3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3.5223548387096799</v>
      </c>
      <c r="E122" s="10">
        <f t="shared" ref="E122:E133" si="143">D121</f>
        <v>5.7562580645161301</v>
      </c>
      <c r="F122" s="7" t="s">
        <v>83</v>
      </c>
      <c r="G122" s="1">
        <v>2</v>
      </c>
      <c r="H122" s="9">
        <f t="shared" si="124"/>
        <v>3.5223548387096799</v>
      </c>
      <c r="I122" s="9">
        <f t="shared" si="125"/>
        <v>276.67235483870968</v>
      </c>
      <c r="J122" s="9">
        <f t="shared" si="126"/>
        <v>2.7434546399602817E-2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0.55904614980280931</v>
      </c>
      <c r="P122" s="9">
        <f t="shared" si="129"/>
        <v>1.5337177536284479E-2</v>
      </c>
      <c r="Q122" s="12">
        <f t="shared" si="130"/>
        <v>5.0612685869738782E-3</v>
      </c>
      <c r="R122" s="9">
        <f t="shared" si="131"/>
        <v>9.3951000000000007E-2</v>
      </c>
      <c r="S122" s="13">
        <f t="shared" si="132"/>
        <v>5.3871364721757915E-2</v>
      </c>
      <c r="T122" s="2">
        <f t="shared" si="133"/>
        <v>0.01</v>
      </c>
      <c r="U122" s="14">
        <f t="shared" si="134"/>
        <v>5.3871364721757914E-4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6.0287136472175788E-3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7.0431428571428603</v>
      </c>
      <c r="E123" s="10">
        <f t="shared" si="143"/>
        <v>3.5223548387096799</v>
      </c>
      <c r="F123" s="7" t="s">
        <v>83</v>
      </c>
      <c r="G123" s="1">
        <v>3</v>
      </c>
      <c r="H123" s="9">
        <f t="shared" si="124"/>
        <v>7.0431428571428603</v>
      </c>
      <c r="I123" s="9">
        <f t="shared" si="125"/>
        <v>280.19314285714285</v>
      </c>
      <c r="J123" s="9">
        <f t="shared" si="126"/>
        <v>4.2692229294039923E-2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0.82840897226652488</v>
      </c>
      <c r="P123" s="9">
        <f t="shared" si="129"/>
        <v>3.5366625793242436E-2</v>
      </c>
      <c r="Q123" s="12">
        <f t="shared" si="130"/>
        <v>1.1670986511770004E-2</v>
      </c>
      <c r="R123" s="9">
        <f t="shared" si="131"/>
        <v>9.3951000000000007E-2</v>
      </c>
      <c r="S123" s="13">
        <f t="shared" si="132"/>
        <v>0.12422418613713536</v>
      </c>
      <c r="T123" s="2">
        <f t="shared" si="133"/>
        <v>0.01</v>
      </c>
      <c r="U123" s="14">
        <f t="shared" si="134"/>
        <v>1.2422418613713536E-3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6.7322418613713535E-3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7.5356129032258101</v>
      </c>
      <c r="E124" s="10">
        <f t="shared" si="143"/>
        <v>7.0431428571428603</v>
      </c>
      <c r="F124" s="7" t="s">
        <v>83</v>
      </c>
      <c r="G124" s="1">
        <v>4</v>
      </c>
      <c r="H124" s="9">
        <f t="shared" si="124"/>
        <v>7.5356129032258101</v>
      </c>
      <c r="I124" s="9">
        <f t="shared" si="125"/>
        <v>280.68561290322577</v>
      </c>
      <c r="J124" s="9">
        <f t="shared" si="126"/>
        <v>4.537617390484168E-2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1.0777423464732825</v>
      </c>
      <c r="P124" s="9">
        <f t="shared" si="129"/>
        <v>4.8903824138183803E-2</v>
      </c>
      <c r="Q124" s="12">
        <f t="shared" si="130"/>
        <v>1.6138261965600656E-2</v>
      </c>
      <c r="R124" s="9">
        <f t="shared" si="131"/>
        <v>9.3951000000000007E-2</v>
      </c>
      <c r="S124" s="13">
        <f t="shared" si="132"/>
        <v>0.17177317927005201</v>
      </c>
      <c r="T124" s="2">
        <f t="shared" si="133"/>
        <v>0.01</v>
      </c>
      <c r="U124" s="14">
        <f t="shared" si="134"/>
        <v>1.7177317927005201E-3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7.20773179270052E-3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9.1330333333333407</v>
      </c>
      <c r="E125" s="10">
        <f t="shared" si="143"/>
        <v>7.5356129032258101</v>
      </c>
      <c r="F125" s="7" t="s">
        <v>83</v>
      </c>
      <c r="G125" s="1">
        <v>5</v>
      </c>
      <c r="H125" s="9">
        <f t="shared" si="124"/>
        <v>9.1330333333333407</v>
      </c>
      <c r="I125" s="9">
        <f t="shared" si="125"/>
        <v>282.28303333333332</v>
      </c>
      <c r="J125" s="9">
        <f t="shared" si="126"/>
        <v>5.5218143180087186E-2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0.97739659621834374</v>
      </c>
      <c r="O125" s="9">
        <f t="shared" si="144"/>
        <v>0.33614192611675486</v>
      </c>
      <c r="P125" s="9">
        <f t="shared" si="129"/>
        <v>1.856113300514526E-2</v>
      </c>
      <c r="Q125" s="12">
        <f t="shared" si="130"/>
        <v>6.1251738916979362E-3</v>
      </c>
      <c r="R125" s="9">
        <f t="shared" si="131"/>
        <v>9.3951000000000007E-2</v>
      </c>
      <c r="S125" s="13">
        <f t="shared" si="132"/>
        <v>6.5195409220742045E-2</v>
      </c>
      <c r="T125" s="2">
        <f t="shared" si="133"/>
        <v>0.01</v>
      </c>
      <c r="U125" s="14">
        <f t="shared" si="134"/>
        <v>6.5195409220742046E-4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6.1419540922074203E-3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12.3089032258065</v>
      </c>
      <c r="E126" s="10">
        <f t="shared" si="143"/>
        <v>9.1330333333333407</v>
      </c>
      <c r="F126" s="7" t="s">
        <v>85</v>
      </c>
      <c r="G126" s="1">
        <v>6</v>
      </c>
      <c r="H126" s="9">
        <f t="shared" si="124"/>
        <v>12.3089032258065</v>
      </c>
      <c r="I126" s="9">
        <f t="shared" si="125"/>
        <v>285.45890322580647</v>
      </c>
      <c r="J126" s="9">
        <f t="shared" si="126"/>
        <v>8.1048123121879645E-2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0.60228079311160954</v>
      </c>
      <c r="P126" s="9">
        <f t="shared" si="129"/>
        <v>4.8813727874053053E-2</v>
      </c>
      <c r="Q126" s="12">
        <f t="shared" si="130"/>
        <v>1.6108530198437509E-2</v>
      </c>
      <c r="R126" s="9">
        <f t="shared" si="131"/>
        <v>9.3951000000000007E-2</v>
      </c>
      <c r="S126" s="13">
        <f t="shared" si="132"/>
        <v>0.17145671891132089</v>
      </c>
      <c r="T126" s="2">
        <f t="shared" si="133"/>
        <v>0.01</v>
      </c>
      <c r="U126" s="14">
        <f t="shared" si="134"/>
        <v>1.714567189113209E-3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7.2045671891132089E-3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18.682366666666699</v>
      </c>
      <c r="E127" s="10">
        <f t="shared" si="143"/>
        <v>12.3089032258065</v>
      </c>
      <c r="F127" s="7" t="s">
        <v>83</v>
      </c>
      <c r="G127" s="1">
        <v>7</v>
      </c>
      <c r="H127" s="9">
        <f t="shared" si="124"/>
        <v>18.682366666666699</v>
      </c>
      <c r="I127" s="9">
        <f t="shared" si="125"/>
        <v>291.8323666666667</v>
      </c>
      <c r="J127" s="9">
        <f t="shared" si="126"/>
        <v>0.17071080823174958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0.83816706523755657</v>
      </c>
      <c r="P127" s="9">
        <f t="shared" si="129"/>
        <v>0.14308417713993687</v>
      </c>
      <c r="Q127" s="12">
        <f t="shared" si="130"/>
        <v>4.7217778456179173E-2</v>
      </c>
      <c r="R127" s="9">
        <f t="shared" si="131"/>
        <v>9.3951000000000007E-2</v>
      </c>
      <c r="S127" s="13">
        <f t="shared" si="132"/>
        <v>0.5025787746397502</v>
      </c>
      <c r="T127" s="2">
        <f t="shared" si="133"/>
        <v>0.01</v>
      </c>
      <c r="U127" s="14">
        <f t="shared" si="134"/>
        <v>5.0257877463975023E-3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1.4975787746397504E-2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19.0349677419355</v>
      </c>
      <c r="E128" s="10">
        <f t="shared" si="143"/>
        <v>18.682366666666699</v>
      </c>
      <c r="F128" s="7" t="s">
        <v>83</v>
      </c>
      <c r="G128" s="1">
        <v>8</v>
      </c>
      <c r="H128" s="9">
        <f t="shared" si="124"/>
        <v>19.0349677419355</v>
      </c>
      <c r="I128" s="9">
        <f t="shared" si="125"/>
        <v>292.18496774193545</v>
      </c>
      <c r="J128" s="9">
        <f t="shared" si="126"/>
        <v>0.17772441581014992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0.9797828880976196</v>
      </c>
      <c r="P128" s="9">
        <f t="shared" si="129"/>
        <v>0.17413134140793093</v>
      </c>
      <c r="Q128" s="12">
        <f t="shared" si="130"/>
        <v>5.7463342664617209E-2</v>
      </c>
      <c r="R128" s="9">
        <f t="shared" si="131"/>
        <v>9.3951000000000007E-2</v>
      </c>
      <c r="S128" s="13">
        <f t="shared" si="132"/>
        <v>0.61163098492423928</v>
      </c>
      <c r="T128" s="2">
        <f t="shared" si="133"/>
        <v>0.01</v>
      </c>
      <c r="U128" s="14">
        <f t="shared" si="134"/>
        <v>6.1163098492423929E-3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1.6066309849242393E-2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18.433258064516099</v>
      </c>
      <c r="E129" s="10">
        <f t="shared" si="143"/>
        <v>19.0349677419355</v>
      </c>
      <c r="F129" s="7" t="s">
        <v>83</v>
      </c>
      <c r="G129" s="1">
        <v>9</v>
      </c>
      <c r="H129" s="9">
        <f t="shared" si="124"/>
        <v>18.433258064516099</v>
      </c>
      <c r="I129" s="9">
        <f t="shared" si="125"/>
        <v>291.58325806451609</v>
      </c>
      <c r="J129" s="9">
        <f t="shared" si="126"/>
        <v>0.16591353376901916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1.0903515466896887</v>
      </c>
      <c r="P129" s="9">
        <f t="shared" si="129"/>
        <v>0.18090407816180193</v>
      </c>
      <c r="Q129" s="12">
        <f t="shared" si="130"/>
        <v>5.9698345793394642E-2</v>
      </c>
      <c r="R129" s="9">
        <f t="shared" si="131"/>
        <v>9.3951000000000007E-2</v>
      </c>
      <c r="S129" s="13">
        <f t="shared" si="132"/>
        <v>0.63542001461820141</v>
      </c>
      <c r="T129" s="2">
        <f t="shared" si="133"/>
        <v>0.01</v>
      </c>
      <c r="U129" s="14">
        <f t="shared" si="134"/>
        <v>6.3542001461820144E-3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1.6304200146182016E-2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17.5264666666667</v>
      </c>
      <c r="E130" s="10">
        <f t="shared" si="143"/>
        <v>18.433258064516099</v>
      </c>
      <c r="F130" s="7" t="s">
        <v>83</v>
      </c>
      <c r="G130" s="1">
        <v>10</v>
      </c>
      <c r="H130" s="9">
        <f t="shared" si="124"/>
        <v>17.5264666666667</v>
      </c>
      <c r="I130" s="9">
        <f t="shared" si="125"/>
        <v>290.67646666666667</v>
      </c>
      <c r="J130" s="9">
        <f t="shared" si="126"/>
        <v>0.14949976850970523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1.1941474685278868</v>
      </c>
      <c r="P130" s="9">
        <f t="shared" si="129"/>
        <v>0.17852477011136958</v>
      </c>
      <c r="Q130" s="12">
        <f t="shared" si="130"/>
        <v>5.8913174136751963E-2</v>
      </c>
      <c r="R130" s="9">
        <f t="shared" si="131"/>
        <v>9.3951000000000007E-2</v>
      </c>
      <c r="S130" s="13">
        <f t="shared" si="132"/>
        <v>0.62706276821696372</v>
      </c>
      <c r="T130" s="2">
        <f t="shared" si="133"/>
        <v>0.01</v>
      </c>
      <c r="U130" s="14">
        <f t="shared" si="134"/>
        <v>6.2706276821696376E-3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1.6220627682169638E-2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11.832290322580601</v>
      </c>
      <c r="E131" s="10">
        <f t="shared" si="143"/>
        <v>17.5264666666667</v>
      </c>
      <c r="F131" s="7" t="s">
        <v>83</v>
      </c>
      <c r="G131" s="1">
        <v>11</v>
      </c>
      <c r="H131" s="9">
        <f t="shared" si="124"/>
        <v>11.832290322580601</v>
      </c>
      <c r="I131" s="9">
        <f t="shared" si="125"/>
        <v>284.98229032258058</v>
      </c>
      <c r="J131" s="9">
        <f t="shared" si="126"/>
        <v>7.6554106176376854E-2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0.96484156349569117</v>
      </c>
      <c r="O131" s="9">
        <f t="shared" si="144"/>
        <v>0.33548113492082587</v>
      </c>
      <c r="P131" s="9">
        <f t="shared" si="129"/>
        <v>2.5682458422900314E-2</v>
      </c>
      <c r="Q131" s="12">
        <f t="shared" si="130"/>
        <v>8.4752112795571048E-3</v>
      </c>
      <c r="R131" s="9">
        <f t="shared" si="131"/>
        <v>9.3951000000000007E-2</v>
      </c>
      <c r="S131" s="13">
        <f t="shared" si="132"/>
        <v>9.0208845883035876E-2</v>
      </c>
      <c r="T131" s="2">
        <f t="shared" si="133"/>
        <v>0.01</v>
      </c>
      <c r="U131" s="14">
        <f t="shared" si="134"/>
        <v>9.020884588303588E-4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6.3920884588303589E-3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6.2529000000000003</v>
      </c>
      <c r="E132" s="10">
        <f t="shared" si="143"/>
        <v>11.832290322580601</v>
      </c>
      <c r="F132" s="7" t="s">
        <v>85</v>
      </c>
      <c r="G132" s="1">
        <v>12</v>
      </c>
      <c r="H132" s="9">
        <f t="shared" si="124"/>
        <v>6.2529000000000003</v>
      </c>
      <c r="I132" s="9">
        <f t="shared" si="125"/>
        <v>279.40289999999999</v>
      </c>
      <c r="J132" s="9">
        <f t="shared" si="126"/>
        <v>3.8695826966235171E-2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0.59449867649792565</v>
      </c>
      <c r="P132" s="9">
        <f t="shared" si="129"/>
        <v>2.3004617917419552E-2</v>
      </c>
      <c r="Q132" s="12">
        <f t="shared" si="130"/>
        <v>7.5915239127484525E-3</v>
      </c>
      <c r="R132" s="9">
        <f t="shared" si="131"/>
        <v>9.3951000000000007E-2</v>
      </c>
      <c r="S132" s="13">
        <f t="shared" si="132"/>
        <v>8.0803013408568852E-2</v>
      </c>
      <c r="T132" s="2">
        <f t="shared" si="133"/>
        <v>0.01</v>
      </c>
      <c r="U132" s="14">
        <f t="shared" si="134"/>
        <v>8.0803013408568857E-4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6.2980301340856883E-3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5.68541935483871</v>
      </c>
      <c r="E133" s="10">
        <f t="shared" si="143"/>
        <v>6.2529000000000003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5.7562580645161301</v>
      </c>
      <c r="E136" s="7"/>
      <c r="F136" s="7"/>
      <c r="G136" s="1">
        <v>1</v>
      </c>
      <c r="H136" s="9">
        <f t="shared" ref="H136:H147" si="147">E137</f>
        <v>5.7562580645161301</v>
      </c>
      <c r="I136" s="9">
        <f t="shared" ref="I136:I147" si="148">H136+273.15</f>
        <v>278.90625806451612</v>
      </c>
      <c r="J136" s="9">
        <f t="shared" ref="J136:J147" si="149">EXP(($C$15*(I136-$C$13))/($C$16*I136*$C$13))</f>
        <v>3.6367580601301991E-2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2.760473628962536E-2</v>
      </c>
      <c r="Q136" s="12">
        <f t="shared" ref="Q136:Q147" si="153">P136*$B$138</f>
        <v>7.1772314353025935E-3</v>
      </c>
      <c r="R136" s="9">
        <f t="shared" ref="R136:R147" si="154">L136*$B$138</f>
        <v>0.19735245833333334</v>
      </c>
      <c r="S136" s="13">
        <f t="shared" ref="S136:S147" si="155">Q136/R136</f>
        <v>3.6367580601301991E-2</v>
      </c>
      <c r="T136" s="2">
        <f t="shared" ref="T136:T147" si="156">$B$137/100</f>
        <v>0.01</v>
      </c>
      <c r="U136" s="14">
        <f t="shared" ref="U136:U147" si="157">S136*T136</f>
        <v>3.6367580601301993E-4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5.8536758060130202E-3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3.5223548387096799</v>
      </c>
      <c r="E137" s="10">
        <f t="shared" ref="E137:E148" si="166">D136</f>
        <v>5.7562580645161301</v>
      </c>
      <c r="F137" s="7" t="s">
        <v>83</v>
      </c>
      <c r="G137" s="1">
        <v>2</v>
      </c>
      <c r="H137" s="9">
        <f t="shared" si="147"/>
        <v>3.5223548387096799</v>
      </c>
      <c r="I137" s="9">
        <f t="shared" si="148"/>
        <v>276.67235483870968</v>
      </c>
      <c r="J137" s="9">
        <f t="shared" si="149"/>
        <v>2.7434546399602817E-2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1.490491097043708</v>
      </c>
      <c r="P137" s="9">
        <f t="shared" si="152"/>
        <v>4.0890947160040512E-2</v>
      </c>
      <c r="Q137" s="12">
        <f t="shared" si="153"/>
        <v>1.0631646261610533E-2</v>
      </c>
      <c r="R137" s="9">
        <f t="shared" si="154"/>
        <v>0.19735245833333334</v>
      </c>
      <c r="S137" s="13">
        <f t="shared" si="155"/>
        <v>5.3871364721757922E-2</v>
      </c>
      <c r="T137" s="2">
        <f t="shared" si="156"/>
        <v>0.01</v>
      </c>
      <c r="U137" s="14">
        <f t="shared" si="157"/>
        <v>5.3871364721757924E-4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6.0287136472175797E-3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7.0431428571428603</v>
      </c>
      <c r="E138" s="10">
        <f t="shared" si="166"/>
        <v>3.5223548387096799</v>
      </c>
      <c r="F138" s="7" t="s">
        <v>83</v>
      </c>
      <c r="G138" s="1">
        <v>3</v>
      </c>
      <c r="H138" s="9">
        <f t="shared" si="147"/>
        <v>7.0431428571428603</v>
      </c>
      <c r="I138" s="9">
        <f t="shared" si="148"/>
        <v>280.19314285714285</v>
      </c>
      <c r="J138" s="9">
        <f t="shared" si="149"/>
        <v>4.2692229294039923E-2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2.2086480665503339</v>
      </c>
      <c r="P138" s="9">
        <f t="shared" si="152"/>
        <v>9.4292109687004799E-2</v>
      </c>
      <c r="Q138" s="12">
        <f t="shared" si="153"/>
        <v>2.4515948518621249E-2</v>
      </c>
      <c r="R138" s="9">
        <f t="shared" si="154"/>
        <v>0.19735245833333334</v>
      </c>
      <c r="S138" s="13">
        <f t="shared" si="155"/>
        <v>0.12422418613713535</v>
      </c>
      <c r="T138" s="2">
        <f t="shared" si="156"/>
        <v>0.01</v>
      </c>
      <c r="U138" s="14">
        <f t="shared" si="157"/>
        <v>1.2422418613713534E-3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6.7322418613713535E-3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7.5356129032258101</v>
      </c>
      <c r="E139" s="10">
        <f t="shared" si="166"/>
        <v>7.0431428571428603</v>
      </c>
      <c r="F139" s="7" t="s">
        <v>83</v>
      </c>
      <c r="G139" s="1">
        <v>4</v>
      </c>
      <c r="H139" s="9">
        <f t="shared" si="147"/>
        <v>7.5356129032258101</v>
      </c>
      <c r="I139" s="9">
        <f t="shared" si="148"/>
        <v>280.68561290322577</v>
      </c>
      <c r="J139" s="9">
        <f t="shared" si="149"/>
        <v>4.537617390484168E-2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2.873403873529996</v>
      </c>
      <c r="P139" s="9">
        <f t="shared" si="152"/>
        <v>0.1303840738641428</v>
      </c>
      <c r="Q139" s="12">
        <f t="shared" si="153"/>
        <v>3.3899859204677127E-2</v>
      </c>
      <c r="R139" s="9">
        <f t="shared" si="154"/>
        <v>0.19735245833333334</v>
      </c>
      <c r="S139" s="13">
        <f t="shared" si="155"/>
        <v>0.17177317927005195</v>
      </c>
      <c r="T139" s="2">
        <f t="shared" si="156"/>
        <v>0.01</v>
      </c>
      <c r="U139" s="14">
        <f t="shared" si="157"/>
        <v>1.7177317927005195E-3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7.2077317927005191E-3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9.1330333333333407</v>
      </c>
      <c r="E140" s="10">
        <f t="shared" si="166"/>
        <v>7.5356129032258101</v>
      </c>
      <c r="F140" s="7" t="s">
        <v>83</v>
      </c>
      <c r="G140" s="1">
        <v>5</v>
      </c>
      <c r="H140" s="9">
        <f t="shared" si="147"/>
        <v>9.1330333333333407</v>
      </c>
      <c r="I140" s="9">
        <f t="shared" si="148"/>
        <v>282.28303333333332</v>
      </c>
      <c r="J140" s="9">
        <f t="shared" si="149"/>
        <v>5.5218143180087186E-2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3.5020677163325202</v>
      </c>
      <c r="P140" s="9">
        <f t="shared" si="152"/>
        <v>0.19337767658681004</v>
      </c>
      <c r="Q140" s="12">
        <f t="shared" si="153"/>
        <v>5.0278195912570614E-2</v>
      </c>
      <c r="R140" s="9">
        <f t="shared" si="154"/>
        <v>0.19735245833333334</v>
      </c>
      <c r="S140" s="13">
        <f t="shared" si="155"/>
        <v>0.2547634639931845</v>
      </c>
      <c r="T140" s="2">
        <f t="shared" si="156"/>
        <v>0.01</v>
      </c>
      <c r="U140" s="14">
        <f t="shared" si="157"/>
        <v>2.5476346399318449E-3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8.0376346399318455E-3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12.3089032258065</v>
      </c>
      <c r="E141" s="10">
        <f t="shared" si="166"/>
        <v>9.1330333333333407</v>
      </c>
      <c r="F141" s="7" t="s">
        <v>85</v>
      </c>
      <c r="G141" s="1">
        <v>6</v>
      </c>
      <c r="H141" s="9">
        <f t="shared" si="147"/>
        <v>12.3089032258065</v>
      </c>
      <c r="I141" s="9">
        <f t="shared" si="148"/>
        <v>285.45890322580647</v>
      </c>
      <c r="J141" s="9">
        <f t="shared" si="149"/>
        <v>8.1048123121879645E-2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4.0677379564123761</v>
      </c>
      <c r="P141" s="9">
        <f t="shared" si="152"/>
        <v>0.32968252671885334</v>
      </c>
      <c r="Q141" s="12">
        <f t="shared" si="153"/>
        <v>8.5717456946901874E-2</v>
      </c>
      <c r="R141" s="9">
        <f t="shared" si="154"/>
        <v>0.19735245833333334</v>
      </c>
      <c r="S141" s="13">
        <f t="shared" si="155"/>
        <v>0.43433691006839603</v>
      </c>
      <c r="T141" s="2">
        <f t="shared" si="156"/>
        <v>0.01</v>
      </c>
      <c r="U141" s="14">
        <f t="shared" si="157"/>
        <v>4.34336910068396E-3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9.8333691006839592E-3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18.682366666666699</v>
      </c>
      <c r="E142" s="10">
        <f t="shared" si="166"/>
        <v>12.3089032258065</v>
      </c>
      <c r="F142" s="7" t="s">
        <v>83</v>
      </c>
      <c r="G142" s="1">
        <v>7</v>
      </c>
      <c r="H142" s="9">
        <f t="shared" si="147"/>
        <v>18.682366666666699</v>
      </c>
      <c r="I142" s="9">
        <f t="shared" si="148"/>
        <v>291.8323666666667</v>
      </c>
      <c r="J142" s="9">
        <f t="shared" si="149"/>
        <v>0.17071080823174958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4.4971033463601895</v>
      </c>
      <c r="P142" s="9">
        <f t="shared" si="152"/>
        <v>0.76770414695885358</v>
      </c>
      <c r="Q142" s="12">
        <f t="shared" si="153"/>
        <v>0.19960307820930193</v>
      </c>
      <c r="R142" s="9">
        <f t="shared" si="154"/>
        <v>0.19735245833333334</v>
      </c>
      <c r="S142" s="13">
        <f t="shared" si="155"/>
        <v>1.0114040630401839</v>
      </c>
      <c r="T142" s="2">
        <f t="shared" si="156"/>
        <v>0.01</v>
      </c>
      <c r="U142" s="14">
        <f t="shared" si="157"/>
        <v>1.011404063040184E-2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2.006404063040184E-2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19.0349677419355</v>
      </c>
      <c r="E143" s="10">
        <f t="shared" si="166"/>
        <v>18.682366666666699</v>
      </c>
      <c r="F143" s="7" t="s">
        <v>83</v>
      </c>
      <c r="G143" s="1">
        <v>8</v>
      </c>
      <c r="H143" s="9">
        <f t="shared" si="147"/>
        <v>19.0349677419355</v>
      </c>
      <c r="I143" s="9">
        <f t="shared" si="148"/>
        <v>292.18496774193545</v>
      </c>
      <c r="J143" s="9">
        <f t="shared" si="149"/>
        <v>0.17772441581014992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4.4884471160680031</v>
      </c>
      <c r="P143" s="9">
        <f t="shared" si="152"/>
        <v>0.79770664159793803</v>
      </c>
      <c r="Q143" s="12">
        <f t="shared" si="153"/>
        <v>0.2074037268154639</v>
      </c>
      <c r="R143" s="9">
        <f t="shared" si="154"/>
        <v>0.19735245833333334</v>
      </c>
      <c r="S143" s="13">
        <f t="shared" si="155"/>
        <v>1.0509305461255198</v>
      </c>
      <c r="T143" s="2">
        <f t="shared" si="156"/>
        <v>0.01</v>
      </c>
      <c r="U143" s="14">
        <f t="shared" si="157"/>
        <v>1.0509305461255199E-2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2.0459305461255198E-2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18.433258064516099</v>
      </c>
      <c r="E144" s="10">
        <f t="shared" si="166"/>
        <v>19.0349677419355</v>
      </c>
      <c r="F144" s="7" t="s">
        <v>83</v>
      </c>
      <c r="G144" s="1">
        <v>9</v>
      </c>
      <c r="H144" s="9">
        <f t="shared" si="147"/>
        <v>18.433258064516099</v>
      </c>
      <c r="I144" s="9">
        <f t="shared" si="148"/>
        <v>291.58325806451609</v>
      </c>
      <c r="J144" s="9">
        <f t="shared" si="149"/>
        <v>0.16591353376901916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4.4497883911367317</v>
      </c>
      <c r="P144" s="9">
        <f t="shared" si="152"/>
        <v>0.73828011649785352</v>
      </c>
      <c r="Q144" s="12">
        <f t="shared" si="153"/>
        <v>0.19195283028944193</v>
      </c>
      <c r="R144" s="9">
        <f t="shared" si="154"/>
        <v>0.19735245833333334</v>
      </c>
      <c r="S144" s="13">
        <f t="shared" si="155"/>
        <v>0.97263967173506749</v>
      </c>
      <c r="T144" s="2">
        <f t="shared" si="156"/>
        <v>0.01</v>
      </c>
      <c r="U144" s="14">
        <f t="shared" si="157"/>
        <v>9.7263967173506754E-3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1.9676396717350678E-2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17.5264666666667</v>
      </c>
      <c r="E145" s="10">
        <f t="shared" si="166"/>
        <v>18.433258064516099</v>
      </c>
      <c r="F145" s="7" t="s">
        <v>83</v>
      </c>
      <c r="G145" s="1">
        <v>10</v>
      </c>
      <c r="H145" s="9">
        <f t="shared" si="147"/>
        <v>17.5264666666667</v>
      </c>
      <c r="I145" s="9">
        <f t="shared" si="148"/>
        <v>290.67646666666667</v>
      </c>
      <c r="J145" s="9">
        <f t="shared" si="149"/>
        <v>0.14949976850970523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4.4705561913055449</v>
      </c>
      <c r="P145" s="9">
        <f t="shared" si="152"/>
        <v>0.66834711570980843</v>
      </c>
      <c r="Q145" s="12">
        <f t="shared" si="153"/>
        <v>0.17377025008455019</v>
      </c>
      <c r="R145" s="9">
        <f t="shared" si="154"/>
        <v>0.19735245833333334</v>
      </c>
      <c r="S145" s="13">
        <f t="shared" si="155"/>
        <v>0.88050714722310575</v>
      </c>
      <c r="T145" s="2">
        <f t="shared" si="156"/>
        <v>0.01</v>
      </c>
      <c r="U145" s="14">
        <f t="shared" si="157"/>
        <v>8.8050714722310575E-3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1.8755071472231058E-2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11.832290322580601</v>
      </c>
      <c r="E146" s="10">
        <f t="shared" si="166"/>
        <v>17.5264666666667</v>
      </c>
      <c r="F146" s="7" t="s">
        <v>83</v>
      </c>
      <c r="G146" s="1">
        <v>11</v>
      </c>
      <c r="H146" s="9">
        <f t="shared" si="147"/>
        <v>11.832290322580601</v>
      </c>
      <c r="I146" s="9">
        <f t="shared" si="148"/>
        <v>284.98229032258058</v>
      </c>
      <c r="J146" s="9">
        <f t="shared" si="149"/>
        <v>7.6554106176376854E-2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4.5612569922624031</v>
      </c>
      <c r="P146" s="9">
        <f t="shared" si="152"/>
        <v>0.34918295208339734</v>
      </c>
      <c r="Q146" s="12">
        <f t="shared" si="153"/>
        <v>9.0787567541683309E-2</v>
      </c>
      <c r="R146" s="9">
        <f t="shared" si="154"/>
        <v>0.19735245833333334</v>
      </c>
      <c r="S146" s="13">
        <f t="shared" si="155"/>
        <v>0.46002754821701175</v>
      </c>
      <c r="T146" s="2">
        <f t="shared" si="156"/>
        <v>0.01</v>
      </c>
      <c r="U146" s="14">
        <f t="shared" si="157"/>
        <v>4.6002754821701172E-3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1.0090275482170119E-2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6.2529000000000003</v>
      </c>
      <c r="E147" s="10">
        <f t="shared" si="166"/>
        <v>11.832290322580601</v>
      </c>
      <c r="F147" s="7" t="s">
        <v>85</v>
      </c>
      <c r="G147" s="1">
        <v>12</v>
      </c>
      <c r="H147" s="9">
        <f t="shared" si="147"/>
        <v>6.2529000000000003</v>
      </c>
      <c r="I147" s="9">
        <f t="shared" si="148"/>
        <v>279.40289999999999</v>
      </c>
      <c r="J147" s="9">
        <f t="shared" si="149"/>
        <v>3.8695826966235171E-2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4.971121956845673</v>
      </c>
      <c r="P147" s="9">
        <f t="shared" si="152"/>
        <v>0.19236167507015253</v>
      </c>
      <c r="Q147" s="12">
        <f t="shared" si="153"/>
        <v>5.0014035518239658E-2</v>
      </c>
      <c r="R147" s="9">
        <f t="shared" si="154"/>
        <v>0.19735245833333334</v>
      </c>
      <c r="S147" s="13">
        <f t="shared" si="155"/>
        <v>0.25342494307197672</v>
      </c>
      <c r="T147" s="2">
        <f t="shared" si="156"/>
        <v>0.01</v>
      </c>
      <c r="U147" s="14">
        <f t="shared" si="157"/>
        <v>2.5342494307197673E-3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8.0242494307197661E-3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5.68541935483871</v>
      </c>
      <c r="E148" s="10">
        <f t="shared" si="166"/>
        <v>6.2529000000000003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6000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564000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2844000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7253000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733000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3354502.3975887322</v>
      </c>
      <c r="J13" s="6" t="s">
        <v>37</v>
      </c>
      <c r="K13" s="6">
        <f>I13/(10000*1000)</f>
        <v>0.33545023975887323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10.517709677419401</v>
      </c>
      <c r="E26" s="7"/>
      <c r="F26" s="7"/>
      <c r="G26" s="1">
        <v>1</v>
      </c>
      <c r="H26" s="9">
        <f t="shared" ref="H26:H37" si="0">E27</f>
        <v>10.517709677419401</v>
      </c>
      <c r="I26" s="9">
        <f t="shared" ref="I26:I37" si="1">H26+273.15</f>
        <v>283.6677096774194</v>
      </c>
      <c r="J26" s="9">
        <f t="shared" ref="J26:J37" si="2">EXP(($C$15*(I26-$C$13))/($C$16*I26*$C$13))</f>
        <v>6.5343853587341891E-2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2.6485232268150209</v>
      </c>
      <c r="Q26" s="12">
        <f t="shared" ref="Q26:Q37" si="6">P26*$B$28</f>
        <v>0.26485232268150211</v>
      </c>
      <c r="R26" s="9">
        <f t="shared" ref="R26:R37" si="7">L26*$B$28</f>
        <v>4.0532094166666672</v>
      </c>
      <c r="S26" s="13">
        <f t="shared" ref="S26:S37" si="8">Q26/R26</f>
        <v>6.5343853587341877E-2</v>
      </c>
      <c r="T26" s="2">
        <f t="shared" ref="T26:T37" si="9">$B$27/100</f>
        <v>0.34</v>
      </c>
      <c r="U26" s="14">
        <f t="shared" ref="U26:U37" si="10">S26*T26</f>
        <v>2.221691021969624E-2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3.5116910219696242E-2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>$E$2/12</f>
        <v>500</v>
      </c>
      <c r="AU26" s="1">
        <f t="shared" ref="AU26:AU37" si="16">AT26*10000*AS26*0.67*AR26*AQ26</f>
        <v>1402430.1190455321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8.5134516129032196</v>
      </c>
      <c r="E27" s="10">
        <f t="shared" ref="E27:E38" si="17">D26</f>
        <v>10.517709677419401</v>
      </c>
      <c r="F27" s="7" t="s">
        <v>83</v>
      </c>
      <c r="G27" s="1">
        <v>2</v>
      </c>
      <c r="H27" s="9">
        <f t="shared" si="0"/>
        <v>8.5134516129032196</v>
      </c>
      <c r="I27" s="9">
        <f t="shared" si="1"/>
        <v>281.6634516129032</v>
      </c>
      <c r="J27" s="9">
        <f t="shared" si="2"/>
        <v>5.1183464094059522E-2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8">L27+O26-P26-N27</f>
        <v>78.415665106518318</v>
      </c>
      <c r="P27" s="9">
        <f t="shared" si="5"/>
        <v>4.0135853793912766</v>
      </c>
      <c r="Q27" s="12">
        <f t="shared" si="6"/>
        <v>0.40135853793912768</v>
      </c>
      <c r="R27" s="9">
        <f t="shared" si="7"/>
        <v>4.0532094166666672</v>
      </c>
      <c r="S27" s="13">
        <f t="shared" si="8"/>
        <v>9.9022403404263853E-2</v>
      </c>
      <c r="T27" s="2">
        <f t="shared" si="9"/>
        <v>0.34</v>
      </c>
      <c r="U27" s="14">
        <f t="shared" si="10"/>
        <v>3.366761715744971E-2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4.6567617157449712E-2</v>
      </c>
      <c r="AR27" s="9">
        <f t="shared" si="14"/>
        <v>119.21204166666666</v>
      </c>
      <c r="AS27" s="1">
        <f t="shared" si="15"/>
        <v>0.1</v>
      </c>
      <c r="AT27" s="1">
        <f t="shared" ref="AT27:AT37" si="19">$E$2/12</f>
        <v>500</v>
      </c>
      <c r="AU27" s="1">
        <f t="shared" si="16"/>
        <v>1859725.9401585779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8.6256071428571506</v>
      </c>
      <c r="E28" s="10">
        <f t="shared" si="17"/>
        <v>8.5134516129032196</v>
      </c>
      <c r="F28" s="7" t="s">
        <v>83</v>
      </c>
      <c r="G28" s="1">
        <v>3</v>
      </c>
      <c r="H28" s="9">
        <f t="shared" si="0"/>
        <v>8.6256071428571506</v>
      </c>
      <c r="I28" s="9">
        <f t="shared" si="1"/>
        <v>281.77560714285715</v>
      </c>
      <c r="J28" s="9">
        <f t="shared" si="2"/>
        <v>5.1892590248344334E-2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8"/>
        <v>114.93417389379371</v>
      </c>
      <c r="P28" s="9">
        <f t="shared" si="5"/>
        <v>5.9642319914025919</v>
      </c>
      <c r="Q28" s="12">
        <f t="shared" si="6"/>
        <v>0.59642319914025921</v>
      </c>
      <c r="R28" s="9">
        <f t="shared" si="7"/>
        <v>4.0532094166666672</v>
      </c>
      <c r="S28" s="13">
        <f t="shared" si="8"/>
        <v>0.14714837992031354</v>
      </c>
      <c r="T28" s="2">
        <f t="shared" si="9"/>
        <v>0.34</v>
      </c>
      <c r="U28" s="14">
        <f t="shared" si="10"/>
        <v>5.003044917290661E-2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6.2930449172906605E-2</v>
      </c>
      <c r="AR28" s="9">
        <f t="shared" si="14"/>
        <v>119.21204166666666</v>
      </c>
      <c r="AS28" s="1">
        <f t="shared" si="15"/>
        <v>0.1</v>
      </c>
      <c r="AT28" s="1">
        <f t="shared" si="19"/>
        <v>500</v>
      </c>
      <c r="AU28" s="1">
        <f t="shared" si="16"/>
        <v>2513192.555182368</v>
      </c>
    </row>
    <row r="29" spans="1:47" x14ac:dyDescent="0.15">
      <c r="C29" s="7">
        <v>3</v>
      </c>
      <c r="D29" s="8">
        <v>9.02254838709678</v>
      </c>
      <c r="E29" s="10">
        <f t="shared" si="17"/>
        <v>8.6256071428571506</v>
      </c>
      <c r="F29" s="7" t="s">
        <v>83</v>
      </c>
      <c r="G29" s="1">
        <v>4</v>
      </c>
      <c r="H29" s="9">
        <f t="shared" si="0"/>
        <v>9.02254838709678</v>
      </c>
      <c r="I29" s="9">
        <f t="shared" si="1"/>
        <v>282.17254838709675</v>
      </c>
      <c r="J29" s="9">
        <f t="shared" si="2"/>
        <v>5.4477393119167966E-2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8"/>
        <v>149.50203606905779</v>
      </c>
      <c r="P29" s="9">
        <f t="shared" si="5"/>
        <v>8.1444811910500903</v>
      </c>
      <c r="Q29" s="12">
        <f t="shared" si="6"/>
        <v>0.81444811910500903</v>
      </c>
      <c r="R29" s="9">
        <f t="shared" si="7"/>
        <v>4.0532094166666672</v>
      </c>
      <c r="S29" s="13">
        <f t="shared" si="8"/>
        <v>0.20093906713924636</v>
      </c>
      <c r="T29" s="2">
        <f t="shared" si="9"/>
        <v>0.34</v>
      </c>
      <c r="U29" s="14">
        <f t="shared" si="10"/>
        <v>6.8319282827343772E-2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8.1219282827343767E-2</v>
      </c>
      <c r="AR29" s="9">
        <f t="shared" si="14"/>
        <v>119.21204166666666</v>
      </c>
      <c r="AS29" s="1">
        <f t="shared" si="15"/>
        <v>0.1</v>
      </c>
      <c r="AT29" s="1">
        <f t="shared" si="19"/>
        <v>500</v>
      </c>
      <c r="AU29" s="1">
        <f t="shared" si="16"/>
        <v>3243576.0370642804</v>
      </c>
    </row>
    <row r="30" spans="1:47" x14ac:dyDescent="0.15">
      <c r="C30" s="7">
        <v>4</v>
      </c>
      <c r="D30" s="8">
        <v>12.5864333333333</v>
      </c>
      <c r="E30" s="10">
        <f t="shared" si="17"/>
        <v>9.02254838709678</v>
      </c>
      <c r="F30" s="7" t="s">
        <v>83</v>
      </c>
      <c r="G30" s="1">
        <v>5</v>
      </c>
      <c r="H30" s="9">
        <f t="shared" si="0"/>
        <v>12.5864333333333</v>
      </c>
      <c r="I30" s="9">
        <f t="shared" si="1"/>
        <v>285.73643333333325</v>
      </c>
      <c r="J30" s="9">
        <f t="shared" si="2"/>
        <v>8.3778191271599606E-2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134.28967713410731</v>
      </c>
      <c r="O30" s="9">
        <f t="shared" si="18"/>
        <v>47.599971910567064</v>
      </c>
      <c r="P30" s="9">
        <f t="shared" si="5"/>
        <v>3.9878395512462559</v>
      </c>
      <c r="Q30" s="12">
        <f t="shared" si="6"/>
        <v>0.39878395512462561</v>
      </c>
      <c r="R30" s="9">
        <f t="shared" si="7"/>
        <v>4.0532094166666672</v>
      </c>
      <c r="S30" s="13">
        <f t="shared" si="8"/>
        <v>9.838720730412763E-2</v>
      </c>
      <c r="T30" s="2">
        <f t="shared" si="9"/>
        <v>0.34</v>
      </c>
      <c r="U30" s="14">
        <f t="shared" si="10"/>
        <v>3.34516504834034E-2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4.6351650483403402E-2</v>
      </c>
      <c r="AR30" s="9">
        <f t="shared" si="14"/>
        <v>119.21204166666666</v>
      </c>
      <c r="AS30" s="1">
        <f t="shared" si="15"/>
        <v>0.1</v>
      </c>
      <c r="AT30" s="1">
        <f t="shared" si="19"/>
        <v>500</v>
      </c>
      <c r="AU30" s="1">
        <f t="shared" si="16"/>
        <v>1851101.0877299961</v>
      </c>
    </row>
    <row r="31" spans="1:47" x14ac:dyDescent="0.15">
      <c r="C31" s="7">
        <v>5</v>
      </c>
      <c r="D31" s="8">
        <v>18.649032258064501</v>
      </c>
      <c r="E31" s="10">
        <f t="shared" si="17"/>
        <v>12.5864333333333</v>
      </c>
      <c r="F31" s="7" t="s">
        <v>85</v>
      </c>
      <c r="G31" s="1">
        <v>6</v>
      </c>
      <c r="H31" s="9">
        <f t="shared" si="0"/>
        <v>18.649032258064501</v>
      </c>
      <c r="I31" s="9">
        <f t="shared" si="1"/>
        <v>291.79903225806447</v>
      </c>
      <c r="J31" s="9">
        <f t="shared" si="2"/>
        <v>0.17006138944440174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8"/>
        <v>84.144226525987477</v>
      </c>
      <c r="P31" s="9">
        <f t="shared" si="5"/>
        <v>14.309684076733916</v>
      </c>
      <c r="Q31" s="12">
        <f t="shared" si="6"/>
        <v>1.4309684076733917</v>
      </c>
      <c r="R31" s="9">
        <f t="shared" si="7"/>
        <v>4.0532094166666672</v>
      </c>
      <c r="S31" s="13">
        <f t="shared" si="8"/>
        <v>0.35304576215314598</v>
      </c>
      <c r="T31" s="2">
        <f t="shared" si="9"/>
        <v>0.34</v>
      </c>
      <c r="U31" s="14">
        <f t="shared" si="10"/>
        <v>0.12003555913206965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0.13293555913206964</v>
      </c>
      <c r="AR31" s="9">
        <f t="shared" si="14"/>
        <v>119.21204166666666</v>
      </c>
      <c r="AS31" s="1">
        <f t="shared" si="15"/>
        <v>0.1</v>
      </c>
      <c r="AT31" s="1">
        <f t="shared" si="19"/>
        <v>500</v>
      </c>
      <c r="AU31" s="1">
        <f t="shared" si="16"/>
        <v>5308919.0037683621</v>
      </c>
    </row>
    <row r="32" spans="1:47" x14ac:dyDescent="0.15">
      <c r="C32" s="7">
        <v>6</v>
      </c>
      <c r="D32" s="8">
        <v>22.0463666666667</v>
      </c>
      <c r="E32" s="10">
        <f t="shared" si="17"/>
        <v>18.649032258064501</v>
      </c>
      <c r="F32" s="7" t="s">
        <v>83</v>
      </c>
      <c r="G32" s="1">
        <v>7</v>
      </c>
      <c r="H32" s="9">
        <f t="shared" si="0"/>
        <v>22.0463666666667</v>
      </c>
      <c r="I32" s="9">
        <f t="shared" si="1"/>
        <v>295.19636666666668</v>
      </c>
      <c r="J32" s="9">
        <f t="shared" si="2"/>
        <v>0.24968103151087156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8"/>
        <v>110.36663661592023</v>
      </c>
      <c r="P32" s="9">
        <f t="shared" si="5"/>
        <v>27.55645567464849</v>
      </c>
      <c r="Q32" s="12">
        <f t="shared" si="6"/>
        <v>2.7556455674648492</v>
      </c>
      <c r="R32" s="9">
        <f t="shared" si="7"/>
        <v>4.0532094166666672</v>
      </c>
      <c r="S32" s="13">
        <f t="shared" si="8"/>
        <v>0.67986755289122813</v>
      </c>
      <c r="T32" s="2">
        <f t="shared" si="9"/>
        <v>0.34</v>
      </c>
      <c r="U32" s="14">
        <f t="shared" si="10"/>
        <v>0.23115496798301757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0.26325496798301756</v>
      </c>
      <c r="AR32" s="9">
        <f t="shared" si="14"/>
        <v>119.21204166666666</v>
      </c>
      <c r="AS32" s="1">
        <f t="shared" si="15"/>
        <v>0.1</v>
      </c>
      <c r="AT32" s="1">
        <f t="shared" si="19"/>
        <v>500</v>
      </c>
      <c r="AU32" s="1">
        <f t="shared" si="16"/>
        <v>10513359.341069745</v>
      </c>
    </row>
    <row r="33" spans="1:48" x14ac:dyDescent="0.15">
      <c r="C33" s="7">
        <v>7</v>
      </c>
      <c r="D33" s="8">
        <v>26.304806451612901</v>
      </c>
      <c r="E33" s="10">
        <f t="shared" si="17"/>
        <v>22.0463666666667</v>
      </c>
      <c r="F33" s="7" t="s">
        <v>83</v>
      </c>
      <c r="G33" s="1">
        <v>8</v>
      </c>
      <c r="H33" s="9">
        <f t="shared" si="0"/>
        <v>26.304806451612901</v>
      </c>
      <c r="I33" s="9">
        <f t="shared" si="1"/>
        <v>299.45480645161285</v>
      </c>
      <c r="J33" s="9">
        <f t="shared" si="2"/>
        <v>0.39911095280329872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8"/>
        <v>123.34227510793839</v>
      </c>
      <c r="P33" s="9">
        <f t="shared" si="5"/>
        <v>49.227252939255884</v>
      </c>
      <c r="Q33" s="12">
        <f t="shared" si="6"/>
        <v>4.9227252939255886</v>
      </c>
      <c r="R33" s="9">
        <f t="shared" si="7"/>
        <v>4.0532094166666672</v>
      </c>
      <c r="S33" s="13">
        <f t="shared" si="8"/>
        <v>1.2145252780879023</v>
      </c>
      <c r="T33" s="2">
        <f t="shared" si="9"/>
        <v>0.34</v>
      </c>
      <c r="U33" s="14">
        <f t="shared" si="10"/>
        <v>0.41293859454988685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0.44503859454988687</v>
      </c>
      <c r="AR33" s="9">
        <f t="shared" si="14"/>
        <v>119.21204166666666</v>
      </c>
      <c r="AS33" s="1">
        <f t="shared" si="15"/>
        <v>0.1</v>
      </c>
      <c r="AT33" s="1">
        <f t="shared" si="19"/>
        <v>500</v>
      </c>
      <c r="AU33" s="1">
        <f t="shared" si="16"/>
        <v>17773076.424713224</v>
      </c>
    </row>
    <row r="34" spans="1:48" x14ac:dyDescent="0.15">
      <c r="C34" s="7">
        <v>8</v>
      </c>
      <c r="D34" s="8">
        <v>26.416612903225801</v>
      </c>
      <c r="E34" s="10">
        <f t="shared" si="17"/>
        <v>26.304806451612901</v>
      </c>
      <c r="F34" s="7" t="s">
        <v>83</v>
      </c>
      <c r="G34" s="1">
        <v>9</v>
      </c>
      <c r="H34" s="9">
        <f t="shared" si="0"/>
        <v>26.416612903225801</v>
      </c>
      <c r="I34" s="9">
        <f t="shared" si="1"/>
        <v>299.5666129032258</v>
      </c>
      <c r="J34" s="9">
        <f t="shared" si="2"/>
        <v>0.40398387452557083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8"/>
        <v>114.64711633534915</v>
      </c>
      <c r="P34" s="9">
        <f t="shared" si="5"/>
        <v>46.315586260338215</v>
      </c>
      <c r="Q34" s="12">
        <f t="shared" si="6"/>
        <v>4.6315586260338213</v>
      </c>
      <c r="R34" s="9">
        <f t="shared" si="7"/>
        <v>4.0532094166666672</v>
      </c>
      <c r="S34" s="13">
        <f t="shared" si="8"/>
        <v>1.1426892000667423</v>
      </c>
      <c r="T34" s="2">
        <f t="shared" si="9"/>
        <v>0.34</v>
      </c>
      <c r="U34" s="14">
        <f t="shared" si="10"/>
        <v>0.38851432802269242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0.42061432802269244</v>
      </c>
      <c r="AR34" s="9">
        <f t="shared" si="14"/>
        <v>119.21204166666666</v>
      </c>
      <c r="AS34" s="1">
        <f t="shared" si="15"/>
        <v>0.1</v>
      </c>
      <c r="AT34" s="1">
        <f t="shared" si="19"/>
        <v>500</v>
      </c>
      <c r="AU34" s="1">
        <f t="shared" si="16"/>
        <v>16797668.087275803</v>
      </c>
    </row>
    <row r="35" spans="1:48" x14ac:dyDescent="0.15">
      <c r="C35" s="7">
        <v>9</v>
      </c>
      <c r="D35" s="8">
        <v>21.1338333333333</v>
      </c>
      <c r="E35" s="10">
        <f t="shared" si="17"/>
        <v>26.416612903225801</v>
      </c>
      <c r="F35" s="7" t="s">
        <v>83</v>
      </c>
      <c r="G35" s="1">
        <v>10</v>
      </c>
      <c r="H35" s="9">
        <f t="shared" si="0"/>
        <v>21.1338333333333</v>
      </c>
      <c r="I35" s="9">
        <f t="shared" si="1"/>
        <v>294.28383333333329</v>
      </c>
      <c r="J35" s="9">
        <f t="shared" si="2"/>
        <v>0.22540642004452491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8"/>
        <v>108.8636242416776</v>
      </c>
      <c r="P35" s="9">
        <f t="shared" si="5"/>
        <v>24.538559813388904</v>
      </c>
      <c r="Q35" s="12">
        <f t="shared" si="6"/>
        <v>2.4538559813388905</v>
      </c>
      <c r="R35" s="9">
        <f t="shared" si="7"/>
        <v>4.0532094166666672</v>
      </c>
      <c r="S35" s="13">
        <f t="shared" si="8"/>
        <v>0.60541060899757937</v>
      </c>
      <c r="T35" s="2">
        <f t="shared" si="9"/>
        <v>0.34</v>
      </c>
      <c r="U35" s="14">
        <f t="shared" si="10"/>
        <v>0.205839607059177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0.23793960705917699</v>
      </c>
      <c r="AR35" s="9">
        <f t="shared" si="14"/>
        <v>119.21204166666666</v>
      </c>
      <c r="AS35" s="1">
        <f t="shared" si="15"/>
        <v>0.1</v>
      </c>
      <c r="AT35" s="1">
        <f t="shared" si="19"/>
        <v>500</v>
      </c>
      <c r="AU35" s="1">
        <f t="shared" si="16"/>
        <v>9502364.2275477834</v>
      </c>
    </row>
    <row r="36" spans="1:48" x14ac:dyDescent="0.15">
      <c r="C36" s="7">
        <v>10</v>
      </c>
      <c r="D36" s="8">
        <v>14.8565161290323</v>
      </c>
      <c r="E36" s="10">
        <f t="shared" si="17"/>
        <v>21.1338333333333</v>
      </c>
      <c r="F36" s="7" t="s">
        <v>83</v>
      </c>
      <c r="G36" s="1">
        <v>11</v>
      </c>
      <c r="H36" s="9">
        <f t="shared" si="0"/>
        <v>14.8565161290323</v>
      </c>
      <c r="I36" s="9">
        <f t="shared" si="1"/>
        <v>288.00651612903226</v>
      </c>
      <c r="J36" s="9">
        <f t="shared" si="2"/>
        <v>0.10959179781088033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80.108811206874265</v>
      </c>
      <c r="O36" s="9">
        <f t="shared" si="18"/>
        <v>44.7483473880811</v>
      </c>
      <c r="P36" s="9">
        <f t="shared" si="5"/>
        <v>4.9040518393256187</v>
      </c>
      <c r="Q36" s="12">
        <f t="shared" si="6"/>
        <v>0.49040518393256188</v>
      </c>
      <c r="R36" s="9">
        <f t="shared" si="7"/>
        <v>4.0532094166666672</v>
      </c>
      <c r="S36" s="13">
        <f t="shared" si="8"/>
        <v>0.12099181994298924</v>
      </c>
      <c r="T36" s="2">
        <f t="shared" si="9"/>
        <v>0.34</v>
      </c>
      <c r="U36" s="14">
        <f t="shared" si="10"/>
        <v>4.1137218780616346E-2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5.4037218780616347E-2</v>
      </c>
      <c r="AR36" s="9">
        <f t="shared" si="14"/>
        <v>119.21204166666666</v>
      </c>
      <c r="AS36" s="1">
        <f t="shared" si="15"/>
        <v>0.1</v>
      </c>
      <c r="AT36" s="1">
        <f t="shared" si="19"/>
        <v>500</v>
      </c>
      <c r="AU36" s="1">
        <f t="shared" si="16"/>
        <v>2158032.2042365824</v>
      </c>
    </row>
    <row r="37" spans="1:48" x14ac:dyDescent="0.15">
      <c r="C37" s="7">
        <v>11</v>
      </c>
      <c r="D37" s="8">
        <v>12.983966666666699</v>
      </c>
      <c r="E37" s="10">
        <f t="shared" si="17"/>
        <v>14.8565161290323</v>
      </c>
      <c r="F37" s="7" t="s">
        <v>85</v>
      </c>
      <c r="G37" s="1">
        <v>12</v>
      </c>
      <c r="H37" s="9">
        <f t="shared" si="0"/>
        <v>12.983966666666699</v>
      </c>
      <c r="I37" s="9">
        <f t="shared" si="1"/>
        <v>286.13396666666665</v>
      </c>
      <c r="J37" s="9">
        <f t="shared" si="2"/>
        <v>8.7839875756503913E-2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8"/>
        <v>80.37638971542215</v>
      </c>
      <c r="P37" s="9">
        <f t="shared" si="5"/>
        <v>7.0602520863590206</v>
      </c>
      <c r="Q37" s="12">
        <f t="shared" si="6"/>
        <v>0.70602520863590212</v>
      </c>
      <c r="R37" s="9">
        <f t="shared" si="7"/>
        <v>4.0532094166666672</v>
      </c>
      <c r="S37" s="13">
        <f t="shared" si="8"/>
        <v>0.17418917604719586</v>
      </c>
      <c r="T37" s="2">
        <f t="shared" si="9"/>
        <v>0.34</v>
      </c>
      <c r="U37" s="14">
        <f t="shared" si="10"/>
        <v>5.9224319856046599E-2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7.2124319856046601E-2</v>
      </c>
      <c r="AR37" s="9">
        <f t="shared" si="14"/>
        <v>119.21204166666666</v>
      </c>
      <c r="AS37" s="1">
        <f t="shared" si="15"/>
        <v>0.1</v>
      </c>
      <c r="AT37" s="1">
        <f t="shared" si="19"/>
        <v>500</v>
      </c>
      <c r="AU37" s="1">
        <f t="shared" si="16"/>
        <v>2880359.2869927725</v>
      </c>
      <c r="AV37" s="1">
        <f>SUM(AU26:AU37)</f>
        <v>75803804.314785033</v>
      </c>
    </row>
    <row r="38" spans="1:48" x14ac:dyDescent="0.15">
      <c r="C38" s="7">
        <v>12</v>
      </c>
      <c r="D38" s="8">
        <v>8.3472903225806494</v>
      </c>
      <c r="E38" s="10">
        <f t="shared" si="17"/>
        <v>12.983966666666699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10.517709677419401</v>
      </c>
      <c r="E42" s="7"/>
      <c r="F42" s="7"/>
      <c r="G42" s="1">
        <v>1</v>
      </c>
      <c r="H42" s="9">
        <f t="shared" ref="H42:H53" si="20">E43</f>
        <v>10.517709677419401</v>
      </c>
      <c r="I42" s="9">
        <f t="shared" ref="I42:I53" si="21">H42+273.15</f>
        <v>283.6677096774194</v>
      </c>
      <c r="J42" s="9">
        <f t="shared" ref="J42:J53" si="22">EXP(($C$15*(I42-$C$13))/($C$16*I42*$C$13))</f>
        <v>6.5343853587341891E-2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3.8458941826999915</v>
      </c>
      <c r="Q42" s="12">
        <f t="shared" ref="Q42:Q53" si="26">P42*$B$44</f>
        <v>0.92301460384799794</v>
      </c>
      <c r="R42" s="9">
        <f t="shared" ref="R42:R53" si="27">L42*$B$44</f>
        <v>14.125500000000001</v>
      </c>
      <c r="S42" s="13">
        <f t="shared" ref="S42:S53" si="28">Q42/R42</f>
        <v>6.5343853587341891E-2</v>
      </c>
      <c r="T42" s="2">
        <f t="shared" ref="T42:T53" si="29">$B$43/100</f>
        <v>0.43</v>
      </c>
      <c r="U42" s="14">
        <f t="shared" ref="U42:U53" si="30">S42*T42</f>
        <v>2.8097857042557014E-2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3.6517857042557014E-2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47000</v>
      </c>
      <c r="AU42" s="1">
        <f t="shared" ref="AU42:AU53" si="37">AT42*10000*AS42*0.67*AR42*AQ42</f>
        <v>377757694.05173457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8.5134516129032196</v>
      </c>
      <c r="E43" s="10">
        <f t="shared" ref="E43:E54" si="39">D42</f>
        <v>10.517709677419401</v>
      </c>
      <c r="F43" s="7" t="s">
        <v>83</v>
      </c>
      <c r="G43" s="1">
        <v>2</v>
      </c>
      <c r="H43" s="9">
        <f t="shared" si="20"/>
        <v>8.5134516129032196</v>
      </c>
      <c r="I43" s="9">
        <f t="shared" si="21"/>
        <v>281.6634516129032</v>
      </c>
      <c r="J43" s="9">
        <f t="shared" si="22"/>
        <v>5.1183464094059522E-2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113.86660581730001</v>
      </c>
      <c r="P43" s="9">
        <f t="shared" si="25"/>
        <v>5.8280873303622043</v>
      </c>
      <c r="Q43" s="12">
        <f t="shared" si="26"/>
        <v>1.3987409592869289</v>
      </c>
      <c r="R43" s="9">
        <f t="shared" si="27"/>
        <v>14.125500000000001</v>
      </c>
      <c r="S43" s="13">
        <f t="shared" si="28"/>
        <v>9.902240340426384E-2</v>
      </c>
      <c r="T43" s="2">
        <f t="shared" si="29"/>
        <v>0.43</v>
      </c>
      <c r="U43" s="14">
        <f t="shared" si="30"/>
        <v>4.2579633463833449E-2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5.0999633463833446E-2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47000</v>
      </c>
      <c r="AU43" s="1">
        <f t="shared" si="37"/>
        <v>527563923.37945384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8.6256071428571506</v>
      </c>
      <c r="E44" s="10">
        <f t="shared" si="39"/>
        <v>8.5134516129032196</v>
      </c>
      <c r="F44" s="7" t="s">
        <v>83</v>
      </c>
      <c r="G44" s="1">
        <v>3</v>
      </c>
      <c r="H44" s="9">
        <f t="shared" si="20"/>
        <v>8.6256071428571506</v>
      </c>
      <c r="I44" s="9">
        <f t="shared" si="21"/>
        <v>281.77560714285715</v>
      </c>
      <c r="J44" s="9">
        <f t="shared" si="22"/>
        <v>5.1892590248344334E-2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166.89476848693781</v>
      </c>
      <c r="P44" s="9">
        <f t="shared" si="25"/>
        <v>8.6606018356849539</v>
      </c>
      <c r="Q44" s="12">
        <f t="shared" si="26"/>
        <v>2.0785444405643889</v>
      </c>
      <c r="R44" s="9">
        <f t="shared" si="27"/>
        <v>14.125500000000001</v>
      </c>
      <c r="S44" s="13">
        <f t="shared" si="28"/>
        <v>0.14714837992031354</v>
      </c>
      <c r="T44" s="2">
        <f t="shared" si="29"/>
        <v>0.43</v>
      </c>
      <c r="U44" s="14">
        <f t="shared" si="30"/>
        <v>6.3273803365734821E-2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7.1693803365734832E-2</v>
      </c>
      <c r="AR44" s="9">
        <f t="shared" si="35"/>
        <v>136.875</v>
      </c>
      <c r="AS44" s="1">
        <f t="shared" si="36"/>
        <v>0.24</v>
      </c>
      <c r="AT44" s="1">
        <f t="shared" si="41"/>
        <v>47000</v>
      </c>
      <c r="AU44" s="1">
        <f t="shared" si="37"/>
        <v>741634039.63372612</v>
      </c>
    </row>
    <row r="45" spans="1:48" x14ac:dyDescent="0.15">
      <c r="C45" s="7">
        <v>3</v>
      </c>
      <c r="D45" s="7">
        <f t="shared" si="38"/>
        <v>9.02254838709678</v>
      </c>
      <c r="E45" s="10">
        <f t="shared" si="39"/>
        <v>8.6256071428571506</v>
      </c>
      <c r="F45" s="7" t="s">
        <v>83</v>
      </c>
      <c r="G45" s="1">
        <v>4</v>
      </c>
      <c r="H45" s="9">
        <f t="shared" si="20"/>
        <v>9.02254838709678</v>
      </c>
      <c r="I45" s="9">
        <f t="shared" si="21"/>
        <v>282.17254838709675</v>
      </c>
      <c r="J45" s="9">
        <f t="shared" si="22"/>
        <v>5.4477393119167966E-2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217.09041665125287</v>
      </c>
      <c r="P45" s="9">
        <f t="shared" si="25"/>
        <v>11.826519970314269</v>
      </c>
      <c r="Q45" s="12">
        <f t="shared" si="26"/>
        <v>2.8383647928754243</v>
      </c>
      <c r="R45" s="9">
        <f t="shared" si="27"/>
        <v>14.125500000000001</v>
      </c>
      <c r="S45" s="13">
        <f t="shared" si="28"/>
        <v>0.20093906713924634</v>
      </c>
      <c r="T45" s="2">
        <f t="shared" si="29"/>
        <v>0.43</v>
      </c>
      <c r="U45" s="14">
        <f t="shared" si="30"/>
        <v>8.6403798869875925E-2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9.4823798869875936E-2</v>
      </c>
      <c r="AR45" s="9">
        <f t="shared" si="35"/>
        <v>136.875</v>
      </c>
      <c r="AS45" s="1">
        <f t="shared" si="36"/>
        <v>0.24</v>
      </c>
      <c r="AT45" s="1">
        <f t="shared" si="41"/>
        <v>47000</v>
      </c>
      <c r="AU45" s="1">
        <f t="shared" si="37"/>
        <v>980901468.57647121</v>
      </c>
    </row>
    <row r="46" spans="1:48" x14ac:dyDescent="0.15">
      <c r="C46" s="7">
        <v>4</v>
      </c>
      <c r="D46" s="7">
        <f t="shared" si="38"/>
        <v>12.5864333333333</v>
      </c>
      <c r="E46" s="10">
        <f t="shared" si="39"/>
        <v>9.02254838709678</v>
      </c>
      <c r="F46" s="7" t="s">
        <v>83</v>
      </c>
      <c r="G46" s="1">
        <v>5</v>
      </c>
      <c r="H46" s="9">
        <f t="shared" si="20"/>
        <v>12.5864333333333</v>
      </c>
      <c r="I46" s="9">
        <f t="shared" si="21"/>
        <v>285.73643333333325</v>
      </c>
      <c r="J46" s="9">
        <f t="shared" si="22"/>
        <v>8.3778191271599606E-2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195.00070184689164</v>
      </c>
      <c r="O46" s="9">
        <f t="shared" si="40"/>
        <v>69.119444834046959</v>
      </c>
      <c r="P46" s="9">
        <f t="shared" si="25"/>
        <v>5.7907020698935634</v>
      </c>
      <c r="Q46" s="12">
        <f t="shared" si="26"/>
        <v>1.3897684967744552</v>
      </c>
      <c r="R46" s="9">
        <f t="shared" si="27"/>
        <v>14.125500000000001</v>
      </c>
      <c r="S46" s="13">
        <f t="shared" si="28"/>
        <v>9.8387207304127658E-2</v>
      </c>
      <c r="T46" s="2">
        <f t="shared" si="29"/>
        <v>0.43</v>
      </c>
      <c r="U46" s="14">
        <f t="shared" si="30"/>
        <v>4.2306499140774889E-2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5.0726499140774886E-2</v>
      </c>
      <c r="AR46" s="9">
        <f t="shared" si="35"/>
        <v>136.875</v>
      </c>
      <c r="AS46" s="1">
        <f t="shared" si="36"/>
        <v>0.24</v>
      </c>
      <c r="AT46" s="1">
        <f t="shared" si="41"/>
        <v>47000</v>
      </c>
      <c r="AU46" s="1">
        <f t="shared" si="37"/>
        <v>524738494.93427587</v>
      </c>
    </row>
    <row r="47" spans="1:48" x14ac:dyDescent="0.15">
      <c r="C47" s="7">
        <v>5</v>
      </c>
      <c r="D47" s="7">
        <f t="shared" si="38"/>
        <v>18.649032258064501</v>
      </c>
      <c r="E47" s="10">
        <f t="shared" si="39"/>
        <v>12.5864333333333</v>
      </c>
      <c r="F47" s="7" t="s">
        <v>85</v>
      </c>
      <c r="G47" s="1">
        <v>6</v>
      </c>
      <c r="H47" s="9">
        <f t="shared" si="20"/>
        <v>18.649032258064501</v>
      </c>
      <c r="I47" s="9">
        <f t="shared" si="21"/>
        <v>291.79903225806447</v>
      </c>
      <c r="J47" s="9">
        <f t="shared" si="22"/>
        <v>0.17006138944440174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122.18499276415339</v>
      </c>
      <c r="P47" s="9">
        <f t="shared" si="25"/>
        <v>20.7789496387261</v>
      </c>
      <c r="Q47" s="12">
        <f t="shared" si="26"/>
        <v>4.986947913294264</v>
      </c>
      <c r="R47" s="9">
        <f t="shared" si="27"/>
        <v>14.125500000000001</v>
      </c>
      <c r="S47" s="13">
        <f t="shared" si="28"/>
        <v>0.35304576215314598</v>
      </c>
      <c r="T47" s="2">
        <f t="shared" si="29"/>
        <v>0.43</v>
      </c>
      <c r="U47" s="14">
        <f t="shared" si="30"/>
        <v>0.15180967772585277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0.16022967772585275</v>
      </c>
      <c r="AR47" s="9">
        <f t="shared" si="35"/>
        <v>136.875</v>
      </c>
      <c r="AS47" s="1">
        <f t="shared" si="36"/>
        <v>0.24</v>
      </c>
      <c r="AT47" s="1">
        <f t="shared" si="41"/>
        <v>47000</v>
      </c>
      <c r="AU47" s="1">
        <f t="shared" si="37"/>
        <v>1657490293.1963634</v>
      </c>
    </row>
    <row r="48" spans="1:48" x14ac:dyDescent="0.15">
      <c r="C48" s="7">
        <v>6</v>
      </c>
      <c r="D48" s="7">
        <f t="shared" si="38"/>
        <v>22.0463666666667</v>
      </c>
      <c r="E48" s="10">
        <f t="shared" si="39"/>
        <v>18.649032258064501</v>
      </c>
      <c r="F48" s="7" t="s">
        <v>83</v>
      </c>
      <c r="G48" s="1">
        <v>7</v>
      </c>
      <c r="H48" s="9">
        <f t="shared" si="20"/>
        <v>22.0463666666667</v>
      </c>
      <c r="I48" s="9">
        <f t="shared" si="21"/>
        <v>295.19636666666668</v>
      </c>
      <c r="J48" s="9">
        <f t="shared" si="22"/>
        <v>0.24968103151087156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160.26229312542731</v>
      </c>
      <c r="P48" s="9">
        <f t="shared" si="25"/>
        <v>40.014454659854351</v>
      </c>
      <c r="Q48" s="12">
        <f t="shared" si="26"/>
        <v>9.6034691183650445</v>
      </c>
      <c r="R48" s="9">
        <f t="shared" si="27"/>
        <v>14.125500000000001</v>
      </c>
      <c r="S48" s="13">
        <f t="shared" si="28"/>
        <v>0.67986755289122824</v>
      </c>
      <c r="T48" s="2">
        <f t="shared" si="29"/>
        <v>0.43</v>
      </c>
      <c r="U48" s="14">
        <f t="shared" si="30"/>
        <v>0.29234304774322811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0.3121430477432281</v>
      </c>
      <c r="AR48" s="9">
        <f t="shared" si="35"/>
        <v>136.875</v>
      </c>
      <c r="AS48" s="1">
        <f t="shared" si="36"/>
        <v>0.24</v>
      </c>
      <c r="AT48" s="1">
        <f t="shared" si="41"/>
        <v>47000</v>
      </c>
      <c r="AU48" s="1">
        <f t="shared" si="37"/>
        <v>3228952832.3731523</v>
      </c>
    </row>
    <row r="49" spans="1:48" x14ac:dyDescent="0.15">
      <c r="C49" s="7">
        <v>7</v>
      </c>
      <c r="D49" s="7">
        <f t="shared" si="38"/>
        <v>26.304806451612901</v>
      </c>
      <c r="E49" s="10">
        <f t="shared" si="39"/>
        <v>22.0463666666667</v>
      </c>
      <c r="F49" s="7" t="s">
        <v>83</v>
      </c>
      <c r="G49" s="1">
        <v>8</v>
      </c>
      <c r="H49" s="9">
        <f t="shared" si="20"/>
        <v>26.304806451612901</v>
      </c>
      <c r="I49" s="9">
        <f t="shared" si="21"/>
        <v>299.45480645161285</v>
      </c>
      <c r="J49" s="9">
        <f t="shared" si="22"/>
        <v>0.39911095280329872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179.10408846557297</v>
      </c>
      <c r="P49" s="9">
        <f t="shared" si="25"/>
        <v>71.48240339846113</v>
      </c>
      <c r="Q49" s="12">
        <f t="shared" si="26"/>
        <v>17.15577681563067</v>
      </c>
      <c r="R49" s="9">
        <f t="shared" si="27"/>
        <v>14.125500000000001</v>
      </c>
      <c r="S49" s="13">
        <f t="shared" si="28"/>
        <v>1.2145252780879028</v>
      </c>
      <c r="T49" s="2">
        <f t="shared" si="29"/>
        <v>0.43</v>
      </c>
      <c r="U49" s="14">
        <f t="shared" si="30"/>
        <v>0.52224586957779817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0.54204586957779821</v>
      </c>
      <c r="AR49" s="9">
        <f t="shared" si="35"/>
        <v>136.875</v>
      </c>
      <c r="AS49" s="1">
        <f t="shared" si="36"/>
        <v>0.24</v>
      </c>
      <c r="AT49" s="1">
        <f t="shared" si="41"/>
        <v>47000</v>
      </c>
      <c r="AU49" s="1">
        <f t="shared" si="37"/>
        <v>5607174526.2420988</v>
      </c>
    </row>
    <row r="50" spans="1:48" x14ac:dyDescent="0.15">
      <c r="C50" s="7">
        <v>8</v>
      </c>
      <c r="D50" s="7">
        <f t="shared" si="38"/>
        <v>26.416612903225801</v>
      </c>
      <c r="E50" s="10">
        <f t="shared" si="39"/>
        <v>26.304806451612901</v>
      </c>
      <c r="F50" s="7" t="s">
        <v>83</v>
      </c>
      <c r="G50" s="1">
        <v>9</v>
      </c>
      <c r="H50" s="9">
        <f t="shared" si="20"/>
        <v>26.416612903225801</v>
      </c>
      <c r="I50" s="9">
        <f t="shared" si="21"/>
        <v>299.5666129032258</v>
      </c>
      <c r="J50" s="9">
        <f t="shared" si="22"/>
        <v>0.40398387452557083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166.47793506711184</v>
      </c>
      <c r="P50" s="9">
        <f t="shared" si="25"/>
        <v>67.254401231428233</v>
      </c>
      <c r="Q50" s="12">
        <f t="shared" si="26"/>
        <v>16.141056295542775</v>
      </c>
      <c r="R50" s="9">
        <f t="shared" si="27"/>
        <v>14.125500000000001</v>
      </c>
      <c r="S50" s="13">
        <f t="shared" si="28"/>
        <v>1.1426892000667428</v>
      </c>
      <c r="T50" s="2">
        <f t="shared" si="29"/>
        <v>0.43</v>
      </c>
      <c r="U50" s="14">
        <f t="shared" si="30"/>
        <v>0.49135635602869937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0.51115635602869935</v>
      </c>
      <c r="AR50" s="9">
        <f t="shared" si="35"/>
        <v>136.875</v>
      </c>
      <c r="AS50" s="1">
        <f t="shared" si="36"/>
        <v>0.24</v>
      </c>
      <c r="AT50" s="1">
        <f t="shared" si="41"/>
        <v>47000</v>
      </c>
      <c r="AU50" s="1">
        <f t="shared" si="37"/>
        <v>5287639034.4664192</v>
      </c>
    </row>
    <row r="51" spans="1:48" x14ac:dyDescent="0.15">
      <c r="C51" s="7">
        <v>9</v>
      </c>
      <c r="D51" s="7">
        <f t="shared" si="38"/>
        <v>21.1338333333333</v>
      </c>
      <c r="E51" s="10">
        <f t="shared" si="39"/>
        <v>26.416612903225801</v>
      </c>
      <c r="F51" s="7" t="s">
        <v>83</v>
      </c>
      <c r="G51" s="1">
        <v>10</v>
      </c>
      <c r="H51" s="9">
        <f t="shared" si="20"/>
        <v>21.1338333333333</v>
      </c>
      <c r="I51" s="9">
        <f t="shared" si="21"/>
        <v>294.28383333333329</v>
      </c>
      <c r="J51" s="9">
        <f t="shared" si="22"/>
        <v>0.22540642004452491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158.0797838356836</v>
      </c>
      <c r="P51" s="9">
        <f t="shared" si="25"/>
        <v>35.632198155813796</v>
      </c>
      <c r="Q51" s="12">
        <f t="shared" si="26"/>
        <v>8.55172755739531</v>
      </c>
      <c r="R51" s="9">
        <f t="shared" si="27"/>
        <v>14.125500000000001</v>
      </c>
      <c r="S51" s="13">
        <f t="shared" si="28"/>
        <v>0.60541060899757948</v>
      </c>
      <c r="T51" s="2">
        <f t="shared" si="29"/>
        <v>0.43</v>
      </c>
      <c r="U51" s="14">
        <f t="shared" si="30"/>
        <v>0.26032656186895919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0.28012656186895918</v>
      </c>
      <c r="AR51" s="9">
        <f t="shared" si="35"/>
        <v>136.875</v>
      </c>
      <c r="AS51" s="1">
        <f t="shared" si="36"/>
        <v>0.24</v>
      </c>
      <c r="AT51" s="1">
        <f t="shared" si="41"/>
        <v>47000</v>
      </c>
      <c r="AU51" s="1">
        <f t="shared" si="37"/>
        <v>2897759414.8237829</v>
      </c>
    </row>
    <row r="52" spans="1:48" x14ac:dyDescent="0.15">
      <c r="C52" s="7">
        <v>10</v>
      </c>
      <c r="D52" s="7">
        <f t="shared" si="38"/>
        <v>14.8565161290323</v>
      </c>
      <c r="E52" s="10">
        <f t="shared" si="39"/>
        <v>21.1338333333333</v>
      </c>
      <c r="F52" s="7" t="s">
        <v>83</v>
      </c>
      <c r="G52" s="1">
        <v>11</v>
      </c>
      <c r="H52" s="9">
        <f t="shared" si="20"/>
        <v>14.8565161290323</v>
      </c>
      <c r="I52" s="9">
        <f t="shared" si="21"/>
        <v>288.00651612903226</v>
      </c>
      <c r="J52" s="9">
        <f t="shared" si="22"/>
        <v>0.10959179781088033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116.32520639587632</v>
      </c>
      <c r="O52" s="9">
        <f t="shared" si="40"/>
        <v>64.97862928399347</v>
      </c>
      <c r="P52" s="9">
        <f t="shared" si="25"/>
        <v>7.1211248025195601</v>
      </c>
      <c r="Q52" s="12">
        <f t="shared" si="26"/>
        <v>1.7090699526046944</v>
      </c>
      <c r="R52" s="9">
        <f t="shared" si="27"/>
        <v>14.125500000000001</v>
      </c>
      <c r="S52" s="13">
        <f t="shared" si="28"/>
        <v>0.12099181994298923</v>
      </c>
      <c r="T52" s="2">
        <f t="shared" si="29"/>
        <v>0.43</v>
      </c>
      <c r="U52" s="14">
        <f t="shared" si="30"/>
        <v>5.2026482575485367E-2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6.0446482575485364E-2</v>
      </c>
      <c r="AR52" s="9">
        <f t="shared" si="35"/>
        <v>136.875</v>
      </c>
      <c r="AS52" s="1">
        <f t="shared" si="36"/>
        <v>0.24</v>
      </c>
      <c r="AT52" s="1">
        <f t="shared" si="41"/>
        <v>47000</v>
      </c>
      <c r="AU52" s="1">
        <f t="shared" si="37"/>
        <v>625286523.37521815</v>
      </c>
    </row>
    <row r="53" spans="1:48" x14ac:dyDescent="0.15">
      <c r="C53" s="7">
        <v>11</v>
      </c>
      <c r="D53" s="7">
        <f t="shared" si="38"/>
        <v>12.983966666666699</v>
      </c>
      <c r="E53" s="10">
        <f t="shared" si="39"/>
        <v>14.8565161290323</v>
      </c>
      <c r="F53" s="7" t="s">
        <v>85</v>
      </c>
      <c r="G53" s="1">
        <v>12</v>
      </c>
      <c r="H53" s="9">
        <f t="shared" si="20"/>
        <v>12.983966666666699</v>
      </c>
      <c r="I53" s="9">
        <f t="shared" si="21"/>
        <v>286.13396666666665</v>
      </c>
      <c r="J53" s="9">
        <f t="shared" si="22"/>
        <v>8.7839875756503913E-2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116.71375448147391</v>
      </c>
      <c r="P53" s="9">
        <f t="shared" si="25"/>
        <v>10.252121692727771</v>
      </c>
      <c r="Q53" s="12">
        <f t="shared" si="26"/>
        <v>2.460509206254665</v>
      </c>
      <c r="R53" s="9">
        <f t="shared" si="27"/>
        <v>14.125500000000001</v>
      </c>
      <c r="S53" s="13">
        <f t="shared" si="28"/>
        <v>0.17418917604719583</v>
      </c>
      <c r="T53" s="2">
        <f t="shared" si="29"/>
        <v>0.43</v>
      </c>
      <c r="U53" s="14">
        <f t="shared" si="30"/>
        <v>7.4901345700294206E-2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8.3321345700294216E-2</v>
      </c>
      <c r="AR53" s="9">
        <f t="shared" si="35"/>
        <v>136.875</v>
      </c>
      <c r="AS53" s="1">
        <f t="shared" si="36"/>
        <v>0.24</v>
      </c>
      <c r="AT53" s="1">
        <f t="shared" si="41"/>
        <v>47000</v>
      </c>
      <c r="AU53" s="1">
        <f t="shared" si="37"/>
        <v>861914744.349594</v>
      </c>
      <c r="AV53" s="1">
        <f>SUM(AU42:AU53)</f>
        <v>23318812989.40229</v>
      </c>
    </row>
    <row r="54" spans="1:48" x14ac:dyDescent="0.15">
      <c r="C54" s="7">
        <v>12</v>
      </c>
      <c r="D54" s="7">
        <f t="shared" si="38"/>
        <v>8.3472903225806494</v>
      </c>
      <c r="E54" s="10">
        <f t="shared" si="39"/>
        <v>12.983966666666699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10.517709677419401</v>
      </c>
      <c r="E58" s="7"/>
      <c r="F58" s="7"/>
      <c r="G58" s="1">
        <v>1</v>
      </c>
      <c r="H58" s="9">
        <f t="shared" ref="H58:H69" si="42">E59</f>
        <v>10.517709677419401</v>
      </c>
      <c r="I58" s="9">
        <f t="shared" ref="I58:I69" si="43">H58+273.15</f>
        <v>283.6677096774194</v>
      </c>
      <c r="J58" s="9">
        <f t="shared" ref="J58:J69" si="44">EXP(($C$15*(I58-$C$13))/($C$16*I58*$C$13))</f>
        <v>6.5343853587341891E-2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6.5191384595638096E-3</v>
      </c>
      <c r="Q58" s="12">
        <f t="shared" ref="Q58:Q69" si="48">P58*$B$60</f>
        <v>1.2386363073171238E-3</v>
      </c>
      <c r="R58" s="9">
        <f t="shared" ref="R58:R69" si="49">L58*$B$60</f>
        <v>1.8955666666666669E-2</v>
      </c>
      <c r="S58" s="13">
        <f t="shared" ref="S58:S69" si="50">Q58/R58</f>
        <v>6.5343853587341877E-2</v>
      </c>
      <c r="T58" s="2">
        <f t="shared" ref="T58:T69" si="51">$B$59/100</f>
        <v>0.01</v>
      </c>
      <c r="U58" s="14">
        <f t="shared" ref="U58:U69" si="52">S58*T58</f>
        <v>6.5343853587341877E-4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1.265343853587342E-2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604416.66666666663</v>
      </c>
      <c r="AU58" s="1">
        <f t="shared" ref="AU58:AU69" si="58">AT58*10000*AS58*0.67*AR58*AQ58</f>
        <v>97131222.991475523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8.5134516129032196</v>
      </c>
      <c r="E59" s="10">
        <f t="shared" ref="E59:E70" si="60">D58</f>
        <v>10.517709677419401</v>
      </c>
      <c r="F59" s="7" t="s">
        <v>83</v>
      </c>
      <c r="G59" s="1">
        <v>2</v>
      </c>
      <c r="H59" s="9">
        <f t="shared" si="42"/>
        <v>8.5134516129032196</v>
      </c>
      <c r="I59" s="9">
        <f t="shared" si="43"/>
        <v>281.6634516129032</v>
      </c>
      <c r="J59" s="9">
        <f t="shared" si="44"/>
        <v>5.1183464094059522E-2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0.19301419487376953</v>
      </c>
      <c r="P59" s="9">
        <f t="shared" si="47"/>
        <v>9.8791351129653895E-3</v>
      </c>
      <c r="Q59" s="12">
        <f t="shared" si="48"/>
        <v>1.8770356714634241E-3</v>
      </c>
      <c r="R59" s="9">
        <f t="shared" si="49"/>
        <v>1.8955666666666669E-2</v>
      </c>
      <c r="S59" s="13">
        <f t="shared" si="50"/>
        <v>9.902240340426384E-2</v>
      </c>
      <c r="T59" s="2">
        <f t="shared" si="51"/>
        <v>0.01</v>
      </c>
      <c r="U59" s="14">
        <f t="shared" si="52"/>
        <v>9.9022403404263834E-4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1.2990224034042638E-2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604416.66666666663</v>
      </c>
      <c r="AU59" s="1">
        <f t="shared" si="58"/>
        <v>99716479.736527681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8.6256071428571506</v>
      </c>
      <c r="E60" s="10">
        <f t="shared" si="60"/>
        <v>8.5134516129032196</v>
      </c>
      <c r="F60" s="7" t="s">
        <v>83</v>
      </c>
      <c r="G60" s="1">
        <v>3</v>
      </c>
      <c r="H60" s="9">
        <f t="shared" si="42"/>
        <v>8.6256071428571506</v>
      </c>
      <c r="I60" s="9">
        <f t="shared" si="43"/>
        <v>281.77560714285715</v>
      </c>
      <c r="J60" s="9">
        <f t="shared" si="44"/>
        <v>5.1892590248344334E-2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0.2829017264274708</v>
      </c>
      <c r="P60" s="9">
        <f t="shared" si="47"/>
        <v>1.4680503370049948E-2</v>
      </c>
      <c r="Q60" s="12">
        <f t="shared" si="48"/>
        <v>2.7892956403094901E-3</v>
      </c>
      <c r="R60" s="9">
        <f t="shared" si="49"/>
        <v>1.8955666666666669E-2</v>
      </c>
      <c r="S60" s="13">
        <f t="shared" si="50"/>
        <v>0.14714837992031352</v>
      </c>
      <c r="T60" s="2">
        <f t="shared" si="51"/>
        <v>0.01</v>
      </c>
      <c r="U60" s="14">
        <f t="shared" si="52"/>
        <v>1.4714837992031351E-3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1.3471483799203135E-2</v>
      </c>
      <c r="AR60" s="9">
        <f t="shared" si="56"/>
        <v>9.9766666666666666</v>
      </c>
      <c r="AS60" s="1">
        <f t="shared" si="57"/>
        <v>0.19</v>
      </c>
      <c r="AT60" s="1">
        <f t="shared" si="62"/>
        <v>604416.66666666663</v>
      </c>
      <c r="AU60" s="1">
        <f t="shared" si="58"/>
        <v>103410760.1042003</v>
      </c>
    </row>
    <row r="61" spans="1:48" x14ac:dyDescent="0.15">
      <c r="C61" s="7">
        <v>3</v>
      </c>
      <c r="D61" s="7">
        <f t="shared" si="59"/>
        <v>9.02254838709678</v>
      </c>
      <c r="E61" s="10">
        <f t="shared" si="60"/>
        <v>8.6256071428571506</v>
      </c>
      <c r="F61" s="7" t="s">
        <v>83</v>
      </c>
      <c r="G61" s="1">
        <v>4</v>
      </c>
      <c r="H61" s="9">
        <f t="shared" si="42"/>
        <v>9.02254838709678</v>
      </c>
      <c r="I61" s="9">
        <f t="shared" si="43"/>
        <v>282.17254838709675</v>
      </c>
      <c r="J61" s="9">
        <f t="shared" si="44"/>
        <v>5.4477393119167966E-2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0.36798788972408752</v>
      </c>
      <c r="P61" s="9">
        <f t="shared" si="47"/>
        <v>2.0047020931592146E-2</v>
      </c>
      <c r="Q61" s="12">
        <f t="shared" si="48"/>
        <v>3.8089339770025076E-3</v>
      </c>
      <c r="R61" s="9">
        <f t="shared" si="49"/>
        <v>1.8955666666666669E-2</v>
      </c>
      <c r="S61" s="13">
        <f t="shared" si="50"/>
        <v>0.20093906713924634</v>
      </c>
      <c r="T61" s="2">
        <f t="shared" si="51"/>
        <v>0.01</v>
      </c>
      <c r="U61" s="14">
        <f t="shared" si="52"/>
        <v>2.0093906713924635E-3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1.4009390671392464E-2</v>
      </c>
      <c r="AR61" s="9">
        <f t="shared" si="56"/>
        <v>9.9766666666666666</v>
      </c>
      <c r="AS61" s="1">
        <f t="shared" si="57"/>
        <v>0.19</v>
      </c>
      <c r="AT61" s="1">
        <f t="shared" si="62"/>
        <v>604416.66666666663</v>
      </c>
      <c r="AU61" s="1">
        <f t="shared" si="58"/>
        <v>107539879.01548621</v>
      </c>
    </row>
    <row r="62" spans="1:48" x14ac:dyDescent="0.15">
      <c r="C62" s="7">
        <v>4</v>
      </c>
      <c r="D62" s="7">
        <f t="shared" si="59"/>
        <v>12.5864333333333</v>
      </c>
      <c r="E62" s="10">
        <f t="shared" si="60"/>
        <v>9.02254838709678</v>
      </c>
      <c r="F62" s="7" t="s">
        <v>83</v>
      </c>
      <c r="G62" s="1">
        <v>5</v>
      </c>
      <c r="H62" s="9">
        <f t="shared" si="42"/>
        <v>12.5864333333333</v>
      </c>
      <c r="I62" s="9">
        <f t="shared" si="43"/>
        <v>285.73643333333325</v>
      </c>
      <c r="J62" s="9">
        <f t="shared" si="44"/>
        <v>8.3778191271599606E-2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0.33054382535287063</v>
      </c>
      <c r="O62" s="9">
        <f t="shared" si="61"/>
        <v>0.1171637101062914</v>
      </c>
      <c r="P62" s="9">
        <f t="shared" si="47"/>
        <v>9.8157637153751288E-3</v>
      </c>
      <c r="Q62" s="12">
        <f t="shared" si="48"/>
        <v>1.8649951059212745E-3</v>
      </c>
      <c r="R62" s="9">
        <f t="shared" si="49"/>
        <v>1.8955666666666669E-2</v>
      </c>
      <c r="S62" s="13">
        <f t="shared" si="50"/>
        <v>9.8387207304127575E-2</v>
      </c>
      <c r="T62" s="2">
        <f t="shared" si="51"/>
        <v>0.01</v>
      </c>
      <c r="U62" s="14">
        <f t="shared" si="52"/>
        <v>9.8387207304127572E-4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1.2983872073041277E-2</v>
      </c>
      <c r="AR62" s="9">
        <f t="shared" si="56"/>
        <v>9.9766666666666666</v>
      </c>
      <c r="AS62" s="1">
        <f t="shared" si="57"/>
        <v>0.19</v>
      </c>
      <c r="AT62" s="1">
        <f t="shared" si="62"/>
        <v>604416.66666666663</v>
      </c>
      <c r="AU62" s="1">
        <f t="shared" si="58"/>
        <v>99667720.362646237</v>
      </c>
    </row>
    <row r="63" spans="1:48" x14ac:dyDescent="0.15">
      <c r="C63" s="7">
        <v>5</v>
      </c>
      <c r="D63" s="7">
        <f t="shared" si="59"/>
        <v>18.649032258064501</v>
      </c>
      <c r="E63" s="10">
        <f t="shared" si="60"/>
        <v>12.5864333333333</v>
      </c>
      <c r="F63" s="7" t="s">
        <v>85</v>
      </c>
      <c r="G63" s="1">
        <v>6</v>
      </c>
      <c r="H63" s="9">
        <f t="shared" si="42"/>
        <v>18.649032258064501</v>
      </c>
      <c r="I63" s="9">
        <f t="shared" si="43"/>
        <v>291.79903225806447</v>
      </c>
      <c r="J63" s="9">
        <f t="shared" si="44"/>
        <v>0.17006138944440174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0.20711461305758294</v>
      </c>
      <c r="P63" s="9">
        <f t="shared" si="47"/>
        <v>3.5222198870812189E-2</v>
      </c>
      <c r="Q63" s="12">
        <f t="shared" si="48"/>
        <v>6.6922177854543165E-3</v>
      </c>
      <c r="R63" s="9">
        <f t="shared" si="49"/>
        <v>1.8955666666666669E-2</v>
      </c>
      <c r="S63" s="13">
        <f t="shared" si="50"/>
        <v>0.35304576215314587</v>
      </c>
      <c r="T63" s="2">
        <f t="shared" si="51"/>
        <v>0.01</v>
      </c>
      <c r="U63" s="14">
        <f t="shared" si="52"/>
        <v>3.530457621531459E-3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1.5530457621531459E-2</v>
      </c>
      <c r="AR63" s="9">
        <f t="shared" si="56"/>
        <v>9.9766666666666666</v>
      </c>
      <c r="AS63" s="1">
        <f t="shared" si="57"/>
        <v>0.19</v>
      </c>
      <c r="AT63" s="1">
        <f t="shared" si="62"/>
        <v>604416.66666666663</v>
      </c>
      <c r="AU63" s="1">
        <f t="shared" si="58"/>
        <v>119216001.09882757</v>
      </c>
    </row>
    <row r="64" spans="1:48" x14ac:dyDescent="0.15">
      <c r="C64" s="7">
        <v>6</v>
      </c>
      <c r="D64" s="7">
        <f t="shared" si="59"/>
        <v>22.0463666666667</v>
      </c>
      <c r="E64" s="10">
        <f t="shared" si="60"/>
        <v>18.649032258064501</v>
      </c>
      <c r="F64" s="7" t="s">
        <v>83</v>
      </c>
      <c r="G64" s="1">
        <v>7</v>
      </c>
      <c r="H64" s="9">
        <f t="shared" si="42"/>
        <v>22.0463666666667</v>
      </c>
      <c r="I64" s="9">
        <f t="shared" si="43"/>
        <v>295.19636666666668</v>
      </c>
      <c r="J64" s="9">
        <f t="shared" si="44"/>
        <v>0.24968103151087156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0.27165908085343743</v>
      </c>
      <c r="P64" s="9">
        <f t="shared" si="47"/>
        <v>6.7828119526781513E-2</v>
      </c>
      <c r="Q64" s="12">
        <f t="shared" si="48"/>
        <v>1.2887342710088488E-2</v>
      </c>
      <c r="R64" s="9">
        <f t="shared" si="49"/>
        <v>1.8955666666666669E-2</v>
      </c>
      <c r="S64" s="13">
        <f t="shared" si="50"/>
        <v>0.67986755289122791</v>
      </c>
      <c r="T64" s="2">
        <f t="shared" si="51"/>
        <v>0.01</v>
      </c>
      <c r="U64" s="14">
        <f t="shared" si="52"/>
        <v>6.7986755289122791E-3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3.2898675528912277E-2</v>
      </c>
      <c r="AR64" s="9">
        <f t="shared" si="56"/>
        <v>9.9766666666666666</v>
      </c>
      <c r="AS64" s="1">
        <f t="shared" si="57"/>
        <v>0.19</v>
      </c>
      <c r="AT64" s="1">
        <f t="shared" si="62"/>
        <v>604416.66666666663</v>
      </c>
      <c r="AU64" s="1">
        <f t="shared" si="58"/>
        <v>252539148.14250171</v>
      </c>
    </row>
    <row r="65" spans="1:48" x14ac:dyDescent="0.15">
      <c r="C65" s="7">
        <v>7</v>
      </c>
      <c r="D65" s="7">
        <f t="shared" si="59"/>
        <v>26.304806451612901</v>
      </c>
      <c r="E65" s="10">
        <f t="shared" si="60"/>
        <v>22.0463666666667</v>
      </c>
      <c r="F65" s="7" t="s">
        <v>83</v>
      </c>
      <c r="G65" s="1">
        <v>8</v>
      </c>
      <c r="H65" s="9">
        <f t="shared" si="42"/>
        <v>26.304806451612901</v>
      </c>
      <c r="I65" s="9">
        <f t="shared" si="43"/>
        <v>299.45480645161285</v>
      </c>
      <c r="J65" s="9">
        <f t="shared" si="44"/>
        <v>0.39911095280329872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0.30359762799332257</v>
      </c>
      <c r="P65" s="9">
        <f t="shared" si="47"/>
        <v>0.12116913857723641</v>
      </c>
      <c r="Q65" s="12">
        <f t="shared" si="48"/>
        <v>2.3022136329674918E-2</v>
      </c>
      <c r="R65" s="9">
        <f t="shared" si="49"/>
        <v>1.8955666666666669E-2</v>
      </c>
      <c r="S65" s="13">
        <f t="shared" si="50"/>
        <v>1.2145252780879023</v>
      </c>
      <c r="T65" s="2">
        <f t="shared" si="51"/>
        <v>0.01</v>
      </c>
      <c r="U65" s="14">
        <f t="shared" si="52"/>
        <v>1.2145252780879023E-2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3.8245252780879022E-2</v>
      </c>
      <c r="AR65" s="9">
        <f t="shared" si="56"/>
        <v>9.9766666666666666</v>
      </c>
      <c r="AS65" s="1">
        <f t="shared" si="57"/>
        <v>0.19</v>
      </c>
      <c r="AT65" s="1">
        <f t="shared" si="62"/>
        <v>604416.66666666663</v>
      </c>
      <c r="AU65" s="1">
        <f t="shared" si="58"/>
        <v>293580923.92776543</v>
      </c>
    </row>
    <row r="66" spans="1:48" x14ac:dyDescent="0.15">
      <c r="C66" s="7">
        <v>8</v>
      </c>
      <c r="D66" s="7">
        <f t="shared" si="59"/>
        <v>26.416612903225801</v>
      </c>
      <c r="E66" s="10">
        <f t="shared" si="60"/>
        <v>26.304806451612901</v>
      </c>
      <c r="F66" s="7" t="s">
        <v>83</v>
      </c>
      <c r="G66" s="1">
        <v>9</v>
      </c>
      <c r="H66" s="9">
        <f t="shared" si="42"/>
        <v>26.416612903225801</v>
      </c>
      <c r="I66" s="9">
        <f t="shared" si="43"/>
        <v>299.5666129032258</v>
      </c>
      <c r="J66" s="9">
        <f t="shared" si="44"/>
        <v>0.40398387452557083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0.28219515608275281</v>
      </c>
      <c r="P66" s="9">
        <f t="shared" si="47"/>
        <v>0.11400229252665868</v>
      </c>
      <c r="Q66" s="12">
        <f t="shared" si="48"/>
        <v>2.1660435580065151E-2</v>
      </c>
      <c r="R66" s="9">
        <f t="shared" si="49"/>
        <v>1.8955666666666669E-2</v>
      </c>
      <c r="S66" s="13">
        <f t="shared" si="50"/>
        <v>1.1426892000667426</v>
      </c>
      <c r="T66" s="2">
        <f t="shared" si="51"/>
        <v>0.01</v>
      </c>
      <c r="U66" s="14">
        <f t="shared" si="52"/>
        <v>1.1426892000667425E-2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3.7526892000667431E-2</v>
      </c>
      <c r="AR66" s="9">
        <f t="shared" si="56"/>
        <v>9.9766666666666666</v>
      </c>
      <c r="AS66" s="1">
        <f t="shared" si="57"/>
        <v>0.19</v>
      </c>
      <c r="AT66" s="1">
        <f t="shared" si="62"/>
        <v>604416.66666666663</v>
      </c>
      <c r="AU66" s="1">
        <f t="shared" si="58"/>
        <v>288066591.91965199</v>
      </c>
    </row>
    <row r="67" spans="1:48" x14ac:dyDescent="0.15">
      <c r="C67" s="7">
        <v>9</v>
      </c>
      <c r="D67" s="7">
        <f t="shared" si="59"/>
        <v>21.1338333333333</v>
      </c>
      <c r="E67" s="10">
        <f t="shared" si="60"/>
        <v>26.416612903225801</v>
      </c>
      <c r="F67" s="7" t="s">
        <v>83</v>
      </c>
      <c r="G67" s="1">
        <v>10</v>
      </c>
      <c r="H67" s="9">
        <f t="shared" si="42"/>
        <v>21.1338333333333</v>
      </c>
      <c r="I67" s="9">
        <f t="shared" si="43"/>
        <v>294.28383333333329</v>
      </c>
      <c r="J67" s="9">
        <f t="shared" si="44"/>
        <v>0.22540642004452491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0.26795953022276081</v>
      </c>
      <c r="P67" s="9">
        <f t="shared" si="47"/>
        <v>6.0399798424325191E-2</v>
      </c>
      <c r="Q67" s="12">
        <f t="shared" si="48"/>
        <v>1.1475961700621786E-2</v>
      </c>
      <c r="R67" s="9">
        <f t="shared" si="49"/>
        <v>1.8955666666666669E-2</v>
      </c>
      <c r="S67" s="13">
        <f t="shared" si="50"/>
        <v>0.60541060899757948</v>
      </c>
      <c r="T67" s="2">
        <f t="shared" si="51"/>
        <v>0.01</v>
      </c>
      <c r="U67" s="14">
        <f t="shared" si="52"/>
        <v>6.0541060899757951E-3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3.2154106089975799E-2</v>
      </c>
      <c r="AR67" s="9">
        <f t="shared" si="56"/>
        <v>9.9766666666666666</v>
      </c>
      <c r="AS67" s="1">
        <f t="shared" si="57"/>
        <v>0.19</v>
      </c>
      <c r="AT67" s="1">
        <f t="shared" si="62"/>
        <v>604416.66666666663</v>
      </c>
      <c r="AU67" s="1">
        <f t="shared" si="58"/>
        <v>246823631.36807382</v>
      </c>
    </row>
    <row r="68" spans="1:48" x14ac:dyDescent="0.15">
      <c r="C68" s="7">
        <v>10</v>
      </c>
      <c r="D68" s="7">
        <f t="shared" si="59"/>
        <v>14.8565161290323</v>
      </c>
      <c r="E68" s="10">
        <f t="shared" si="60"/>
        <v>21.1338333333333</v>
      </c>
      <c r="F68" s="7" t="s">
        <v>83</v>
      </c>
      <c r="G68" s="1">
        <v>11</v>
      </c>
      <c r="H68" s="9">
        <f t="shared" si="42"/>
        <v>14.8565161290323</v>
      </c>
      <c r="I68" s="9">
        <f t="shared" si="43"/>
        <v>288.00651612903226</v>
      </c>
      <c r="J68" s="9">
        <f t="shared" si="44"/>
        <v>0.10959179781088033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0.19718174520851384</v>
      </c>
      <c r="O68" s="9">
        <f t="shared" si="61"/>
        <v>0.11014465325658845</v>
      </c>
      <c r="P68" s="9">
        <f t="shared" si="47"/>
        <v>1.2070950569645564E-2</v>
      </c>
      <c r="Q68" s="12">
        <f t="shared" si="48"/>
        <v>2.293480608232657E-3</v>
      </c>
      <c r="R68" s="9">
        <f t="shared" si="49"/>
        <v>1.8955666666666669E-2</v>
      </c>
      <c r="S68" s="13">
        <f t="shared" si="50"/>
        <v>0.12099181994298926</v>
      </c>
      <c r="T68" s="2">
        <f t="shared" si="51"/>
        <v>0.01</v>
      </c>
      <c r="U68" s="14">
        <f t="shared" si="52"/>
        <v>1.2099181994298927E-3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1.3209918199429894E-2</v>
      </c>
      <c r="AR68" s="9">
        <f t="shared" si="56"/>
        <v>9.9766666666666666</v>
      </c>
      <c r="AS68" s="1">
        <f t="shared" si="57"/>
        <v>0.19</v>
      </c>
      <c r="AT68" s="1">
        <f t="shared" si="62"/>
        <v>604416.66666666663</v>
      </c>
      <c r="AU68" s="1">
        <f t="shared" si="58"/>
        <v>101402911.6820939</v>
      </c>
    </row>
    <row r="69" spans="1:48" x14ac:dyDescent="0.15">
      <c r="C69" s="7">
        <v>11</v>
      </c>
      <c r="D69" s="7">
        <f t="shared" si="59"/>
        <v>12.983966666666699</v>
      </c>
      <c r="E69" s="10">
        <f t="shared" si="60"/>
        <v>14.8565161290323</v>
      </c>
      <c r="F69" s="7" t="s">
        <v>85</v>
      </c>
      <c r="G69" s="1">
        <v>12</v>
      </c>
      <c r="H69" s="9">
        <f t="shared" si="42"/>
        <v>12.983966666666699</v>
      </c>
      <c r="I69" s="9">
        <f t="shared" si="43"/>
        <v>286.13396666666665</v>
      </c>
      <c r="J69" s="9">
        <f t="shared" si="44"/>
        <v>8.7839875756503913E-2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0.19784036935360955</v>
      </c>
      <c r="P69" s="9">
        <f t="shared" si="47"/>
        <v>1.7378273463641906E-2</v>
      </c>
      <c r="Q69" s="12">
        <f t="shared" si="48"/>
        <v>3.3018719580919622E-3</v>
      </c>
      <c r="R69" s="9">
        <f t="shared" si="49"/>
        <v>1.8955666666666669E-2</v>
      </c>
      <c r="S69" s="13">
        <f t="shared" si="50"/>
        <v>0.17418917604719583</v>
      </c>
      <c r="T69" s="2">
        <f t="shared" si="51"/>
        <v>0.01</v>
      </c>
      <c r="U69" s="14">
        <f t="shared" si="52"/>
        <v>1.7418917604719584E-3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1.3741891760471959E-2</v>
      </c>
      <c r="AR69" s="9">
        <f t="shared" si="56"/>
        <v>9.9766666666666666</v>
      </c>
      <c r="AS69" s="1">
        <f t="shared" si="57"/>
        <v>0.19</v>
      </c>
      <c r="AT69" s="1">
        <f t="shared" si="62"/>
        <v>604416.66666666663</v>
      </c>
      <c r="AU69" s="1">
        <f t="shared" si="58"/>
        <v>105486484.88922289</v>
      </c>
      <c r="AV69" s="1">
        <f>SUM(AU58:AU69)</f>
        <v>1914581755.2384734</v>
      </c>
    </row>
    <row r="70" spans="1:48" x14ac:dyDescent="0.15">
      <c r="C70" s="7">
        <v>12</v>
      </c>
      <c r="D70" s="7">
        <f t="shared" si="59"/>
        <v>8.3472903225806494</v>
      </c>
      <c r="E70" s="10">
        <f t="shared" si="60"/>
        <v>12.983966666666699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10.517709677419401</v>
      </c>
      <c r="E73" s="7"/>
      <c r="F73" s="7"/>
      <c r="G73" s="1">
        <v>1</v>
      </c>
      <c r="H73" s="9">
        <f t="shared" ref="H73:H84" si="63">E74</f>
        <v>10.517709677419401</v>
      </c>
      <c r="I73" s="9">
        <f t="shared" ref="I73:I84" si="64">H73+273.15</f>
        <v>283.6677096774194</v>
      </c>
      <c r="J73" s="9">
        <f t="shared" ref="J73:J84" si="65">EXP(($C$15*(I73-$C$13))/($C$16*I73*$C$13))</f>
        <v>6.5343853587341891E-2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7.1551519678139377E-3</v>
      </c>
      <c r="Q73" s="12">
        <f t="shared" ref="Q73:Q84" si="69">P73*$B$75</f>
        <v>1.2879273542065087E-3</v>
      </c>
      <c r="R73" s="9">
        <f t="shared" ref="R73:R84" si="70">L73*$B$75</f>
        <v>1.9710000000000002E-2</v>
      </c>
      <c r="S73" s="13">
        <f t="shared" ref="S73:S84" si="71">Q73/R73</f>
        <v>6.5343853587341891E-2</v>
      </c>
      <c r="T73" s="2">
        <f t="shared" ref="T73:T84" si="72">$B$74/100</f>
        <v>0.01</v>
      </c>
      <c r="U73" s="14">
        <f t="shared" ref="U73:U84" si="73">S73*T73</f>
        <v>6.5343853587341888E-4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1.325343853587342E-2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237000</v>
      </c>
      <c r="AU73" s="1">
        <f t="shared" ref="AU73:AU84" si="79">AT73*10000*AS73*0.67*AR73*AQ73</f>
        <v>41479961.185744524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8.5134516129032196</v>
      </c>
      <c r="E74" s="10">
        <f t="shared" ref="E74:E85" si="81">D73</f>
        <v>10.517709677419401</v>
      </c>
      <c r="F74" s="7" t="s">
        <v>83</v>
      </c>
      <c r="G74" s="1">
        <v>2</v>
      </c>
      <c r="H74" s="9">
        <f t="shared" si="63"/>
        <v>8.5134516129032196</v>
      </c>
      <c r="I74" s="9">
        <f t="shared" si="64"/>
        <v>281.6634516129032</v>
      </c>
      <c r="J74" s="9">
        <f t="shared" si="65"/>
        <v>5.1183464094059522E-2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0.21184484803218609</v>
      </c>
      <c r="P74" s="9">
        <f t="shared" si="68"/>
        <v>1.0842953172766893E-2</v>
      </c>
      <c r="Q74" s="12">
        <f t="shared" si="69"/>
        <v>1.9517315710980408E-3</v>
      </c>
      <c r="R74" s="9">
        <f t="shared" si="70"/>
        <v>1.9710000000000002E-2</v>
      </c>
      <c r="S74" s="13">
        <f t="shared" si="71"/>
        <v>9.9022403404263853E-2</v>
      </c>
      <c r="T74" s="2">
        <f t="shared" si="72"/>
        <v>0.01</v>
      </c>
      <c r="U74" s="14">
        <f t="shared" si="73"/>
        <v>9.9022403404263855E-4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1.3590224034042638E-2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237000</v>
      </c>
      <c r="AU74" s="1">
        <f t="shared" si="79"/>
        <v>42534015.901746586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8.6256071428571506</v>
      </c>
      <c r="E75" s="10">
        <f t="shared" si="81"/>
        <v>8.5134516129032196</v>
      </c>
      <c r="F75" s="7" t="s">
        <v>83</v>
      </c>
      <c r="G75" s="1">
        <v>3</v>
      </c>
      <c r="H75" s="9">
        <f t="shared" si="63"/>
        <v>8.6256071428571506</v>
      </c>
      <c r="I75" s="9">
        <f t="shared" si="64"/>
        <v>281.77560714285715</v>
      </c>
      <c r="J75" s="9">
        <f t="shared" si="65"/>
        <v>5.1892590248344334E-2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0.3105018948594192</v>
      </c>
      <c r="P75" s="9">
        <f t="shared" si="68"/>
        <v>1.6112747601274336E-2</v>
      </c>
      <c r="Q75" s="12">
        <f t="shared" si="69"/>
        <v>2.9002945682293805E-3</v>
      </c>
      <c r="R75" s="9">
        <f t="shared" si="70"/>
        <v>1.9710000000000002E-2</v>
      </c>
      <c r="S75" s="13">
        <f t="shared" si="71"/>
        <v>0.14714837992031357</v>
      </c>
      <c r="T75" s="2">
        <f t="shared" si="72"/>
        <v>0.01</v>
      </c>
      <c r="U75" s="14">
        <f t="shared" si="73"/>
        <v>1.4714837992031357E-3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1.4071483799203135E-2</v>
      </c>
      <c r="AR75" s="9">
        <f t="shared" si="77"/>
        <v>10.950000000000001</v>
      </c>
      <c r="AS75" s="1">
        <f t="shared" si="78"/>
        <v>0.18</v>
      </c>
      <c r="AT75" s="1">
        <f t="shared" si="83"/>
        <v>237000</v>
      </c>
      <c r="AU75" s="1">
        <f t="shared" si="79"/>
        <v>44040239.084891438</v>
      </c>
    </row>
    <row r="76" spans="1:48" x14ac:dyDescent="0.15">
      <c r="C76" s="7">
        <v>3</v>
      </c>
      <c r="D76" s="7">
        <f t="shared" si="80"/>
        <v>9.02254838709678</v>
      </c>
      <c r="E76" s="10">
        <f t="shared" si="81"/>
        <v>8.6256071428571506</v>
      </c>
      <c r="F76" s="7" t="s">
        <v>83</v>
      </c>
      <c r="G76" s="1">
        <v>4</v>
      </c>
      <c r="H76" s="9">
        <f t="shared" si="63"/>
        <v>9.02254838709678</v>
      </c>
      <c r="I76" s="9">
        <f t="shared" si="64"/>
        <v>282.17254838709675</v>
      </c>
      <c r="J76" s="9">
        <f t="shared" si="65"/>
        <v>5.4477393119167966E-2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0.40388914725814484</v>
      </c>
      <c r="P76" s="9">
        <f t="shared" si="68"/>
        <v>2.2002827851747477E-2</v>
      </c>
      <c r="Q76" s="12">
        <f t="shared" si="69"/>
        <v>3.9605090133145457E-3</v>
      </c>
      <c r="R76" s="9">
        <f t="shared" si="70"/>
        <v>1.9710000000000002E-2</v>
      </c>
      <c r="S76" s="13">
        <f t="shared" si="71"/>
        <v>0.20093906713924634</v>
      </c>
      <c r="T76" s="2">
        <f t="shared" si="72"/>
        <v>0.01</v>
      </c>
      <c r="U76" s="14">
        <f t="shared" si="73"/>
        <v>2.0093906713924635E-3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1.4609390671392464E-2</v>
      </c>
      <c r="AR76" s="9">
        <f t="shared" si="77"/>
        <v>10.950000000000001</v>
      </c>
      <c r="AS76" s="1">
        <f t="shared" si="78"/>
        <v>0.18</v>
      </c>
      <c r="AT76" s="1">
        <f t="shared" si="83"/>
        <v>237000</v>
      </c>
      <c r="AU76" s="1">
        <f t="shared" si="79"/>
        <v>45723753.602242179</v>
      </c>
    </row>
    <row r="77" spans="1:48" x14ac:dyDescent="0.15">
      <c r="C77" s="7">
        <v>4</v>
      </c>
      <c r="D77" s="7">
        <f t="shared" si="80"/>
        <v>12.5864333333333</v>
      </c>
      <c r="E77" s="10">
        <f t="shared" si="81"/>
        <v>9.02254838709678</v>
      </c>
      <c r="F77" s="7" t="s">
        <v>83</v>
      </c>
      <c r="G77" s="1">
        <v>5</v>
      </c>
      <c r="H77" s="9">
        <f t="shared" si="63"/>
        <v>12.5864333333333</v>
      </c>
      <c r="I77" s="9">
        <f t="shared" si="64"/>
        <v>285.73643333333325</v>
      </c>
      <c r="J77" s="9">
        <f t="shared" si="65"/>
        <v>8.3778191271599606E-2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0.36279200343607754</v>
      </c>
      <c r="O77" s="9">
        <f t="shared" si="82"/>
        <v>0.12859431597031989</v>
      </c>
      <c r="P77" s="9">
        <f t="shared" si="68"/>
        <v>1.0773399199801977E-2</v>
      </c>
      <c r="Q77" s="12">
        <f t="shared" si="69"/>
        <v>1.9392118559643557E-3</v>
      </c>
      <c r="R77" s="9">
        <f t="shared" si="70"/>
        <v>1.9710000000000002E-2</v>
      </c>
      <c r="S77" s="13">
        <f t="shared" si="71"/>
        <v>9.838720730412763E-2</v>
      </c>
      <c r="T77" s="2">
        <f t="shared" si="72"/>
        <v>0.01</v>
      </c>
      <c r="U77" s="14">
        <f t="shared" si="73"/>
        <v>9.8387207304127637E-4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1.3583872073041276E-2</v>
      </c>
      <c r="AR77" s="9">
        <f t="shared" si="77"/>
        <v>10.950000000000001</v>
      </c>
      <c r="AS77" s="1">
        <f t="shared" si="78"/>
        <v>0.18</v>
      </c>
      <c r="AT77" s="1">
        <f t="shared" si="83"/>
        <v>237000</v>
      </c>
      <c r="AU77" s="1">
        <f t="shared" si="79"/>
        <v>42514135.846085809</v>
      </c>
    </row>
    <row r="78" spans="1:48" x14ac:dyDescent="0.15">
      <c r="C78" s="7">
        <v>5</v>
      </c>
      <c r="D78" s="7">
        <f t="shared" si="80"/>
        <v>18.649032258064501</v>
      </c>
      <c r="E78" s="10">
        <f t="shared" si="81"/>
        <v>12.5864333333333</v>
      </c>
      <c r="F78" s="7" t="s">
        <v>85</v>
      </c>
      <c r="G78" s="1">
        <v>6</v>
      </c>
      <c r="H78" s="9">
        <f t="shared" si="63"/>
        <v>18.649032258064501</v>
      </c>
      <c r="I78" s="9">
        <f t="shared" si="64"/>
        <v>291.79903225806447</v>
      </c>
      <c r="J78" s="9">
        <f t="shared" si="65"/>
        <v>0.17006138944440174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0.22732091677051794</v>
      </c>
      <c r="P78" s="9">
        <f t="shared" si="68"/>
        <v>3.8658510955769484E-2</v>
      </c>
      <c r="Q78" s="12">
        <f t="shared" si="69"/>
        <v>6.9585319720385065E-3</v>
      </c>
      <c r="R78" s="9">
        <f t="shared" si="70"/>
        <v>1.9710000000000002E-2</v>
      </c>
      <c r="S78" s="13">
        <f t="shared" si="71"/>
        <v>0.35304576215314593</v>
      </c>
      <c r="T78" s="2">
        <f t="shared" si="72"/>
        <v>0.01</v>
      </c>
      <c r="U78" s="14">
        <f t="shared" si="73"/>
        <v>3.5304576215314594E-3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1.6130457621531459E-2</v>
      </c>
      <c r="AR78" s="9">
        <f t="shared" si="77"/>
        <v>10.950000000000001</v>
      </c>
      <c r="AS78" s="1">
        <f t="shared" si="78"/>
        <v>0.18</v>
      </c>
      <c r="AT78" s="1">
        <f t="shared" si="83"/>
        <v>237000</v>
      </c>
      <c r="AU78" s="1">
        <f t="shared" si="79"/>
        <v>50484314.258399948</v>
      </c>
    </row>
    <row r="79" spans="1:48" x14ac:dyDescent="0.15">
      <c r="C79" s="7">
        <v>6</v>
      </c>
      <c r="D79" s="7">
        <f t="shared" si="80"/>
        <v>22.0463666666667</v>
      </c>
      <c r="E79" s="10">
        <f t="shared" si="81"/>
        <v>18.649032258064501</v>
      </c>
      <c r="F79" s="7" t="s">
        <v>83</v>
      </c>
      <c r="G79" s="1">
        <v>7</v>
      </c>
      <c r="H79" s="9">
        <f t="shared" si="63"/>
        <v>22.0463666666667</v>
      </c>
      <c r="I79" s="9">
        <f t="shared" si="64"/>
        <v>295.19636666666668</v>
      </c>
      <c r="J79" s="9">
        <f t="shared" si="65"/>
        <v>0.24968103151087156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0.29816240581474845</v>
      </c>
      <c r="P79" s="9">
        <f t="shared" si="68"/>
        <v>7.4445497041589481E-2</v>
      </c>
      <c r="Q79" s="12">
        <f t="shared" si="69"/>
        <v>1.3400189467486107E-2</v>
      </c>
      <c r="R79" s="9">
        <f t="shared" si="70"/>
        <v>1.9710000000000002E-2</v>
      </c>
      <c r="S79" s="13">
        <f t="shared" si="71"/>
        <v>0.67986755289122813</v>
      </c>
      <c r="T79" s="2">
        <f t="shared" si="72"/>
        <v>0.01</v>
      </c>
      <c r="U79" s="14">
        <f t="shared" si="73"/>
        <v>6.7986755289122817E-3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3.469867552891228E-2</v>
      </c>
      <c r="AR79" s="9">
        <f t="shared" si="77"/>
        <v>10.950000000000001</v>
      </c>
      <c r="AS79" s="1">
        <f t="shared" si="78"/>
        <v>0.18</v>
      </c>
      <c r="AT79" s="1">
        <f t="shared" si="83"/>
        <v>237000</v>
      </c>
      <c r="AU79" s="1">
        <f t="shared" si="79"/>
        <v>108598210.9654212</v>
      </c>
    </row>
    <row r="80" spans="1:48" x14ac:dyDescent="0.15">
      <c r="C80" s="7">
        <v>7</v>
      </c>
      <c r="D80" s="7">
        <f t="shared" si="80"/>
        <v>26.304806451612901</v>
      </c>
      <c r="E80" s="10">
        <f t="shared" si="81"/>
        <v>22.0463666666667</v>
      </c>
      <c r="F80" s="7" t="s">
        <v>83</v>
      </c>
      <c r="G80" s="1">
        <v>8</v>
      </c>
      <c r="H80" s="9">
        <f t="shared" si="63"/>
        <v>26.304806451612901</v>
      </c>
      <c r="I80" s="9">
        <f t="shared" si="64"/>
        <v>299.45480645161285</v>
      </c>
      <c r="J80" s="9">
        <f t="shared" si="65"/>
        <v>0.39911095280329872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0.33321690877315896</v>
      </c>
      <c r="P80" s="9">
        <f t="shared" si="68"/>
        <v>0.13299051795062533</v>
      </c>
      <c r="Q80" s="12">
        <f t="shared" si="69"/>
        <v>2.3938293231112559E-2</v>
      </c>
      <c r="R80" s="9">
        <f t="shared" si="70"/>
        <v>1.9710000000000002E-2</v>
      </c>
      <c r="S80" s="13">
        <f t="shared" si="71"/>
        <v>1.2145252780879023</v>
      </c>
      <c r="T80" s="2">
        <f t="shared" si="72"/>
        <v>0.01</v>
      </c>
      <c r="U80" s="14">
        <f t="shared" si="73"/>
        <v>1.2145252780879023E-2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4.0045252780879025E-2</v>
      </c>
      <c r="AR80" s="9">
        <f t="shared" si="77"/>
        <v>10.950000000000001</v>
      </c>
      <c r="AS80" s="1">
        <f t="shared" si="78"/>
        <v>0.18</v>
      </c>
      <c r="AT80" s="1">
        <f t="shared" si="83"/>
        <v>237000</v>
      </c>
      <c r="AU80" s="1">
        <f t="shared" si="79"/>
        <v>125331665.93168364</v>
      </c>
    </row>
    <row r="81" spans="1:48" x14ac:dyDescent="0.15">
      <c r="C81" s="7">
        <v>8</v>
      </c>
      <c r="D81" s="7">
        <f t="shared" si="80"/>
        <v>26.416612903225801</v>
      </c>
      <c r="E81" s="10">
        <f t="shared" si="81"/>
        <v>26.304806451612901</v>
      </c>
      <c r="F81" s="7" t="s">
        <v>83</v>
      </c>
      <c r="G81" s="1">
        <v>9</v>
      </c>
      <c r="H81" s="9">
        <f t="shared" si="63"/>
        <v>26.416612903225801</v>
      </c>
      <c r="I81" s="9">
        <f t="shared" si="64"/>
        <v>299.5666129032258</v>
      </c>
      <c r="J81" s="9">
        <f t="shared" si="65"/>
        <v>0.40398387452557083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0.30972639082253361</v>
      </c>
      <c r="P81" s="9">
        <f t="shared" si="68"/>
        <v>0.12512446740730834</v>
      </c>
      <c r="Q81" s="12">
        <f t="shared" si="69"/>
        <v>2.25224041333155E-2</v>
      </c>
      <c r="R81" s="9">
        <f t="shared" si="70"/>
        <v>1.9710000000000002E-2</v>
      </c>
      <c r="S81" s="13">
        <f t="shared" si="71"/>
        <v>1.1426892000667426</v>
      </c>
      <c r="T81" s="2">
        <f t="shared" si="72"/>
        <v>0.01</v>
      </c>
      <c r="U81" s="14">
        <f t="shared" si="73"/>
        <v>1.1426892000667425E-2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3.9326892000667427E-2</v>
      </c>
      <c r="AR81" s="9">
        <f t="shared" si="77"/>
        <v>10.950000000000001</v>
      </c>
      <c r="AS81" s="1">
        <f t="shared" si="78"/>
        <v>0.18</v>
      </c>
      <c r="AT81" s="1">
        <f t="shared" si="83"/>
        <v>237000</v>
      </c>
      <c r="AU81" s="1">
        <f t="shared" si="79"/>
        <v>123083375.63329169</v>
      </c>
    </row>
    <row r="82" spans="1:48" x14ac:dyDescent="0.15">
      <c r="C82" s="7">
        <v>9</v>
      </c>
      <c r="D82" s="7">
        <f t="shared" si="80"/>
        <v>21.1338333333333</v>
      </c>
      <c r="E82" s="10">
        <f t="shared" si="81"/>
        <v>26.416612903225801</v>
      </c>
      <c r="F82" s="7" t="s">
        <v>83</v>
      </c>
      <c r="G82" s="1">
        <v>10</v>
      </c>
      <c r="H82" s="9">
        <f t="shared" si="63"/>
        <v>21.1338333333333</v>
      </c>
      <c r="I82" s="9">
        <f t="shared" si="64"/>
        <v>294.28383333333329</v>
      </c>
      <c r="J82" s="9">
        <f t="shared" si="65"/>
        <v>0.22540642004452491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0.29410192341522534</v>
      </c>
      <c r="P82" s="9">
        <f t="shared" si="68"/>
        <v>6.6292461685234977E-2</v>
      </c>
      <c r="Q82" s="12">
        <f t="shared" si="69"/>
        <v>1.1932643103342296E-2</v>
      </c>
      <c r="R82" s="9">
        <f t="shared" si="70"/>
        <v>1.9710000000000002E-2</v>
      </c>
      <c r="S82" s="13">
        <f t="shared" si="71"/>
        <v>0.6054106089975797</v>
      </c>
      <c r="T82" s="2">
        <f t="shared" si="72"/>
        <v>0.01</v>
      </c>
      <c r="U82" s="14">
        <f t="shared" si="73"/>
        <v>6.0541060899757968E-3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3.3954106089975795E-2</v>
      </c>
      <c r="AR82" s="9">
        <f t="shared" si="77"/>
        <v>10.950000000000001</v>
      </c>
      <c r="AS82" s="1">
        <f t="shared" si="78"/>
        <v>0.18</v>
      </c>
      <c r="AT82" s="1">
        <f t="shared" si="83"/>
        <v>237000</v>
      </c>
      <c r="AU82" s="1">
        <f t="shared" si="79"/>
        <v>106267894.09379724</v>
      </c>
    </row>
    <row r="83" spans="1:48" x14ac:dyDescent="0.15">
      <c r="C83" s="7">
        <v>10</v>
      </c>
      <c r="D83" s="7">
        <f t="shared" si="80"/>
        <v>14.8565161290323</v>
      </c>
      <c r="E83" s="10">
        <f t="shared" si="81"/>
        <v>21.1338333333333</v>
      </c>
      <c r="F83" s="7" t="s">
        <v>83</v>
      </c>
      <c r="G83" s="1">
        <v>11</v>
      </c>
      <c r="H83" s="9">
        <f t="shared" si="63"/>
        <v>14.8565161290323</v>
      </c>
      <c r="I83" s="9">
        <f t="shared" si="64"/>
        <v>288.00651612903226</v>
      </c>
      <c r="J83" s="9">
        <f t="shared" si="65"/>
        <v>0.10959179781088033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0.21641898864349085</v>
      </c>
      <c r="O83" s="9">
        <f t="shared" si="82"/>
        <v>0.12089047308649958</v>
      </c>
      <c r="P83" s="9">
        <f t="shared" si="68"/>
        <v>1.3248604283757332E-2</v>
      </c>
      <c r="Q83" s="12">
        <f t="shared" si="69"/>
        <v>2.3847487710763199E-3</v>
      </c>
      <c r="R83" s="9">
        <f t="shared" si="70"/>
        <v>1.9710000000000002E-2</v>
      </c>
      <c r="S83" s="13">
        <f t="shared" si="71"/>
        <v>0.12099181994298933</v>
      </c>
      <c r="T83" s="2">
        <f t="shared" si="72"/>
        <v>0.01</v>
      </c>
      <c r="U83" s="14">
        <f t="shared" si="73"/>
        <v>1.2099181994298933E-3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1.3809918199429894E-2</v>
      </c>
      <c r="AR83" s="9">
        <f t="shared" si="77"/>
        <v>10.950000000000001</v>
      </c>
      <c r="AS83" s="1">
        <f t="shared" si="78"/>
        <v>0.18</v>
      </c>
      <c r="AT83" s="1">
        <f t="shared" si="83"/>
        <v>237000</v>
      </c>
      <c r="AU83" s="1">
        <f t="shared" si="79"/>
        <v>43221603.913592093</v>
      </c>
    </row>
    <row r="84" spans="1:48" x14ac:dyDescent="0.15">
      <c r="C84" s="7">
        <v>11</v>
      </c>
      <c r="D84" s="7">
        <f t="shared" si="80"/>
        <v>12.983966666666699</v>
      </c>
      <c r="E84" s="10">
        <f t="shared" si="81"/>
        <v>14.8565161290323</v>
      </c>
      <c r="F84" s="7" t="s">
        <v>85</v>
      </c>
      <c r="G84" s="1">
        <v>12</v>
      </c>
      <c r="H84" s="9">
        <f t="shared" si="63"/>
        <v>12.983966666666699</v>
      </c>
      <c r="I84" s="9">
        <f t="shared" si="64"/>
        <v>286.13396666666665</v>
      </c>
      <c r="J84" s="9">
        <f t="shared" si="65"/>
        <v>8.7839875756503913E-2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0.21714186880274228</v>
      </c>
      <c r="P84" s="9">
        <f t="shared" si="68"/>
        <v>1.9073714777167954E-2</v>
      </c>
      <c r="Q84" s="12">
        <f t="shared" si="69"/>
        <v>3.4332686598902316E-3</v>
      </c>
      <c r="R84" s="9">
        <f t="shared" si="70"/>
        <v>1.9710000000000002E-2</v>
      </c>
      <c r="S84" s="13">
        <f t="shared" si="71"/>
        <v>0.17418917604719591</v>
      </c>
      <c r="T84" s="2">
        <f t="shared" si="72"/>
        <v>0.01</v>
      </c>
      <c r="U84" s="14">
        <f t="shared" si="73"/>
        <v>1.7418917604719592E-3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1.4341891760471959E-2</v>
      </c>
      <c r="AR84" s="9">
        <f t="shared" si="77"/>
        <v>10.950000000000001</v>
      </c>
      <c r="AS84" s="1">
        <f t="shared" si="78"/>
        <v>0.18</v>
      </c>
      <c r="AT84" s="1">
        <f t="shared" si="83"/>
        <v>237000</v>
      </c>
      <c r="AU84" s="1">
        <f t="shared" si="79"/>
        <v>44886548.645039707</v>
      </c>
      <c r="AV84" s="1">
        <f>SUM(AU73:AU84)</f>
        <v>818165719.06193602</v>
      </c>
    </row>
    <row r="85" spans="1:48" x14ac:dyDescent="0.15">
      <c r="C85" s="7">
        <v>12</v>
      </c>
      <c r="D85" s="7">
        <f t="shared" si="80"/>
        <v>8.3472903225806494</v>
      </c>
      <c r="E85" s="10">
        <f t="shared" si="81"/>
        <v>12.983966666666699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10.517709677419401</v>
      </c>
      <c r="E89" s="7"/>
      <c r="F89" s="7"/>
      <c r="G89" s="1">
        <v>1</v>
      </c>
      <c r="H89" s="9">
        <f t="shared" ref="H89:H100" si="84">E90</f>
        <v>10.517709677419401</v>
      </c>
      <c r="I89" s="9">
        <f t="shared" ref="I89:I100" si="85">H89+273.15</f>
        <v>283.6677096774194</v>
      </c>
      <c r="J89" s="9">
        <f t="shared" ref="J89:J100" si="86">EXP(($C$15*(I89-$C$13))/($C$16*I89*$C$13))</f>
        <v>6.5343853587341891E-2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0.34666711284058527</v>
      </c>
      <c r="Q89" s="12">
        <f t="shared" ref="Q89:Q100" si="90">P89*$B$91</f>
        <v>0.15600020077826338</v>
      </c>
      <c r="R89" s="9">
        <f t="shared" ref="R89:R100" si="91">L89*$B$91</f>
        <v>2.3873737500000001</v>
      </c>
      <c r="S89" s="13">
        <f t="shared" ref="S89:S100" si="92">Q89/R89</f>
        <v>6.5343853587341891E-2</v>
      </c>
      <c r="T89" s="2">
        <f t="shared" ref="T89:T100" si="93">$B$90/100</f>
        <v>0.51</v>
      </c>
      <c r="U89" s="14">
        <f t="shared" ref="U89:U100" si="94">S89*T89</f>
        <v>3.3325365329544367E-2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4.0384597646857624E-2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61083.333333333336</v>
      </c>
      <c r="AN89" s="1">
        <f t="shared" ref="AN89:AN100" si="98">AM89*10000*AK89*AJ89</f>
        <v>256611557.96392742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8.5134516129032196</v>
      </c>
      <c r="E90" s="10">
        <f t="shared" ref="E90:E101" si="100">D89</f>
        <v>10.517709677419401</v>
      </c>
      <c r="F90" s="7" t="s">
        <v>83</v>
      </c>
      <c r="G90" s="1">
        <v>2</v>
      </c>
      <c r="H90" s="9">
        <f t="shared" si="84"/>
        <v>8.5134516129032196</v>
      </c>
      <c r="I90" s="9">
        <f t="shared" si="85"/>
        <v>281.6634516129032</v>
      </c>
      <c r="J90" s="9">
        <f t="shared" si="86"/>
        <v>5.1183464094059522E-2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10.263882887159415</v>
      </c>
      <c r="P90" s="9">
        <f t="shared" si="89"/>
        <v>0.52534108122055589</v>
      </c>
      <c r="Q90" s="12">
        <f t="shared" si="90"/>
        <v>0.23640348654925017</v>
      </c>
      <c r="R90" s="9">
        <f t="shared" si="91"/>
        <v>2.3873737500000001</v>
      </c>
      <c r="S90" s="13">
        <f t="shared" si="92"/>
        <v>9.9022403404263853E-2</v>
      </c>
      <c r="T90" s="2">
        <f t="shared" si="93"/>
        <v>0.51</v>
      </c>
      <c r="U90" s="14">
        <f t="shared" si="94"/>
        <v>5.0501425736174568E-2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4.5563179859456633E-2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61083.333333333336</v>
      </c>
      <c r="AN90" s="1">
        <f t="shared" si="98"/>
        <v>289517272.69308519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8.6256071428571506</v>
      </c>
      <c r="E91" s="10">
        <f t="shared" si="100"/>
        <v>8.5134516129032196</v>
      </c>
      <c r="F91" s="7" t="s">
        <v>83</v>
      </c>
      <c r="G91" s="1">
        <v>3</v>
      </c>
      <c r="H91" s="9">
        <f t="shared" si="84"/>
        <v>8.6256071428571506</v>
      </c>
      <c r="I91" s="9">
        <f t="shared" si="85"/>
        <v>281.77560714285715</v>
      </c>
      <c r="J91" s="9">
        <f t="shared" si="86"/>
        <v>5.1892590248344334E-2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15.043816805938858</v>
      </c>
      <c r="P91" s="9">
        <f t="shared" si="89"/>
        <v>0.78066262128174135</v>
      </c>
      <c r="Q91" s="12">
        <f t="shared" si="90"/>
        <v>0.35129817957678361</v>
      </c>
      <c r="R91" s="9">
        <f t="shared" si="91"/>
        <v>2.3873737500000001</v>
      </c>
      <c r="S91" s="13">
        <f t="shared" si="92"/>
        <v>0.14714837992031352</v>
      </c>
      <c r="T91" s="2">
        <f t="shared" si="93"/>
        <v>0.51</v>
      </c>
      <c r="U91" s="14">
        <f t="shared" si="94"/>
        <v>7.5045673759359888E-2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5.296327063844701E-2</v>
      </c>
      <c r="AK91" s="9">
        <f t="shared" si="96"/>
        <v>10.4025</v>
      </c>
      <c r="AL91" s="1">
        <f t="shared" si="97"/>
        <v>0.45</v>
      </c>
      <c r="AM91" s="17">
        <f t="shared" si="102"/>
        <v>61083.333333333336</v>
      </c>
      <c r="AN91" s="1">
        <f t="shared" si="98"/>
        <v>336538883.27037853</v>
      </c>
    </row>
    <row r="92" spans="1:48" x14ac:dyDescent="0.15">
      <c r="C92" s="7">
        <v>3</v>
      </c>
      <c r="D92" s="7">
        <f t="shared" si="99"/>
        <v>9.02254838709678</v>
      </c>
      <c r="E92" s="10">
        <f t="shared" si="100"/>
        <v>8.6256071428571506</v>
      </c>
      <c r="F92" s="7" t="s">
        <v>83</v>
      </c>
      <c r="G92" s="1">
        <v>4</v>
      </c>
      <c r="H92" s="9">
        <f t="shared" si="84"/>
        <v>9.02254838709678</v>
      </c>
      <c r="I92" s="9">
        <f t="shared" si="85"/>
        <v>282.17254838709675</v>
      </c>
      <c r="J92" s="9">
        <f t="shared" si="86"/>
        <v>5.4477393119167966E-2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19.568429184657116</v>
      </c>
      <c r="P92" s="9">
        <f t="shared" si="89"/>
        <v>1.0660370094171652</v>
      </c>
      <c r="Q92" s="12">
        <f t="shared" si="90"/>
        <v>0.47971665423772436</v>
      </c>
      <c r="R92" s="9">
        <f t="shared" si="91"/>
        <v>2.3873737500000001</v>
      </c>
      <c r="S92" s="13">
        <f t="shared" si="92"/>
        <v>0.20093906713924636</v>
      </c>
      <c r="T92" s="2">
        <f t="shared" si="93"/>
        <v>0.51</v>
      </c>
      <c r="U92" s="14">
        <f t="shared" si="94"/>
        <v>0.10247892424101565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6.1234395658666223E-2</v>
      </c>
      <c r="AK92" s="9">
        <f t="shared" si="96"/>
        <v>10.4025</v>
      </c>
      <c r="AL92" s="1">
        <f t="shared" si="97"/>
        <v>0.45</v>
      </c>
      <c r="AM92" s="17">
        <f t="shared" si="102"/>
        <v>61083.333333333336</v>
      </c>
      <c r="AN92" s="1">
        <f t="shared" si="98"/>
        <v>389095214.17932403</v>
      </c>
    </row>
    <row r="93" spans="1:48" x14ac:dyDescent="0.15">
      <c r="C93" s="7">
        <v>4</v>
      </c>
      <c r="D93" s="7">
        <f t="shared" si="99"/>
        <v>12.5864333333333</v>
      </c>
      <c r="E93" s="10">
        <f t="shared" si="100"/>
        <v>9.02254838709678</v>
      </c>
      <c r="F93" s="7" t="s">
        <v>83</v>
      </c>
      <c r="G93" s="1">
        <v>5</v>
      </c>
      <c r="H93" s="9">
        <f t="shared" si="84"/>
        <v>12.5864333333333</v>
      </c>
      <c r="I93" s="9">
        <f t="shared" si="85"/>
        <v>285.73643333333325</v>
      </c>
      <c r="J93" s="9">
        <f t="shared" si="86"/>
        <v>8.3778191271599606E-2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17.577272566477951</v>
      </c>
      <c r="O93" s="9">
        <f t="shared" si="101"/>
        <v>6.2303946087619977</v>
      </c>
      <c r="P93" s="9">
        <f t="shared" si="89"/>
        <v>0.52197119123040558</v>
      </c>
      <c r="Q93" s="12">
        <f t="shared" si="90"/>
        <v>0.23488703605368252</v>
      </c>
      <c r="R93" s="9">
        <f t="shared" si="91"/>
        <v>2.3873737500000001</v>
      </c>
      <c r="S93" s="13">
        <f t="shared" si="92"/>
        <v>9.8387207304127602E-2</v>
      </c>
      <c r="T93" s="2">
        <f t="shared" si="93"/>
        <v>0.51</v>
      </c>
      <c r="U93" s="14">
        <f t="shared" si="94"/>
        <v>5.0177475725105079E-2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3.8039508931119181E-2</v>
      </c>
      <c r="AK93" s="9">
        <f t="shared" si="96"/>
        <v>10.4025</v>
      </c>
      <c r="AL93" s="1">
        <f t="shared" si="97"/>
        <v>0.45</v>
      </c>
      <c r="AM93" s="17">
        <f t="shared" si="102"/>
        <v>61083.333333333336</v>
      </c>
      <c r="AN93" s="1">
        <f t="shared" si="98"/>
        <v>241710409.90318668</v>
      </c>
    </row>
    <row r="94" spans="1:48" x14ac:dyDescent="0.15">
      <c r="C94" s="7">
        <v>5</v>
      </c>
      <c r="D94" s="7">
        <f t="shared" si="99"/>
        <v>18.649032258064501</v>
      </c>
      <c r="E94" s="10">
        <f t="shared" si="100"/>
        <v>12.5864333333333</v>
      </c>
      <c r="F94" s="7" t="s">
        <v>85</v>
      </c>
      <c r="G94" s="1">
        <v>6</v>
      </c>
      <c r="H94" s="9">
        <f t="shared" si="84"/>
        <v>18.649032258064501</v>
      </c>
      <c r="I94" s="9">
        <f t="shared" si="85"/>
        <v>291.79903225806447</v>
      </c>
      <c r="J94" s="9">
        <f t="shared" si="86"/>
        <v>0.17006138944440174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11.013698417531591</v>
      </c>
      <c r="P94" s="9">
        <f t="shared" si="89"/>
        <v>1.8730048558070311</v>
      </c>
      <c r="Q94" s="12">
        <f t="shared" si="90"/>
        <v>0.84285218511316407</v>
      </c>
      <c r="R94" s="9">
        <f t="shared" si="91"/>
        <v>2.3873737500000001</v>
      </c>
      <c r="S94" s="13">
        <f t="shared" si="92"/>
        <v>0.35304576215314593</v>
      </c>
      <c r="T94" s="2">
        <f t="shared" si="93"/>
        <v>0.51</v>
      </c>
      <c r="U94" s="14">
        <f t="shared" si="94"/>
        <v>0.18005333869810441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8.0415081617478484E-2</v>
      </c>
      <c r="AK94" s="9">
        <f t="shared" si="96"/>
        <v>10.4025</v>
      </c>
      <c r="AL94" s="1">
        <f t="shared" si="97"/>
        <v>0.45</v>
      </c>
      <c r="AM94" s="17">
        <f t="shared" si="102"/>
        <v>61083.333333333336</v>
      </c>
      <c r="AN94" s="1">
        <f t="shared" si="98"/>
        <v>510973009.01952165</v>
      </c>
    </row>
    <row r="95" spans="1:48" x14ac:dyDescent="0.15">
      <c r="C95" s="7">
        <v>6</v>
      </c>
      <c r="D95" s="7">
        <f t="shared" si="99"/>
        <v>22.0463666666667</v>
      </c>
      <c r="E95" s="10">
        <f t="shared" si="100"/>
        <v>18.649032258064501</v>
      </c>
      <c r="F95" s="7" t="s">
        <v>83</v>
      </c>
      <c r="G95" s="1">
        <v>7</v>
      </c>
      <c r="H95" s="9">
        <f t="shared" si="84"/>
        <v>22.0463666666667</v>
      </c>
      <c r="I95" s="9">
        <f t="shared" si="85"/>
        <v>295.19636666666668</v>
      </c>
      <c r="J95" s="9">
        <f t="shared" si="86"/>
        <v>0.24968103151087156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14.445968561724561</v>
      </c>
      <c r="P95" s="9">
        <f t="shared" si="89"/>
        <v>3.6068843316650101</v>
      </c>
      <c r="Q95" s="12">
        <f t="shared" si="90"/>
        <v>1.6230979492492545</v>
      </c>
      <c r="R95" s="9">
        <f t="shared" si="91"/>
        <v>2.3873737500000001</v>
      </c>
      <c r="S95" s="13">
        <f t="shared" si="92"/>
        <v>0.67986755289122802</v>
      </c>
      <c r="T95" s="2">
        <f t="shared" si="93"/>
        <v>0.51</v>
      </c>
      <c r="U95" s="14">
        <f t="shared" si="94"/>
        <v>0.34673245197452629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0.15099483427031968</v>
      </c>
      <c r="AK95" s="9">
        <f t="shared" si="96"/>
        <v>10.4025</v>
      </c>
      <c r="AL95" s="1">
        <f t="shared" si="97"/>
        <v>0.45</v>
      </c>
      <c r="AM95" s="17">
        <f t="shared" si="102"/>
        <v>61083.333333333336</v>
      </c>
      <c r="AN95" s="1">
        <f t="shared" si="98"/>
        <v>959450432.20275116</v>
      </c>
    </row>
    <row r="96" spans="1:48" x14ac:dyDescent="0.15">
      <c r="C96" s="7">
        <v>7</v>
      </c>
      <c r="D96" s="7">
        <f t="shared" si="99"/>
        <v>26.304806451612901</v>
      </c>
      <c r="E96" s="10">
        <f t="shared" si="100"/>
        <v>22.0463666666667</v>
      </c>
      <c r="F96" s="7" t="s">
        <v>83</v>
      </c>
      <c r="G96" s="1">
        <v>8</v>
      </c>
      <c r="H96" s="9">
        <f t="shared" si="84"/>
        <v>26.304806451612901</v>
      </c>
      <c r="I96" s="9">
        <f t="shared" si="85"/>
        <v>299.45480645161285</v>
      </c>
      <c r="J96" s="9">
        <f t="shared" si="86"/>
        <v>0.39911095280329872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16.14435923005955</v>
      </c>
      <c r="P96" s="9">
        <f t="shared" si="89"/>
        <v>6.4433905947077967</v>
      </c>
      <c r="Q96" s="12">
        <f t="shared" si="90"/>
        <v>2.8995257676185084</v>
      </c>
      <c r="R96" s="9">
        <f t="shared" si="91"/>
        <v>2.3873737500000001</v>
      </c>
      <c r="S96" s="13">
        <f t="shared" si="92"/>
        <v>1.2145252780879023</v>
      </c>
      <c r="T96" s="2">
        <f t="shared" si="93"/>
        <v>0.51</v>
      </c>
      <c r="U96" s="14">
        <f t="shared" si="94"/>
        <v>0.61940789182483025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0.23320647938518632</v>
      </c>
      <c r="AK96" s="9">
        <f t="shared" si="96"/>
        <v>10.4025</v>
      </c>
      <c r="AL96" s="1">
        <f t="shared" si="97"/>
        <v>0.45</v>
      </c>
      <c r="AM96" s="17">
        <f t="shared" si="102"/>
        <v>61083.333333333336</v>
      </c>
      <c r="AN96" s="1">
        <f t="shared" si="98"/>
        <v>1481839153.7688549</v>
      </c>
    </row>
    <row r="97" spans="1:50" x14ac:dyDescent="0.15">
      <c r="C97" s="7">
        <v>8</v>
      </c>
      <c r="D97" s="7">
        <f t="shared" si="99"/>
        <v>26.416612903225801</v>
      </c>
      <c r="E97" s="10">
        <f t="shared" si="100"/>
        <v>26.304806451612901</v>
      </c>
      <c r="F97" s="7" t="s">
        <v>83</v>
      </c>
      <c r="G97" s="1">
        <v>9</v>
      </c>
      <c r="H97" s="9">
        <f t="shared" si="84"/>
        <v>26.416612903225801</v>
      </c>
      <c r="I97" s="9">
        <f t="shared" si="85"/>
        <v>299.5666129032258</v>
      </c>
      <c r="J97" s="9">
        <f t="shared" si="86"/>
        <v>0.40398387452557083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15.006243635351755</v>
      </c>
      <c r="P97" s="9">
        <f t="shared" si="89"/>
        <v>6.0622804458840891</v>
      </c>
      <c r="Q97" s="12">
        <f t="shared" si="90"/>
        <v>2.72802620064784</v>
      </c>
      <c r="R97" s="9">
        <f t="shared" si="91"/>
        <v>2.3873737500000001</v>
      </c>
      <c r="S97" s="13">
        <f t="shared" si="92"/>
        <v>1.1426892000667428</v>
      </c>
      <c r="T97" s="2">
        <f t="shared" si="93"/>
        <v>0.51</v>
      </c>
      <c r="U97" s="14">
        <f t="shared" si="94"/>
        <v>0.58277149203403888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0.22216060484826272</v>
      </c>
      <c r="AK97" s="9">
        <f t="shared" si="96"/>
        <v>10.4025</v>
      </c>
      <c r="AL97" s="1">
        <f t="shared" si="97"/>
        <v>0.45</v>
      </c>
      <c r="AM97" s="17">
        <f t="shared" si="102"/>
        <v>61083.333333333336</v>
      </c>
      <c r="AN97" s="1">
        <f t="shared" si="98"/>
        <v>1411651526.8230507</v>
      </c>
    </row>
    <row r="98" spans="1:50" x14ac:dyDescent="0.15">
      <c r="C98" s="7">
        <v>9</v>
      </c>
      <c r="D98" s="7">
        <f t="shared" si="99"/>
        <v>21.1338333333333</v>
      </c>
      <c r="E98" s="10">
        <f t="shared" si="100"/>
        <v>26.416612903225801</v>
      </c>
      <c r="F98" s="7" t="s">
        <v>83</v>
      </c>
      <c r="G98" s="1">
        <v>10</v>
      </c>
      <c r="H98" s="9">
        <f t="shared" si="84"/>
        <v>21.1338333333333</v>
      </c>
      <c r="I98" s="9">
        <f t="shared" si="85"/>
        <v>294.28383333333329</v>
      </c>
      <c r="J98" s="9">
        <f t="shared" si="86"/>
        <v>0.22540642004452491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14.249238189467665</v>
      </c>
      <c r="P98" s="9">
        <f t="shared" si="89"/>
        <v>3.2118697686496342</v>
      </c>
      <c r="Q98" s="12">
        <f t="shared" si="90"/>
        <v>1.4453413958923353</v>
      </c>
      <c r="R98" s="9">
        <f t="shared" si="91"/>
        <v>2.3873737500000001</v>
      </c>
      <c r="S98" s="13">
        <f t="shared" si="92"/>
        <v>0.60541060899757959</v>
      </c>
      <c r="T98" s="2">
        <f t="shared" si="93"/>
        <v>0.51</v>
      </c>
      <c r="U98" s="14">
        <f t="shared" si="94"/>
        <v>0.3087594105887656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0.13633996229251283</v>
      </c>
      <c r="AK98" s="9">
        <f t="shared" si="96"/>
        <v>10.4025</v>
      </c>
      <c r="AL98" s="1">
        <f t="shared" si="97"/>
        <v>0.45</v>
      </c>
      <c r="AM98" s="17">
        <f t="shared" si="102"/>
        <v>61083.333333333336</v>
      </c>
      <c r="AN98" s="1">
        <f t="shared" si="98"/>
        <v>866330536.27432072</v>
      </c>
    </row>
    <row r="99" spans="1:50" x14ac:dyDescent="0.15">
      <c r="C99" s="7">
        <v>10</v>
      </c>
      <c r="D99" s="7">
        <f t="shared" si="99"/>
        <v>14.8565161290323</v>
      </c>
      <c r="E99" s="10">
        <f t="shared" si="100"/>
        <v>21.1338333333333</v>
      </c>
      <c r="F99" s="7" t="s">
        <v>83</v>
      </c>
      <c r="G99" s="1">
        <v>11</v>
      </c>
      <c r="H99" s="9">
        <f t="shared" si="84"/>
        <v>14.8565161290323</v>
      </c>
      <c r="I99" s="9">
        <f t="shared" si="85"/>
        <v>288.00651612903226</v>
      </c>
      <c r="J99" s="9">
        <f t="shared" si="86"/>
        <v>0.10959179781088033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10.485499999777128</v>
      </c>
      <c r="O99" s="9">
        <f t="shared" si="101"/>
        <v>5.8571434210409006</v>
      </c>
      <c r="P99" s="9">
        <f t="shared" si="89"/>
        <v>0.64189487754804231</v>
      </c>
      <c r="Q99" s="12">
        <f t="shared" si="90"/>
        <v>0.28885269489661902</v>
      </c>
      <c r="R99" s="9">
        <f t="shared" si="91"/>
        <v>2.3873737500000001</v>
      </c>
      <c r="S99" s="13">
        <f t="shared" si="92"/>
        <v>0.12099181994298924</v>
      </c>
      <c r="T99" s="2">
        <f t="shared" si="93"/>
        <v>0.51</v>
      </c>
      <c r="U99" s="14">
        <f t="shared" si="94"/>
        <v>6.1705828170924515E-2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4.8941307193533748E-2</v>
      </c>
      <c r="AK99" s="9">
        <f t="shared" si="96"/>
        <v>10.4025</v>
      </c>
      <c r="AL99" s="1">
        <f t="shared" si="97"/>
        <v>0.45</v>
      </c>
      <c r="AM99" s="17">
        <f t="shared" si="102"/>
        <v>61083.333333333336</v>
      </c>
      <c r="AN99" s="1">
        <f t="shared" si="98"/>
        <v>310982548.28598219</v>
      </c>
    </row>
    <row r="100" spans="1:50" x14ac:dyDescent="0.15">
      <c r="C100" s="7">
        <v>11</v>
      </c>
      <c r="D100" s="7">
        <f t="shared" si="99"/>
        <v>12.983966666666699</v>
      </c>
      <c r="E100" s="10">
        <f t="shared" si="100"/>
        <v>14.8565161290323</v>
      </c>
      <c r="F100" s="7" t="s">
        <v>85</v>
      </c>
      <c r="G100" s="1">
        <v>12</v>
      </c>
      <c r="H100" s="9">
        <f t="shared" si="84"/>
        <v>12.983966666666699</v>
      </c>
      <c r="I100" s="9">
        <f t="shared" si="85"/>
        <v>286.13396666666665</v>
      </c>
      <c r="J100" s="9">
        <f t="shared" si="86"/>
        <v>8.7839875756503913E-2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10.520523543492859</v>
      </c>
      <c r="P100" s="9">
        <f t="shared" si="89"/>
        <v>0.92412148095378699</v>
      </c>
      <c r="Q100" s="12">
        <f t="shared" si="90"/>
        <v>0.41585466642920416</v>
      </c>
      <c r="R100" s="9">
        <f t="shared" si="91"/>
        <v>2.3873737500000001</v>
      </c>
      <c r="S100" s="13">
        <f t="shared" si="92"/>
        <v>0.17418917604719586</v>
      </c>
      <c r="T100" s="2">
        <f t="shared" si="93"/>
        <v>0.51</v>
      </c>
      <c r="U100" s="14">
        <f t="shared" si="94"/>
        <v>8.8836479784069888E-2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5.7121198654897079E-2</v>
      </c>
      <c r="AK100" s="9">
        <f t="shared" si="96"/>
        <v>10.4025</v>
      </c>
      <c r="AL100" s="1">
        <f t="shared" si="97"/>
        <v>0.45</v>
      </c>
      <c r="AM100" s="17">
        <f t="shared" si="102"/>
        <v>61083.333333333336</v>
      </c>
      <c r="AN100" s="1">
        <f t="shared" si="98"/>
        <v>362959163.48545545</v>
      </c>
      <c r="AO100" s="1">
        <f>SUM(AN89:AN100)</f>
        <v>7417659707.8698387</v>
      </c>
    </row>
    <row r="101" spans="1:50" x14ac:dyDescent="0.15">
      <c r="C101" s="7">
        <v>12</v>
      </c>
      <c r="D101" s="7">
        <f t="shared" si="99"/>
        <v>8.3472903225806494</v>
      </c>
      <c r="E101" s="10">
        <f t="shared" si="100"/>
        <v>12.983966666666699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10.517709677419401</v>
      </c>
      <c r="E105" s="7"/>
      <c r="F105" s="7"/>
      <c r="G105" s="1">
        <v>1</v>
      </c>
      <c r="H105" s="9">
        <f t="shared" ref="H105:H116" si="103">E106</f>
        <v>10.517709677419401</v>
      </c>
      <c r="I105" s="9">
        <f t="shared" ref="I105:I116" si="104">H105+273.15</f>
        <v>283.6677096774194</v>
      </c>
      <c r="J105" s="9">
        <f t="shared" ref="J105:J116" si="105">EXP(($C$15*(I105-$C$13))/($C$16*I105*$C$13))</f>
        <v>6.5343853587341891E-2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4.2335642914005774E-2</v>
      </c>
      <c r="Q105" s="12">
        <f t="shared" ref="Q105:Q116" si="109">P105*$B$107</f>
        <v>1.2700692874201731E-2</v>
      </c>
      <c r="R105" s="9">
        <f t="shared" ref="R105:R116" si="110">L105*$B$107</f>
        <v>0.19436706250000002</v>
      </c>
      <c r="S105" s="13">
        <f t="shared" ref="S105:S116" si="111">Q105/R105</f>
        <v>6.5343853587341891E-2</v>
      </c>
      <c r="T105" s="2">
        <f t="shared" ref="T105:T116" si="112">$B$106/100</f>
        <v>0.01</v>
      </c>
      <c r="U105" s="14">
        <f t="shared" ref="U105:U116" si="113">S105*T105</f>
        <v>6.5343853587341888E-4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6.1434385358734188E-3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8.5134516129032196</v>
      </c>
      <c r="E106" s="10">
        <f t="shared" ref="E106:E117" si="121">D105</f>
        <v>10.517709677419401</v>
      </c>
      <c r="F106" s="7" t="s">
        <v>83</v>
      </c>
      <c r="G106" s="1">
        <v>2</v>
      </c>
      <c r="H106" s="9">
        <f t="shared" si="103"/>
        <v>8.5134516129032196</v>
      </c>
      <c r="I106" s="9">
        <f t="shared" si="104"/>
        <v>281.6634516129032</v>
      </c>
      <c r="J106" s="9">
        <f t="shared" si="105"/>
        <v>5.1183464094059522E-2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1.2534447737526611</v>
      </c>
      <c r="P106" s="9">
        <f t="shared" si="108"/>
        <v>6.4155645571255887E-2</v>
      </c>
      <c r="Q106" s="12">
        <f t="shared" si="109"/>
        <v>1.9246693671376765E-2</v>
      </c>
      <c r="R106" s="9">
        <f t="shared" si="110"/>
        <v>0.19436706250000002</v>
      </c>
      <c r="S106" s="13">
        <f t="shared" si="111"/>
        <v>9.902240340426384E-2</v>
      </c>
      <c r="T106" s="2">
        <f t="shared" si="112"/>
        <v>0.01</v>
      </c>
      <c r="U106" s="14">
        <f t="shared" si="113"/>
        <v>9.9022403404263834E-4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6.4802240340426382E-3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8.6256071428571506</v>
      </c>
      <c r="E107" s="10">
        <f t="shared" si="121"/>
        <v>8.5134516129032196</v>
      </c>
      <c r="F107" s="7" t="s">
        <v>83</v>
      </c>
      <c r="G107" s="1">
        <v>3</v>
      </c>
      <c r="H107" s="9">
        <f t="shared" si="103"/>
        <v>8.6256071428571506</v>
      </c>
      <c r="I107" s="9">
        <f t="shared" si="104"/>
        <v>281.77560714285715</v>
      </c>
      <c r="J107" s="9">
        <f t="shared" si="105"/>
        <v>5.1892590248344334E-2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1.8371793365147386</v>
      </c>
      <c r="P107" s="9">
        <f t="shared" si="108"/>
        <v>9.5335994522484438E-2</v>
      </c>
      <c r="Q107" s="12">
        <f t="shared" si="109"/>
        <v>2.8600798356745331E-2</v>
      </c>
      <c r="R107" s="9">
        <f t="shared" si="110"/>
        <v>0.19436706250000002</v>
      </c>
      <c r="S107" s="13">
        <f t="shared" si="111"/>
        <v>0.14714837992031354</v>
      </c>
      <c r="T107" s="2">
        <f t="shared" si="112"/>
        <v>0.01</v>
      </c>
      <c r="U107" s="14">
        <f t="shared" si="113"/>
        <v>1.4714837992031355E-3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6.961483799203136E-3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9.02254838709678</v>
      </c>
      <c r="E108" s="10">
        <f t="shared" si="121"/>
        <v>8.6256071428571506</v>
      </c>
      <c r="F108" s="7" t="s">
        <v>83</v>
      </c>
      <c r="G108" s="1">
        <v>4</v>
      </c>
      <c r="H108" s="9">
        <f t="shared" si="103"/>
        <v>9.02254838709678</v>
      </c>
      <c r="I108" s="9">
        <f t="shared" si="104"/>
        <v>282.17254838709675</v>
      </c>
      <c r="J108" s="9">
        <f t="shared" si="105"/>
        <v>5.4477393119167966E-2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2.3897335503255879</v>
      </c>
      <c r="P108" s="9">
        <f t="shared" si="108"/>
        <v>0.13018645407115201</v>
      </c>
      <c r="Q108" s="12">
        <f t="shared" si="109"/>
        <v>3.9055936221345601E-2</v>
      </c>
      <c r="R108" s="9">
        <f t="shared" si="110"/>
        <v>0.19436706250000002</v>
      </c>
      <c r="S108" s="13">
        <f t="shared" si="111"/>
        <v>0.20093906713924639</v>
      </c>
      <c r="T108" s="2">
        <f t="shared" si="112"/>
        <v>0.01</v>
      </c>
      <c r="U108" s="14">
        <f t="shared" si="113"/>
        <v>2.009390671392464E-3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7.4993906713924641E-3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12.5864333333333</v>
      </c>
      <c r="E109" s="10">
        <f t="shared" si="121"/>
        <v>9.02254838709678</v>
      </c>
      <c r="F109" s="7" t="s">
        <v>83</v>
      </c>
      <c r="G109" s="1">
        <v>5</v>
      </c>
      <c r="H109" s="9">
        <f t="shared" si="103"/>
        <v>12.5864333333333</v>
      </c>
      <c r="I109" s="9">
        <f t="shared" si="104"/>
        <v>285.73643333333325</v>
      </c>
      <c r="J109" s="9">
        <f t="shared" si="105"/>
        <v>8.3778191271599606E-2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2.1465697414417142</v>
      </c>
      <c r="O109" s="9">
        <f t="shared" si="122"/>
        <v>0.7608675631460553</v>
      </c>
      <c r="P109" s="9">
        <f t="shared" si="108"/>
        <v>6.3744108237606109E-2</v>
      </c>
      <c r="Q109" s="12">
        <f t="shared" si="109"/>
        <v>1.9123232471281833E-2</v>
      </c>
      <c r="R109" s="9">
        <f t="shared" si="110"/>
        <v>0.19436706250000002</v>
      </c>
      <c r="S109" s="13">
        <f t="shared" si="111"/>
        <v>9.838720730412763E-2</v>
      </c>
      <c r="T109" s="2">
        <f t="shared" si="112"/>
        <v>0.01</v>
      </c>
      <c r="U109" s="14">
        <f t="shared" si="113"/>
        <v>9.8387207304127637E-4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6.4738720730412765E-3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18.649032258064501</v>
      </c>
      <c r="E110" s="10">
        <f t="shared" si="121"/>
        <v>12.5864333333333</v>
      </c>
      <c r="F110" s="7" t="s">
        <v>85</v>
      </c>
      <c r="G110" s="1">
        <v>6</v>
      </c>
      <c r="H110" s="9">
        <f t="shared" si="103"/>
        <v>18.649032258064501</v>
      </c>
      <c r="I110" s="9">
        <f t="shared" si="104"/>
        <v>291.79903225806447</v>
      </c>
      <c r="J110" s="9">
        <f t="shared" si="105"/>
        <v>0.17006138944440174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1.3450136632417828</v>
      </c>
      <c r="P110" s="9">
        <f t="shared" si="108"/>
        <v>0.22873489239260225</v>
      </c>
      <c r="Q110" s="12">
        <f t="shared" si="109"/>
        <v>6.8620467717780673E-2</v>
      </c>
      <c r="R110" s="9">
        <f t="shared" si="110"/>
        <v>0.19436706250000002</v>
      </c>
      <c r="S110" s="13">
        <f t="shared" si="111"/>
        <v>0.35304576215314604</v>
      </c>
      <c r="T110" s="2">
        <f t="shared" si="112"/>
        <v>0.01</v>
      </c>
      <c r="U110" s="14">
        <f t="shared" si="113"/>
        <v>3.5304576215314603E-3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9.0204576215314608E-3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22.0463666666667</v>
      </c>
      <c r="E111" s="10">
        <f t="shared" si="121"/>
        <v>18.649032258064501</v>
      </c>
      <c r="F111" s="7" t="s">
        <v>83</v>
      </c>
      <c r="G111" s="1">
        <v>7</v>
      </c>
      <c r="H111" s="9">
        <f t="shared" si="103"/>
        <v>22.0463666666667</v>
      </c>
      <c r="I111" s="9">
        <f t="shared" si="104"/>
        <v>295.19636666666668</v>
      </c>
      <c r="J111" s="9">
        <f t="shared" si="105"/>
        <v>0.24968103151087156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1.7641689791825139</v>
      </c>
      <c r="P111" s="9">
        <f t="shared" si="108"/>
        <v>0.44047953048177135</v>
      </c>
      <c r="Q111" s="12">
        <f t="shared" si="109"/>
        <v>0.13214385914453139</v>
      </c>
      <c r="R111" s="9">
        <f t="shared" si="110"/>
        <v>0.19436706250000002</v>
      </c>
      <c r="S111" s="13">
        <f t="shared" si="111"/>
        <v>0.67986755289122802</v>
      </c>
      <c r="T111" s="2">
        <f t="shared" si="112"/>
        <v>0.01</v>
      </c>
      <c r="U111" s="14">
        <f t="shared" si="113"/>
        <v>6.79867552891228E-3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2.1698675528912283E-2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26.304806451612901</v>
      </c>
      <c r="E112" s="10">
        <f t="shared" si="121"/>
        <v>22.0463666666667</v>
      </c>
      <c r="F112" s="7" t="s">
        <v>83</v>
      </c>
      <c r="G112" s="1">
        <v>8</v>
      </c>
      <c r="H112" s="9">
        <f t="shared" si="103"/>
        <v>26.304806451612901</v>
      </c>
      <c r="I112" s="9">
        <f t="shared" si="104"/>
        <v>299.45480645161285</v>
      </c>
      <c r="J112" s="9">
        <f t="shared" si="105"/>
        <v>0.39911095280329872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1.9715796570340762</v>
      </c>
      <c r="P112" s="9">
        <f t="shared" si="108"/>
        <v>0.78687903544647109</v>
      </c>
      <c r="Q112" s="12">
        <f t="shared" si="109"/>
        <v>0.23606371063394133</v>
      </c>
      <c r="R112" s="9">
        <f t="shared" si="110"/>
        <v>0.19436706250000002</v>
      </c>
      <c r="S112" s="13">
        <f t="shared" si="111"/>
        <v>1.2145252780879028</v>
      </c>
      <c r="T112" s="2">
        <f t="shared" si="112"/>
        <v>0.01</v>
      </c>
      <c r="U112" s="14">
        <f t="shared" si="113"/>
        <v>1.2145252780879029E-2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2.7045252780879027E-2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26.416612903225801</v>
      </c>
      <c r="E113" s="10">
        <f t="shared" si="121"/>
        <v>26.304806451612901</v>
      </c>
      <c r="F113" s="7" t="s">
        <v>83</v>
      </c>
      <c r="G113" s="1">
        <v>9</v>
      </c>
      <c r="H113" s="9">
        <f t="shared" si="103"/>
        <v>26.416612903225801</v>
      </c>
      <c r="I113" s="9">
        <f t="shared" si="104"/>
        <v>299.5666129032258</v>
      </c>
      <c r="J113" s="9">
        <f t="shared" si="105"/>
        <v>0.40398387452557083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1.8325908299209388</v>
      </c>
      <c r="P113" s="9">
        <f t="shared" si="108"/>
        <v>0.7403371438914923</v>
      </c>
      <c r="Q113" s="12">
        <f t="shared" si="109"/>
        <v>0.2221011431674477</v>
      </c>
      <c r="R113" s="9">
        <f t="shared" si="110"/>
        <v>0.19436706250000002</v>
      </c>
      <c r="S113" s="13">
        <f t="shared" si="111"/>
        <v>1.1426892000667432</v>
      </c>
      <c r="T113" s="2">
        <f t="shared" si="112"/>
        <v>0.01</v>
      </c>
      <c r="U113" s="14">
        <f t="shared" si="113"/>
        <v>1.1426892000667432E-2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2.6326892000667436E-2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21.1338333333333</v>
      </c>
      <c r="E114" s="10">
        <f t="shared" si="121"/>
        <v>26.416612903225801</v>
      </c>
      <c r="F114" s="7" t="s">
        <v>83</v>
      </c>
      <c r="G114" s="1">
        <v>10</v>
      </c>
      <c r="H114" s="9">
        <f t="shared" si="103"/>
        <v>21.1338333333333</v>
      </c>
      <c r="I114" s="9">
        <f t="shared" si="104"/>
        <v>294.28383333333329</v>
      </c>
      <c r="J114" s="9">
        <f t="shared" si="105"/>
        <v>0.22540642004452491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1.7401438943627801</v>
      </c>
      <c r="P114" s="9">
        <f t="shared" si="108"/>
        <v>0.39223960559065219</v>
      </c>
      <c r="Q114" s="12">
        <f t="shared" si="109"/>
        <v>0.11767188167719565</v>
      </c>
      <c r="R114" s="9">
        <f t="shared" si="110"/>
        <v>0.19436706250000002</v>
      </c>
      <c r="S114" s="13">
        <f t="shared" si="111"/>
        <v>0.6054106089975797</v>
      </c>
      <c r="T114" s="2">
        <f t="shared" si="112"/>
        <v>0.01</v>
      </c>
      <c r="U114" s="14">
        <f t="shared" si="113"/>
        <v>6.0541060899757968E-3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2.0954106089975798E-2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14.8565161290323</v>
      </c>
      <c r="E115" s="10">
        <f t="shared" si="121"/>
        <v>21.1338333333333</v>
      </c>
      <c r="F115" s="7" t="s">
        <v>83</v>
      </c>
      <c r="G115" s="1">
        <v>11</v>
      </c>
      <c r="H115" s="9">
        <f t="shared" si="103"/>
        <v>14.8565161290323</v>
      </c>
      <c r="I115" s="9">
        <f t="shared" si="104"/>
        <v>288.00651612903226</v>
      </c>
      <c r="J115" s="9">
        <f t="shared" si="105"/>
        <v>0.10959179781088033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1.2805090743335215</v>
      </c>
      <c r="O115" s="9">
        <f t="shared" si="122"/>
        <v>0.71528542277193985</v>
      </c>
      <c r="P115" s="9">
        <f t="shared" si="108"/>
        <v>7.8389415429492487E-2</v>
      </c>
      <c r="Q115" s="12">
        <f t="shared" si="109"/>
        <v>2.3516824628847747E-2</v>
      </c>
      <c r="R115" s="9">
        <f t="shared" si="110"/>
        <v>0.19436706250000002</v>
      </c>
      <c r="S115" s="13">
        <f t="shared" si="111"/>
        <v>0.12099181994298928</v>
      </c>
      <c r="T115" s="2">
        <f t="shared" si="112"/>
        <v>0.01</v>
      </c>
      <c r="U115" s="14">
        <f t="shared" si="113"/>
        <v>1.2099181994298929E-3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6.6999181994298928E-3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12.983966666666699</v>
      </c>
      <c r="E116" s="10">
        <f t="shared" si="121"/>
        <v>14.8565161290323</v>
      </c>
      <c r="F116" s="7" t="s">
        <v>85</v>
      </c>
      <c r="G116" s="1">
        <v>12</v>
      </c>
      <c r="H116" s="9">
        <f t="shared" si="103"/>
        <v>12.983966666666699</v>
      </c>
      <c r="I116" s="9">
        <f t="shared" si="104"/>
        <v>286.13396666666665</v>
      </c>
      <c r="J116" s="9">
        <f t="shared" si="105"/>
        <v>8.7839875756503913E-2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1.284786215675781</v>
      </c>
      <c r="P116" s="9">
        <f t="shared" si="108"/>
        <v>0.11285546155862944</v>
      </c>
      <c r="Q116" s="12">
        <f t="shared" si="109"/>
        <v>3.385663846758883E-2</v>
      </c>
      <c r="R116" s="9">
        <f t="shared" si="110"/>
        <v>0.19436706250000002</v>
      </c>
      <c r="S116" s="13">
        <f t="shared" si="111"/>
        <v>0.17418917604719589</v>
      </c>
      <c r="T116" s="2">
        <f t="shared" si="112"/>
        <v>0.01</v>
      </c>
      <c r="U116" s="14">
        <f t="shared" si="113"/>
        <v>1.7418917604719588E-3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7.2318917604719587E-3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8.3472903225806494</v>
      </c>
      <c r="E117" s="10">
        <f t="shared" si="121"/>
        <v>12.983966666666699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10.517709677419401</v>
      </c>
      <c r="E121" s="7"/>
      <c r="F121" s="7"/>
      <c r="G121" s="1">
        <v>1</v>
      </c>
      <c r="H121" s="9">
        <f t="shared" ref="H121:H132" si="124">E122</f>
        <v>10.517709677419401</v>
      </c>
      <c r="I121" s="9">
        <f t="shared" ref="I121:I132" si="125">H121+273.15</f>
        <v>283.6677096774194</v>
      </c>
      <c r="J121" s="9">
        <f t="shared" ref="J121:J132" si="126">EXP(($C$15*(I121-$C$13))/($C$16*I121*$C$13))</f>
        <v>6.5343853587341891E-2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1.8603395116316236E-2</v>
      </c>
      <c r="Q121" s="12">
        <f t="shared" ref="Q121:Q132" si="130">P121*$B$123</f>
        <v>6.1391203883843582E-3</v>
      </c>
      <c r="R121" s="9">
        <f t="shared" ref="R121:R132" si="131">L121*$B$123</f>
        <v>9.3951000000000007E-2</v>
      </c>
      <c r="S121" s="13">
        <f t="shared" ref="S121:S132" si="132">Q121/R121</f>
        <v>6.5343853587341891E-2</v>
      </c>
      <c r="T121" s="2">
        <f t="shared" ref="T121:T132" si="133">$B$122/100</f>
        <v>0.01</v>
      </c>
      <c r="U121" s="14">
        <f t="shared" ref="U121:U132" si="134">S121*T121</f>
        <v>6.5343853587341888E-4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6.1434385358734188E-3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8.5134516129032196</v>
      </c>
      <c r="E122" s="10">
        <f t="shared" ref="E122:E133" si="143">D121</f>
        <v>10.517709677419401</v>
      </c>
      <c r="F122" s="7" t="s">
        <v>83</v>
      </c>
      <c r="G122" s="1">
        <v>2</v>
      </c>
      <c r="H122" s="9">
        <f t="shared" si="124"/>
        <v>8.5134516129032196</v>
      </c>
      <c r="I122" s="9">
        <f t="shared" si="125"/>
        <v>281.6634516129032</v>
      </c>
      <c r="J122" s="9">
        <f t="shared" si="126"/>
        <v>5.1183464094059522E-2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0.55079660488368376</v>
      </c>
      <c r="P122" s="9">
        <f t="shared" si="129"/>
        <v>2.8191678249193917E-2</v>
      </c>
      <c r="Q122" s="12">
        <f t="shared" si="130"/>
        <v>9.3032538222339936E-3</v>
      </c>
      <c r="R122" s="9">
        <f t="shared" si="131"/>
        <v>9.3951000000000007E-2</v>
      </c>
      <c r="S122" s="13">
        <f t="shared" si="132"/>
        <v>9.9022403404263853E-2</v>
      </c>
      <c r="T122" s="2">
        <f t="shared" si="133"/>
        <v>0.01</v>
      </c>
      <c r="U122" s="14">
        <f t="shared" si="134"/>
        <v>9.9022403404263855E-4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6.4802240340426391E-3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8.6256071428571506</v>
      </c>
      <c r="E123" s="10">
        <f t="shared" si="143"/>
        <v>8.5134516129032196</v>
      </c>
      <c r="F123" s="7" t="s">
        <v>83</v>
      </c>
      <c r="G123" s="1">
        <v>3</v>
      </c>
      <c r="H123" s="9">
        <f t="shared" si="124"/>
        <v>8.6256071428571506</v>
      </c>
      <c r="I123" s="9">
        <f t="shared" si="125"/>
        <v>281.77560714285715</v>
      </c>
      <c r="J123" s="9">
        <f t="shared" si="126"/>
        <v>5.1892590248344334E-2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0.80730492663448994</v>
      </c>
      <c r="P123" s="9">
        <f t="shared" si="129"/>
        <v>4.1893143763313268E-2</v>
      </c>
      <c r="Q123" s="12">
        <f t="shared" si="130"/>
        <v>1.382473744189338E-2</v>
      </c>
      <c r="R123" s="9">
        <f t="shared" si="131"/>
        <v>9.3951000000000007E-2</v>
      </c>
      <c r="S123" s="13">
        <f t="shared" si="132"/>
        <v>0.14714837992031354</v>
      </c>
      <c r="T123" s="2">
        <f t="shared" si="133"/>
        <v>0.01</v>
      </c>
      <c r="U123" s="14">
        <f t="shared" si="134"/>
        <v>1.4714837992031355E-3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6.961483799203136E-3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9.02254838709678</v>
      </c>
      <c r="E124" s="10">
        <f t="shared" si="143"/>
        <v>8.6256071428571506</v>
      </c>
      <c r="F124" s="7" t="s">
        <v>83</v>
      </c>
      <c r="G124" s="1">
        <v>4</v>
      </c>
      <c r="H124" s="9">
        <f t="shared" si="124"/>
        <v>9.02254838709678</v>
      </c>
      <c r="I124" s="9">
        <f t="shared" si="125"/>
        <v>282.17254838709675</v>
      </c>
      <c r="J124" s="9">
        <f t="shared" si="126"/>
        <v>5.4477393119167966E-2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1.0501117828711768</v>
      </c>
      <c r="P124" s="9">
        <f t="shared" si="129"/>
        <v>5.7207352414543451E-2</v>
      </c>
      <c r="Q124" s="12">
        <f t="shared" si="130"/>
        <v>1.8878426296799339E-2</v>
      </c>
      <c r="R124" s="9">
        <f t="shared" si="131"/>
        <v>9.3951000000000007E-2</v>
      </c>
      <c r="S124" s="13">
        <f t="shared" si="132"/>
        <v>0.20093906713924639</v>
      </c>
      <c r="T124" s="2">
        <f t="shared" si="133"/>
        <v>0.01</v>
      </c>
      <c r="U124" s="14">
        <f t="shared" si="134"/>
        <v>2.009390671392464E-3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7.4993906713924641E-3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12.5864333333333</v>
      </c>
      <c r="E125" s="10">
        <f t="shared" si="143"/>
        <v>9.02254838709678</v>
      </c>
      <c r="F125" s="7" t="s">
        <v>83</v>
      </c>
      <c r="G125" s="1">
        <v>5</v>
      </c>
      <c r="H125" s="9">
        <f t="shared" si="124"/>
        <v>12.5864333333333</v>
      </c>
      <c r="I125" s="9">
        <f t="shared" si="125"/>
        <v>285.73643333333325</v>
      </c>
      <c r="J125" s="9">
        <f t="shared" si="126"/>
        <v>8.3778191271599606E-2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0.94325920893380166</v>
      </c>
      <c r="O125" s="9">
        <f t="shared" si="144"/>
        <v>0.33434522152283153</v>
      </c>
      <c r="P125" s="9">
        <f t="shared" si="129"/>
        <v>2.801083791948512E-2</v>
      </c>
      <c r="Q125" s="12">
        <f t="shared" si="130"/>
        <v>9.24357651343009E-3</v>
      </c>
      <c r="R125" s="9">
        <f t="shared" si="131"/>
        <v>9.3951000000000007E-2</v>
      </c>
      <c r="S125" s="13">
        <f t="shared" si="132"/>
        <v>9.8387207304127575E-2</v>
      </c>
      <c r="T125" s="2">
        <f t="shared" si="133"/>
        <v>0.01</v>
      </c>
      <c r="U125" s="14">
        <f t="shared" si="134"/>
        <v>9.8387207304127572E-4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6.4738720730412756E-3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18.649032258064501</v>
      </c>
      <c r="E126" s="10">
        <f t="shared" si="143"/>
        <v>12.5864333333333</v>
      </c>
      <c r="F126" s="7" t="s">
        <v>85</v>
      </c>
      <c r="G126" s="1">
        <v>6</v>
      </c>
      <c r="H126" s="9">
        <f t="shared" si="124"/>
        <v>18.649032258064501</v>
      </c>
      <c r="I126" s="9">
        <f t="shared" si="125"/>
        <v>291.79903225806447</v>
      </c>
      <c r="J126" s="9">
        <f t="shared" si="126"/>
        <v>0.17006138944440174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0.59103438360334637</v>
      </c>
      <c r="P126" s="9">
        <f t="shared" si="129"/>
        <v>0.10051212848500062</v>
      </c>
      <c r="Q126" s="12">
        <f t="shared" si="130"/>
        <v>3.3169002400050204E-2</v>
      </c>
      <c r="R126" s="9">
        <f t="shared" si="131"/>
        <v>9.3951000000000007E-2</v>
      </c>
      <c r="S126" s="13">
        <f t="shared" si="132"/>
        <v>0.35304576215314581</v>
      </c>
      <c r="T126" s="2">
        <f t="shared" si="133"/>
        <v>0.01</v>
      </c>
      <c r="U126" s="14">
        <f t="shared" si="134"/>
        <v>3.5304576215314581E-3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9.0204576215314573E-3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22.0463666666667</v>
      </c>
      <c r="E127" s="10">
        <f t="shared" si="143"/>
        <v>18.649032258064501</v>
      </c>
      <c r="F127" s="7" t="s">
        <v>83</v>
      </c>
      <c r="G127" s="1">
        <v>7</v>
      </c>
      <c r="H127" s="9">
        <f t="shared" si="124"/>
        <v>22.0463666666667</v>
      </c>
      <c r="I127" s="9">
        <f t="shared" si="125"/>
        <v>295.19636666666668</v>
      </c>
      <c r="J127" s="9">
        <f t="shared" si="126"/>
        <v>0.24968103151087156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0.77522225511834586</v>
      </c>
      <c r="P127" s="9">
        <f t="shared" si="129"/>
        <v>0.19355829230813262</v>
      </c>
      <c r="Q127" s="12">
        <f t="shared" si="130"/>
        <v>6.3874236461683775E-2</v>
      </c>
      <c r="R127" s="9">
        <f t="shared" si="131"/>
        <v>9.3951000000000007E-2</v>
      </c>
      <c r="S127" s="13">
        <f t="shared" si="132"/>
        <v>0.67986755289122813</v>
      </c>
      <c r="T127" s="2">
        <f t="shared" si="133"/>
        <v>0.01</v>
      </c>
      <c r="U127" s="14">
        <f t="shared" si="134"/>
        <v>6.7986755289122817E-3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2.1698675528912283E-2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26.304806451612901</v>
      </c>
      <c r="E128" s="10">
        <f t="shared" si="143"/>
        <v>22.0463666666667</v>
      </c>
      <c r="F128" s="7" t="s">
        <v>83</v>
      </c>
      <c r="G128" s="1">
        <v>8</v>
      </c>
      <c r="H128" s="9">
        <f t="shared" si="124"/>
        <v>26.304806451612901</v>
      </c>
      <c r="I128" s="9">
        <f t="shared" si="125"/>
        <v>299.45480645161285</v>
      </c>
      <c r="J128" s="9">
        <f t="shared" si="126"/>
        <v>0.39911095280329872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0.86636396281021322</v>
      </c>
      <c r="P128" s="9">
        <f t="shared" si="129"/>
        <v>0.34577534667162585</v>
      </c>
      <c r="Q128" s="12">
        <f t="shared" si="130"/>
        <v>0.11410586440163653</v>
      </c>
      <c r="R128" s="9">
        <f t="shared" si="131"/>
        <v>9.3951000000000007E-2</v>
      </c>
      <c r="S128" s="13">
        <f t="shared" si="132"/>
        <v>1.2145252780879023</v>
      </c>
      <c r="T128" s="2">
        <f t="shared" si="133"/>
        <v>0.01</v>
      </c>
      <c r="U128" s="14">
        <f t="shared" si="134"/>
        <v>1.2145252780879023E-2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2.7045252780879027E-2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26.416612903225801</v>
      </c>
      <c r="E129" s="10">
        <f t="shared" si="143"/>
        <v>26.304806451612901</v>
      </c>
      <c r="F129" s="7" t="s">
        <v>83</v>
      </c>
      <c r="G129" s="1">
        <v>9</v>
      </c>
      <c r="H129" s="9">
        <f t="shared" si="124"/>
        <v>26.416612903225801</v>
      </c>
      <c r="I129" s="9">
        <f t="shared" si="125"/>
        <v>299.5666129032258</v>
      </c>
      <c r="J129" s="9">
        <f t="shared" si="126"/>
        <v>0.40398387452557083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0.80528861613858749</v>
      </c>
      <c r="P129" s="9">
        <f t="shared" si="129"/>
        <v>0.32532361525900172</v>
      </c>
      <c r="Q129" s="12">
        <f t="shared" si="130"/>
        <v>0.10735679303547058</v>
      </c>
      <c r="R129" s="9">
        <f t="shared" si="131"/>
        <v>9.3951000000000007E-2</v>
      </c>
      <c r="S129" s="13">
        <f t="shared" si="132"/>
        <v>1.142689200066743</v>
      </c>
      <c r="T129" s="2">
        <f t="shared" si="133"/>
        <v>0.01</v>
      </c>
      <c r="U129" s="14">
        <f t="shared" si="134"/>
        <v>1.1426892000667431E-2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2.6326892000667429E-2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21.1338333333333</v>
      </c>
      <c r="E130" s="10">
        <f t="shared" si="143"/>
        <v>26.416612903225801</v>
      </c>
      <c r="F130" s="7" t="s">
        <v>83</v>
      </c>
      <c r="G130" s="1">
        <v>10</v>
      </c>
      <c r="H130" s="9">
        <f t="shared" si="124"/>
        <v>21.1338333333333</v>
      </c>
      <c r="I130" s="9">
        <f t="shared" si="125"/>
        <v>294.28383333333329</v>
      </c>
      <c r="J130" s="9">
        <f t="shared" si="126"/>
        <v>0.22540642004452491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0.76466500087958567</v>
      </c>
      <c r="P130" s="9">
        <f t="shared" si="129"/>
        <v>0.17236040038161091</v>
      </c>
      <c r="Q130" s="12">
        <f t="shared" si="130"/>
        <v>5.6878932125931599E-2</v>
      </c>
      <c r="R130" s="9">
        <f t="shared" si="131"/>
        <v>9.3951000000000007E-2</v>
      </c>
      <c r="S130" s="13">
        <f t="shared" si="132"/>
        <v>0.60541060899757948</v>
      </c>
      <c r="T130" s="2">
        <f t="shared" si="133"/>
        <v>0.01</v>
      </c>
      <c r="U130" s="14">
        <f t="shared" si="134"/>
        <v>6.0541060899757951E-3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2.0954106089975798E-2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14.8565161290323</v>
      </c>
      <c r="E131" s="10">
        <f t="shared" si="143"/>
        <v>21.1338333333333</v>
      </c>
      <c r="F131" s="7" t="s">
        <v>83</v>
      </c>
      <c r="G131" s="1">
        <v>11</v>
      </c>
      <c r="H131" s="9">
        <f t="shared" si="124"/>
        <v>14.8565161290323</v>
      </c>
      <c r="I131" s="9">
        <f t="shared" si="125"/>
        <v>288.00651612903226</v>
      </c>
      <c r="J131" s="9">
        <f t="shared" si="126"/>
        <v>0.10959179781088033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0.56268937047307599</v>
      </c>
      <c r="O131" s="9">
        <f t="shared" si="144"/>
        <v>0.3143152300248987</v>
      </c>
      <c r="P131" s="9">
        <f t="shared" si="129"/>
        <v>3.4446371137769036E-2</v>
      </c>
      <c r="Q131" s="12">
        <f t="shared" si="130"/>
        <v>1.1367302475463782E-2</v>
      </c>
      <c r="R131" s="9">
        <f t="shared" si="131"/>
        <v>9.3951000000000007E-2</v>
      </c>
      <c r="S131" s="13">
        <f t="shared" si="132"/>
        <v>0.12099181994298923</v>
      </c>
      <c r="T131" s="2">
        <f t="shared" si="133"/>
        <v>0.01</v>
      </c>
      <c r="U131" s="14">
        <f t="shared" si="134"/>
        <v>1.2099181994298922E-3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6.6999181994298928E-3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12.983966666666699</v>
      </c>
      <c r="E132" s="10">
        <f t="shared" si="143"/>
        <v>14.8565161290323</v>
      </c>
      <c r="F132" s="7" t="s">
        <v>85</v>
      </c>
      <c r="G132" s="1">
        <v>12</v>
      </c>
      <c r="H132" s="9">
        <f t="shared" si="124"/>
        <v>12.983966666666699</v>
      </c>
      <c r="I132" s="9">
        <f t="shared" si="125"/>
        <v>286.13396666666665</v>
      </c>
      <c r="J132" s="9">
        <f t="shared" si="126"/>
        <v>8.7839875756503913E-2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0.56456885888712971</v>
      </c>
      <c r="P132" s="9">
        <f t="shared" si="129"/>
        <v>4.9591658420636661E-2</v>
      </c>
      <c r="Q132" s="12">
        <f t="shared" si="130"/>
        <v>1.6365247278810099E-2</v>
      </c>
      <c r="R132" s="9">
        <f t="shared" si="131"/>
        <v>9.3951000000000007E-2</v>
      </c>
      <c r="S132" s="13">
        <f t="shared" si="132"/>
        <v>0.17418917604719586</v>
      </c>
      <c r="T132" s="2">
        <f t="shared" si="133"/>
        <v>0.01</v>
      </c>
      <c r="U132" s="14">
        <f t="shared" si="134"/>
        <v>1.7418917604719586E-3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7.2318917604719587E-3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8.3472903225806494</v>
      </c>
      <c r="E133" s="10">
        <f t="shared" si="143"/>
        <v>12.983966666666699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10.517709677419401</v>
      </c>
      <c r="E136" s="7"/>
      <c r="F136" s="7"/>
      <c r="G136" s="1">
        <v>1</v>
      </c>
      <c r="H136" s="9">
        <f t="shared" ref="H136:H147" si="147">E137</f>
        <v>10.517709677419401</v>
      </c>
      <c r="I136" s="9">
        <f t="shared" ref="I136:I147" si="148">H136+273.15</f>
        <v>283.6677096774194</v>
      </c>
      <c r="J136" s="9">
        <f t="shared" ref="J136:J147" si="149">EXP(($C$15*(I136-$C$13))/($C$16*I136*$C$13))</f>
        <v>6.5343853587341891E-2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4.9599115932443559E-2</v>
      </c>
      <c r="Q136" s="12">
        <f t="shared" ref="Q136:Q147" si="153">P136*$B$138</f>
        <v>1.2895770142435327E-2</v>
      </c>
      <c r="R136" s="9">
        <f t="shared" ref="R136:R147" si="154">L136*$B$138</f>
        <v>0.19735245833333334</v>
      </c>
      <c r="S136" s="13">
        <f t="shared" ref="S136:S147" si="155">Q136/R136</f>
        <v>6.5343853587341905E-2</v>
      </c>
      <c r="T136" s="2">
        <f t="shared" ref="T136:T147" si="156">$B$137/100</f>
        <v>0.01</v>
      </c>
      <c r="U136" s="14">
        <f t="shared" ref="U136:U147" si="157">S136*T136</f>
        <v>6.534385358734191E-4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6.1434385358734188E-3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8.5134516129032196</v>
      </c>
      <c r="E137" s="10">
        <f t="shared" ref="E137:E148" si="166">D136</f>
        <v>10.517709677419401</v>
      </c>
      <c r="F137" s="7" t="s">
        <v>83</v>
      </c>
      <c r="G137" s="1">
        <v>2</v>
      </c>
      <c r="H137" s="9">
        <f t="shared" si="147"/>
        <v>8.5134516129032196</v>
      </c>
      <c r="I137" s="9">
        <f t="shared" si="148"/>
        <v>281.6634516129032</v>
      </c>
      <c r="J137" s="9">
        <f t="shared" si="149"/>
        <v>5.1183464094059522E-2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1.4684967174008898</v>
      </c>
      <c r="P137" s="9">
        <f t="shared" si="152"/>
        <v>7.5162749007332719E-2</v>
      </c>
      <c r="Q137" s="12">
        <f t="shared" si="153"/>
        <v>1.9542314741906507E-2</v>
      </c>
      <c r="R137" s="9">
        <f t="shared" si="154"/>
        <v>0.19735245833333334</v>
      </c>
      <c r="S137" s="13">
        <f t="shared" si="155"/>
        <v>9.9022403404263853E-2</v>
      </c>
      <c r="T137" s="2">
        <f t="shared" si="156"/>
        <v>0.01</v>
      </c>
      <c r="U137" s="14">
        <f t="shared" si="157"/>
        <v>9.9022403404263855E-4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6.4802240340426391E-3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8.6256071428571506</v>
      </c>
      <c r="E138" s="10">
        <f t="shared" si="166"/>
        <v>8.5134516129032196</v>
      </c>
      <c r="F138" s="7" t="s">
        <v>83</v>
      </c>
      <c r="G138" s="1">
        <v>3</v>
      </c>
      <c r="H138" s="9">
        <f t="shared" si="147"/>
        <v>8.6256071428571506</v>
      </c>
      <c r="I138" s="9">
        <f t="shared" si="148"/>
        <v>281.77560714285715</v>
      </c>
      <c r="J138" s="9">
        <f t="shared" si="149"/>
        <v>5.1892590248344334E-2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2.1523818850602239</v>
      </c>
      <c r="P138" s="9">
        <f t="shared" si="152"/>
        <v>0.11169267121938917</v>
      </c>
      <c r="Q138" s="12">
        <f t="shared" si="153"/>
        <v>2.9040094517041183E-2</v>
      </c>
      <c r="R138" s="9">
        <f t="shared" si="154"/>
        <v>0.19735245833333334</v>
      </c>
      <c r="S138" s="13">
        <f t="shared" si="155"/>
        <v>0.14714837992031354</v>
      </c>
      <c r="T138" s="2">
        <f t="shared" si="156"/>
        <v>0.01</v>
      </c>
      <c r="U138" s="14">
        <f t="shared" si="157"/>
        <v>1.4714837992031355E-3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6.961483799203136E-3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9.02254838709678</v>
      </c>
      <c r="E139" s="10">
        <f t="shared" si="166"/>
        <v>8.6256071428571506</v>
      </c>
      <c r="F139" s="7" t="s">
        <v>83</v>
      </c>
      <c r="G139" s="1">
        <v>4</v>
      </c>
      <c r="H139" s="9">
        <f t="shared" si="147"/>
        <v>9.02254838709678</v>
      </c>
      <c r="I139" s="9">
        <f t="shared" si="148"/>
        <v>282.17254838709675</v>
      </c>
      <c r="J139" s="9">
        <f t="shared" si="149"/>
        <v>5.4477393119167966E-2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2.7997371305075016</v>
      </c>
      <c r="P139" s="9">
        <f t="shared" si="152"/>
        <v>0.15252238028898843</v>
      </c>
      <c r="Q139" s="12">
        <f t="shared" si="153"/>
        <v>3.9655818875136993E-2</v>
      </c>
      <c r="R139" s="9">
        <f t="shared" si="154"/>
        <v>0.19735245833333334</v>
      </c>
      <c r="S139" s="13">
        <f t="shared" si="155"/>
        <v>0.20093906713924639</v>
      </c>
      <c r="T139" s="2">
        <f t="shared" si="156"/>
        <v>0.01</v>
      </c>
      <c r="U139" s="14">
        <f t="shared" si="157"/>
        <v>2.009390671392464E-3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7.4993906713924641E-3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12.5864333333333</v>
      </c>
      <c r="E140" s="10">
        <f t="shared" si="166"/>
        <v>9.02254838709678</v>
      </c>
      <c r="F140" s="7" t="s">
        <v>83</v>
      </c>
      <c r="G140" s="1">
        <v>5</v>
      </c>
      <c r="H140" s="9">
        <f t="shared" si="147"/>
        <v>12.5864333333333</v>
      </c>
      <c r="I140" s="9">
        <f t="shared" si="148"/>
        <v>285.73643333333325</v>
      </c>
      <c r="J140" s="9">
        <f t="shared" si="149"/>
        <v>8.3778191271599606E-2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3.4062626668851799</v>
      </c>
      <c r="P140" s="9">
        <f t="shared" si="152"/>
        <v>0.28537052522761558</v>
      </c>
      <c r="Q140" s="12">
        <f t="shared" si="153"/>
        <v>7.4196336559180051E-2</v>
      </c>
      <c r="R140" s="9">
        <f t="shared" si="154"/>
        <v>0.19735245833333334</v>
      </c>
      <c r="S140" s="13">
        <f t="shared" si="155"/>
        <v>0.37595851192215979</v>
      </c>
      <c r="T140" s="2">
        <f t="shared" si="156"/>
        <v>0.01</v>
      </c>
      <c r="U140" s="14">
        <f t="shared" si="157"/>
        <v>3.7595851192215981E-3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9.249585119221599E-3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18.649032258064501</v>
      </c>
      <c r="E141" s="10">
        <f t="shared" si="166"/>
        <v>12.5864333333333</v>
      </c>
      <c r="F141" s="7" t="s">
        <v>85</v>
      </c>
      <c r="G141" s="1">
        <v>6</v>
      </c>
      <c r="H141" s="9">
        <f t="shared" si="147"/>
        <v>18.649032258064501</v>
      </c>
      <c r="I141" s="9">
        <f t="shared" si="148"/>
        <v>291.79903225806447</v>
      </c>
      <c r="J141" s="9">
        <f t="shared" si="149"/>
        <v>0.17006138944440174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3.8799400583242312</v>
      </c>
      <c r="P141" s="9">
        <f t="shared" si="152"/>
        <v>0.65982799727961194</v>
      </c>
      <c r="Q141" s="12">
        <f t="shared" si="153"/>
        <v>0.17155527929269912</v>
      </c>
      <c r="R141" s="9">
        <f t="shared" si="154"/>
        <v>0.19735245833333334</v>
      </c>
      <c r="S141" s="13">
        <f t="shared" si="155"/>
        <v>0.86928372081860705</v>
      </c>
      <c r="T141" s="2">
        <f t="shared" si="156"/>
        <v>0.01</v>
      </c>
      <c r="U141" s="14">
        <f t="shared" si="157"/>
        <v>8.6928372081860709E-3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1.4182837208186073E-2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22.0463666666667</v>
      </c>
      <c r="E142" s="10">
        <f t="shared" si="166"/>
        <v>18.649032258064501</v>
      </c>
      <c r="F142" s="7" t="s">
        <v>83</v>
      </c>
      <c r="G142" s="1">
        <v>7</v>
      </c>
      <c r="H142" s="9">
        <f t="shared" si="147"/>
        <v>22.0463666666667</v>
      </c>
      <c r="I142" s="9">
        <f t="shared" si="148"/>
        <v>295.19636666666668</v>
      </c>
      <c r="J142" s="9">
        <f t="shared" si="149"/>
        <v>0.24968103151087156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3.9791599777112863</v>
      </c>
      <c r="P142" s="9">
        <f t="shared" si="152"/>
        <v>0.99352076778173071</v>
      </c>
      <c r="Q142" s="12">
        <f t="shared" si="153"/>
        <v>0.25831539962325001</v>
      </c>
      <c r="R142" s="9">
        <f t="shared" si="154"/>
        <v>0.19735245833333334</v>
      </c>
      <c r="S142" s="13">
        <f t="shared" si="155"/>
        <v>1.3089038859954241</v>
      </c>
      <c r="T142" s="2">
        <f t="shared" si="156"/>
        <v>0.01</v>
      </c>
      <c r="U142" s="14">
        <f t="shared" si="157"/>
        <v>1.3089038859954241E-2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2.7989038859954241E-2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26.304806451612901</v>
      </c>
      <c r="E143" s="10">
        <f t="shared" si="166"/>
        <v>22.0463666666667</v>
      </c>
      <c r="F143" s="7" t="s">
        <v>83</v>
      </c>
      <c r="G143" s="1">
        <v>8</v>
      </c>
      <c r="H143" s="9">
        <f t="shared" si="147"/>
        <v>26.304806451612901</v>
      </c>
      <c r="I143" s="9">
        <f t="shared" si="148"/>
        <v>299.45480645161285</v>
      </c>
      <c r="J143" s="9">
        <f t="shared" si="149"/>
        <v>0.39911095280329872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3.7446871265962223</v>
      </c>
      <c r="P143" s="9">
        <f t="shared" si="152"/>
        <v>1.4945456470460652</v>
      </c>
      <c r="Q143" s="12">
        <f t="shared" si="153"/>
        <v>0.38858186823197693</v>
      </c>
      <c r="R143" s="9">
        <f t="shared" si="154"/>
        <v>0.19735245833333334</v>
      </c>
      <c r="S143" s="13">
        <f t="shared" si="155"/>
        <v>1.9689740452873012</v>
      </c>
      <c r="T143" s="2">
        <f t="shared" si="156"/>
        <v>0.01</v>
      </c>
      <c r="U143" s="14">
        <f t="shared" si="157"/>
        <v>1.9689740452873014E-2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3.4589740452873018E-2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26.416612903225801</v>
      </c>
      <c r="E144" s="10">
        <f t="shared" si="166"/>
        <v>26.304806451612901</v>
      </c>
      <c r="F144" s="7" t="s">
        <v>83</v>
      </c>
      <c r="G144" s="1">
        <v>9</v>
      </c>
      <c r="H144" s="9">
        <f t="shared" si="147"/>
        <v>26.416612903225801</v>
      </c>
      <c r="I144" s="9">
        <f t="shared" si="148"/>
        <v>299.5666129032258</v>
      </c>
      <c r="J144" s="9">
        <f t="shared" si="149"/>
        <v>0.40398387452557083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3.0091893962168239</v>
      </c>
      <c r="P144" s="9">
        <f t="shared" si="152"/>
        <v>1.2156639914649356</v>
      </c>
      <c r="Q144" s="12">
        <f t="shared" si="153"/>
        <v>0.31607263778088329</v>
      </c>
      <c r="R144" s="9">
        <f t="shared" si="154"/>
        <v>0.19735245833333334</v>
      </c>
      <c r="S144" s="13">
        <f t="shared" si="155"/>
        <v>1.6015642290456222</v>
      </c>
      <c r="T144" s="2">
        <f t="shared" si="156"/>
        <v>0.01</v>
      </c>
      <c r="U144" s="14">
        <f t="shared" si="157"/>
        <v>1.6015642290456222E-2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3.0915642290456222E-2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21.1338333333333</v>
      </c>
      <c r="E145" s="10">
        <f t="shared" si="166"/>
        <v>26.416612903225801</v>
      </c>
      <c r="F145" s="7" t="s">
        <v>83</v>
      </c>
      <c r="G145" s="1">
        <v>10</v>
      </c>
      <c r="H145" s="9">
        <f t="shared" si="147"/>
        <v>21.1338333333333</v>
      </c>
      <c r="I145" s="9">
        <f t="shared" si="148"/>
        <v>294.28383333333329</v>
      </c>
      <c r="J145" s="9">
        <f t="shared" si="149"/>
        <v>0.22540642004452491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2.5525733214185551</v>
      </c>
      <c r="P145" s="9">
        <f t="shared" si="152"/>
        <v>0.57536641428211888</v>
      </c>
      <c r="Q145" s="12">
        <f t="shared" si="153"/>
        <v>0.14959526771335091</v>
      </c>
      <c r="R145" s="9">
        <f t="shared" si="154"/>
        <v>0.19735245833333334</v>
      </c>
      <c r="S145" s="13">
        <f t="shared" si="155"/>
        <v>0.75801066263223682</v>
      </c>
      <c r="T145" s="2">
        <f t="shared" si="156"/>
        <v>0.01</v>
      </c>
      <c r="U145" s="14">
        <f t="shared" si="157"/>
        <v>7.5801066263223686E-3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2.2480106626322369E-2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14.8565161290323</v>
      </c>
      <c r="E146" s="10">
        <f t="shared" si="166"/>
        <v>21.1338333333333</v>
      </c>
      <c r="F146" s="7" t="s">
        <v>83</v>
      </c>
      <c r="G146" s="1">
        <v>11</v>
      </c>
      <c r="H146" s="9">
        <f t="shared" si="147"/>
        <v>14.8565161290323</v>
      </c>
      <c r="I146" s="9">
        <f t="shared" si="148"/>
        <v>288.00651612903226</v>
      </c>
      <c r="J146" s="9">
        <f t="shared" si="149"/>
        <v>0.10959179781088033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2.7362548238031028</v>
      </c>
      <c r="P146" s="9">
        <f t="shared" si="152"/>
        <v>0.2998710854092756</v>
      </c>
      <c r="Q146" s="12">
        <f t="shared" si="153"/>
        <v>7.7966482206411655E-2</v>
      </c>
      <c r="R146" s="9">
        <f t="shared" si="154"/>
        <v>0.19735245833333334</v>
      </c>
      <c r="S146" s="13">
        <f t="shared" si="155"/>
        <v>0.39506212825950349</v>
      </c>
      <c r="T146" s="2">
        <f t="shared" si="156"/>
        <v>0.01</v>
      </c>
      <c r="U146" s="14">
        <f t="shared" si="157"/>
        <v>3.9506212825950347E-3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9.4406212825950339E-3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12.983966666666699</v>
      </c>
      <c r="E147" s="10">
        <f t="shared" si="166"/>
        <v>14.8565161290323</v>
      </c>
      <c r="F147" s="7" t="s">
        <v>85</v>
      </c>
      <c r="G147" s="1">
        <v>12</v>
      </c>
      <c r="H147" s="9">
        <f t="shared" si="147"/>
        <v>12.983966666666699</v>
      </c>
      <c r="I147" s="9">
        <f t="shared" si="148"/>
        <v>286.13396666666665</v>
      </c>
      <c r="J147" s="9">
        <f t="shared" si="149"/>
        <v>8.7839875756503913E-2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3.195431655060494</v>
      </c>
      <c r="P147" s="9">
        <f t="shared" si="152"/>
        <v>0.28068631956891343</v>
      </c>
      <c r="Q147" s="12">
        <f t="shared" si="153"/>
        <v>7.2978443087917497E-2</v>
      </c>
      <c r="R147" s="9">
        <f t="shared" si="154"/>
        <v>0.19735245833333334</v>
      </c>
      <c r="S147" s="13">
        <f t="shared" si="155"/>
        <v>0.36978735255810719</v>
      </c>
      <c r="T147" s="2">
        <f t="shared" si="156"/>
        <v>0.01</v>
      </c>
      <c r="U147" s="14">
        <f t="shared" si="157"/>
        <v>3.6978735255810721E-3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9.1878735255810709E-3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8.3472903225806494</v>
      </c>
      <c r="E148" s="10">
        <f t="shared" si="166"/>
        <v>12.983966666666699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1">
        <v>428000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1">
        <v>86000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654000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972000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2336154.9973691744</v>
      </c>
      <c r="J13" s="6" t="s">
        <v>37</v>
      </c>
      <c r="K13" s="6">
        <f>I13/(10000*1000)</f>
        <v>0.23361549973691745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6.0723870967741904</v>
      </c>
      <c r="E26" s="7"/>
      <c r="F26" s="7"/>
      <c r="G26" s="1">
        <v>1</v>
      </c>
      <c r="H26" s="9">
        <f t="shared" ref="H26:H37" si="0">E27</f>
        <v>6.0723870967741904</v>
      </c>
      <c r="I26" s="9">
        <f t="shared" ref="I26:I37" si="1">H26+273.15</f>
        <v>279.22238709677418</v>
      </c>
      <c r="J26" s="9">
        <f t="shared" ref="J26:J37" si="2">EXP(($C$15*(I26-$C$13))/($C$16*I26*$C$13))</f>
        <v>3.7833793619025238E-2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1.5334828856485634</v>
      </c>
      <c r="Q26" s="12">
        <f t="shared" ref="Q26:Q37" si="6">P26*$B$28</f>
        <v>0.15334828856485636</v>
      </c>
      <c r="R26" s="9">
        <f t="shared" ref="R26:R37" si="7">L26*$B$28</f>
        <v>4.0532094166666672</v>
      </c>
      <c r="S26" s="13">
        <f t="shared" ref="S26:S37" si="8">Q26/R26</f>
        <v>3.7833793619025238E-2</v>
      </c>
      <c r="T26" s="2">
        <f t="shared" ref="T26:T37" si="9">$B$27/100</f>
        <v>0.34</v>
      </c>
      <c r="U26" s="14">
        <f t="shared" ref="U26:U37" si="10">S26*T26</f>
        <v>1.2863489830468582E-2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2.5763489830468583E-2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3.9746129032258102</v>
      </c>
      <c r="E27" s="10">
        <f t="shared" ref="E27:E38" si="18">D26</f>
        <v>6.0723870967741904</v>
      </c>
      <c r="F27" s="7" t="s">
        <v>83</v>
      </c>
      <c r="G27" s="1">
        <v>2</v>
      </c>
      <c r="H27" s="9">
        <f t="shared" si="0"/>
        <v>3.9746129032258102</v>
      </c>
      <c r="I27" s="9">
        <f t="shared" si="1"/>
        <v>277.1246129032258</v>
      </c>
      <c r="J27" s="9">
        <f t="shared" si="2"/>
        <v>2.9056319524332071E-2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79.530705447684767</v>
      </c>
      <c r="P27" s="9">
        <f t="shared" si="5"/>
        <v>2.3108695894834659</v>
      </c>
      <c r="Q27" s="12">
        <f t="shared" si="6"/>
        <v>0.2310869589483466</v>
      </c>
      <c r="R27" s="9">
        <f t="shared" si="7"/>
        <v>4.0532094166666672</v>
      </c>
      <c r="S27" s="13">
        <f t="shared" si="8"/>
        <v>5.7013328252452103E-2</v>
      </c>
      <c r="T27" s="2">
        <f t="shared" si="9"/>
        <v>0.34</v>
      </c>
      <c r="U27" s="14">
        <f t="shared" si="10"/>
        <v>1.9384531605833717E-2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3.2284531605833715E-2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6.60682142857143</v>
      </c>
      <c r="E28" s="10">
        <f t="shared" si="18"/>
        <v>3.9746129032258102</v>
      </c>
      <c r="F28" s="7" t="s">
        <v>83</v>
      </c>
      <c r="G28" s="1">
        <v>3</v>
      </c>
      <c r="H28" s="9">
        <f t="shared" si="0"/>
        <v>6.60682142857143</v>
      </c>
      <c r="I28" s="9">
        <f t="shared" si="1"/>
        <v>279.75682142857141</v>
      </c>
      <c r="J28" s="9">
        <f t="shared" si="2"/>
        <v>4.0439976487596174E-2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117.75193002486797</v>
      </c>
      <c r="P28" s="9">
        <f t="shared" si="5"/>
        <v>4.761885281574731</v>
      </c>
      <c r="Q28" s="12">
        <f t="shared" si="6"/>
        <v>0.47618852815747315</v>
      </c>
      <c r="R28" s="9">
        <f t="shared" si="7"/>
        <v>4.0532094166666672</v>
      </c>
      <c r="S28" s="13">
        <f t="shared" si="8"/>
        <v>0.11748431408438981</v>
      </c>
      <c r="T28" s="2">
        <f t="shared" si="9"/>
        <v>0.34</v>
      </c>
      <c r="U28" s="14">
        <f t="shared" si="10"/>
        <v>3.9944666788692539E-2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5.284466678869254E-2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7.3129677419354904</v>
      </c>
      <c r="E29" s="10">
        <f t="shared" si="18"/>
        <v>6.60682142857143</v>
      </c>
      <c r="F29" s="7" t="s">
        <v>83</v>
      </c>
      <c r="G29" s="1">
        <v>4</v>
      </c>
      <c r="H29" s="9">
        <f t="shared" si="0"/>
        <v>7.3129677419354904</v>
      </c>
      <c r="I29" s="9">
        <f t="shared" si="1"/>
        <v>280.46296774193547</v>
      </c>
      <c r="J29" s="9">
        <f t="shared" si="2"/>
        <v>4.4143650627051785E-2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153.52213890995989</v>
      </c>
      <c r="P29" s="9">
        <f t="shared" si="5"/>
        <v>6.7770276635589823</v>
      </c>
      <c r="Q29" s="12">
        <f t="shared" si="6"/>
        <v>0.67770276635589832</v>
      </c>
      <c r="R29" s="9">
        <f t="shared" si="7"/>
        <v>4.0532094166666672</v>
      </c>
      <c r="S29" s="13">
        <f t="shared" si="8"/>
        <v>0.16720151778223111</v>
      </c>
      <c r="T29" s="2">
        <f t="shared" si="9"/>
        <v>0.34</v>
      </c>
      <c r="U29" s="14">
        <f t="shared" si="10"/>
        <v>5.6848516045958579E-2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6.9748516045958581E-2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9.8789333333333307</v>
      </c>
      <c r="E30" s="10">
        <f t="shared" si="18"/>
        <v>7.3129677419354904</v>
      </c>
      <c r="F30" s="7" t="s">
        <v>83</v>
      </c>
      <c r="G30" s="1">
        <v>5</v>
      </c>
      <c r="H30" s="9">
        <f t="shared" si="0"/>
        <v>9.8789333333333307</v>
      </c>
      <c r="I30" s="9">
        <f t="shared" si="1"/>
        <v>283.02893333333333</v>
      </c>
      <c r="J30" s="9">
        <f t="shared" si="2"/>
        <v>6.0472886819994673E-2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139.40785568408086</v>
      </c>
      <c r="O30" s="9">
        <f t="shared" si="19"/>
        <v>47.86934972898672</v>
      </c>
      <c r="P30" s="9">
        <f t="shared" si="5"/>
        <v>2.8947977683077566</v>
      </c>
      <c r="Q30" s="12">
        <f t="shared" si="6"/>
        <v>0.28947977683077569</v>
      </c>
      <c r="R30" s="9">
        <f t="shared" si="7"/>
        <v>4.0532094166666672</v>
      </c>
      <c r="S30" s="13">
        <f t="shared" si="8"/>
        <v>7.1419891516200498E-2</v>
      </c>
      <c r="T30" s="2">
        <f t="shared" si="9"/>
        <v>0.34</v>
      </c>
      <c r="U30" s="14">
        <f t="shared" si="10"/>
        <v>2.4282763115508171E-2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3.7182763115508173E-2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15.2885483870968</v>
      </c>
      <c r="E31" s="10">
        <f t="shared" si="18"/>
        <v>9.8789333333333307</v>
      </c>
      <c r="F31" s="7" t="s">
        <v>85</v>
      </c>
      <c r="G31" s="1">
        <v>6</v>
      </c>
      <c r="H31" s="9">
        <f t="shared" si="0"/>
        <v>15.2885483870968</v>
      </c>
      <c r="I31" s="9">
        <f t="shared" si="1"/>
        <v>288.43854838709677</v>
      </c>
      <c r="J31" s="9">
        <f t="shared" si="2"/>
        <v>0.11528421435553809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85.506646127345633</v>
      </c>
      <c r="P31" s="9">
        <f t="shared" si="5"/>
        <v>9.8575665209680547</v>
      </c>
      <c r="Q31" s="12">
        <f t="shared" si="6"/>
        <v>0.98575665209680552</v>
      </c>
      <c r="R31" s="9">
        <f t="shared" si="7"/>
        <v>4.0532094166666672</v>
      </c>
      <c r="S31" s="13">
        <f t="shared" si="8"/>
        <v>0.2432039775796942</v>
      </c>
      <c r="T31" s="2">
        <f t="shared" si="9"/>
        <v>0.34</v>
      </c>
      <c r="U31" s="14">
        <f t="shared" si="10"/>
        <v>8.2689352377096029E-2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9.5589352377096024E-2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22.6356</v>
      </c>
      <c r="E32" s="10">
        <f t="shared" si="18"/>
        <v>15.2885483870968</v>
      </c>
      <c r="F32" s="7" t="s">
        <v>83</v>
      </c>
      <c r="G32" s="1">
        <v>7</v>
      </c>
      <c r="H32" s="9">
        <f t="shared" si="0"/>
        <v>22.6356</v>
      </c>
      <c r="I32" s="9">
        <f t="shared" si="1"/>
        <v>295.78559999999999</v>
      </c>
      <c r="J32" s="9">
        <f t="shared" si="2"/>
        <v>0.26663794938272872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116.18117377304425</v>
      </c>
      <c r="P32" s="9">
        <f t="shared" si="5"/>
        <v>30.978309931722983</v>
      </c>
      <c r="Q32" s="12">
        <f t="shared" si="6"/>
        <v>3.0978309931722983</v>
      </c>
      <c r="R32" s="9">
        <f t="shared" si="7"/>
        <v>4.0532094166666672</v>
      </c>
      <c r="S32" s="13">
        <f t="shared" si="8"/>
        <v>0.76429088031674763</v>
      </c>
      <c r="T32" s="2">
        <f t="shared" si="9"/>
        <v>0.34</v>
      </c>
      <c r="U32" s="14">
        <f t="shared" si="10"/>
        <v>0.25985889930769424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0.28550889930769424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24.238483870967698</v>
      </c>
      <c r="E33" s="10">
        <f t="shared" si="18"/>
        <v>22.6356</v>
      </c>
      <c r="F33" s="7" t="s">
        <v>83</v>
      </c>
      <c r="G33" s="1">
        <v>8</v>
      </c>
      <c r="H33" s="9">
        <f t="shared" si="0"/>
        <v>24.238483870967698</v>
      </c>
      <c r="I33" s="9">
        <f t="shared" si="1"/>
        <v>297.38848387096766</v>
      </c>
      <c r="J33" s="9">
        <f t="shared" si="2"/>
        <v>0.31840287814096241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125.73495800798796</v>
      </c>
      <c r="P33" s="9">
        <f t="shared" si="5"/>
        <v>40.034372512676413</v>
      </c>
      <c r="Q33" s="12">
        <f t="shared" si="6"/>
        <v>4.0034372512676413</v>
      </c>
      <c r="R33" s="9">
        <f t="shared" si="7"/>
        <v>4.0532094166666672</v>
      </c>
      <c r="S33" s="13">
        <f t="shared" si="8"/>
        <v>0.98772030746934403</v>
      </c>
      <c r="T33" s="2">
        <f t="shared" si="9"/>
        <v>0.34</v>
      </c>
      <c r="U33" s="14">
        <f t="shared" si="10"/>
        <v>0.33582490453957697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0.36147490453957698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22.3540322580645</v>
      </c>
      <c r="E34" s="10">
        <f t="shared" si="18"/>
        <v>24.238483870967698</v>
      </c>
      <c r="F34" s="7" t="s">
        <v>83</v>
      </c>
      <c r="G34" s="1">
        <v>9</v>
      </c>
      <c r="H34" s="9">
        <f t="shared" si="0"/>
        <v>22.3540322580645</v>
      </c>
      <c r="I34" s="9">
        <f t="shared" si="1"/>
        <v>295.50403225806446</v>
      </c>
      <c r="J34" s="9">
        <f t="shared" si="2"/>
        <v>0.25840440252433611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126.23267966197821</v>
      </c>
      <c r="P34" s="9">
        <f t="shared" si="5"/>
        <v>32.619080167099391</v>
      </c>
      <c r="Q34" s="12">
        <f t="shared" si="6"/>
        <v>3.2619080167099392</v>
      </c>
      <c r="R34" s="9">
        <f t="shared" si="7"/>
        <v>4.0532094166666672</v>
      </c>
      <c r="S34" s="13">
        <f t="shared" si="8"/>
        <v>0.80477164670966128</v>
      </c>
      <c r="T34" s="2">
        <f t="shared" si="9"/>
        <v>0.34</v>
      </c>
      <c r="U34" s="14">
        <f t="shared" si="10"/>
        <v>0.27362235988128486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0.29927235988128487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18.567633333333301</v>
      </c>
      <c r="E35" s="10">
        <f t="shared" si="18"/>
        <v>22.3540322580645</v>
      </c>
      <c r="F35" s="7" t="s">
        <v>83</v>
      </c>
      <c r="G35" s="1">
        <v>10</v>
      </c>
      <c r="H35" s="9">
        <f t="shared" si="0"/>
        <v>18.567633333333301</v>
      </c>
      <c r="I35" s="9">
        <f t="shared" si="1"/>
        <v>291.71763333333325</v>
      </c>
      <c r="J35" s="9">
        <f t="shared" si="2"/>
        <v>0.16848532715857198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134.14569366154549</v>
      </c>
      <c r="P35" s="9">
        <f t="shared" si="5"/>
        <v>22.601581083479068</v>
      </c>
      <c r="Q35" s="12">
        <f t="shared" si="6"/>
        <v>2.2601581083479068</v>
      </c>
      <c r="R35" s="9">
        <f t="shared" si="7"/>
        <v>4.0532094166666672</v>
      </c>
      <c r="S35" s="13">
        <f t="shared" si="8"/>
        <v>0.5576218438292897</v>
      </c>
      <c r="T35" s="2">
        <f t="shared" si="9"/>
        <v>0.34</v>
      </c>
      <c r="U35" s="14">
        <f t="shared" si="10"/>
        <v>0.18959142690195852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0.21524142690195852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11.567516129032301</v>
      </c>
      <c r="E36" s="10">
        <f t="shared" si="18"/>
        <v>18.567633333333301</v>
      </c>
      <c r="F36" s="7" t="s">
        <v>83</v>
      </c>
      <c r="G36" s="1">
        <v>11</v>
      </c>
      <c r="H36" s="9">
        <f t="shared" si="0"/>
        <v>11.567516129032301</v>
      </c>
      <c r="I36" s="9">
        <f t="shared" si="1"/>
        <v>284.71751612903228</v>
      </c>
      <c r="J36" s="9">
        <f t="shared" si="2"/>
        <v>7.4159981954697557E-2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105.96690694916312</v>
      </c>
      <c r="O36" s="9">
        <f t="shared" si="19"/>
        <v>46.109299795569981</v>
      </c>
      <c r="P36" s="9">
        <f t="shared" si="5"/>
        <v>3.4194648407832098</v>
      </c>
      <c r="Q36" s="12">
        <f t="shared" si="6"/>
        <v>0.34194648407832101</v>
      </c>
      <c r="R36" s="9">
        <f t="shared" si="7"/>
        <v>4.0532094166666672</v>
      </c>
      <c r="S36" s="13">
        <f t="shared" si="8"/>
        <v>8.4364376208208747E-2</v>
      </c>
      <c r="T36" s="2">
        <f t="shared" si="9"/>
        <v>0.34</v>
      </c>
      <c r="U36" s="14">
        <f t="shared" si="10"/>
        <v>2.8683887910790976E-2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4.1583887910790977E-2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8.6883999999999997</v>
      </c>
      <c r="E37" s="10">
        <f t="shared" si="18"/>
        <v>11.567516129032301</v>
      </c>
      <c r="F37" s="7" t="s">
        <v>85</v>
      </c>
      <c r="G37" s="1">
        <v>12</v>
      </c>
      <c r="H37" s="9">
        <f t="shared" si="0"/>
        <v>8.6883999999999997</v>
      </c>
      <c r="I37" s="9">
        <f t="shared" si="1"/>
        <v>281.83839999999998</v>
      </c>
      <c r="J37" s="9">
        <f t="shared" si="2"/>
        <v>5.2293642207997516E-2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83.221929121453442</v>
      </c>
      <c r="P37" s="9">
        <f t="shared" si="5"/>
        <v>4.3519777853366151</v>
      </c>
      <c r="Q37" s="12">
        <f t="shared" si="6"/>
        <v>0.43519777853366154</v>
      </c>
      <c r="R37" s="9">
        <f t="shared" si="7"/>
        <v>4.0532094166666672</v>
      </c>
      <c r="S37" s="13">
        <f t="shared" si="8"/>
        <v>0.10737115549572697</v>
      </c>
      <c r="T37" s="2">
        <f t="shared" si="9"/>
        <v>0.34</v>
      </c>
      <c r="U37" s="14">
        <f t="shared" si="10"/>
        <v>3.6506192868547171E-2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4.9406192868547173E-2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5.2470645161290301</v>
      </c>
      <c r="E38" s="10">
        <f t="shared" si="18"/>
        <v>8.6883999999999997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6.0723870967741904</v>
      </c>
      <c r="E42" s="7"/>
      <c r="F42" s="7"/>
      <c r="G42" s="1">
        <v>1</v>
      </c>
      <c r="H42" s="9">
        <f t="shared" ref="H42:H53" si="20">E43</f>
        <v>6.0723870967741904</v>
      </c>
      <c r="I42" s="9">
        <f t="shared" ref="I42:I53" si="21">H42+273.15</f>
        <v>279.22238709677418</v>
      </c>
      <c r="J42" s="9">
        <f t="shared" ref="J42:J53" si="22">EXP(($C$15*(I42-$C$13))/($C$16*I42*$C$13))</f>
        <v>3.7833793619025238E-2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2.2267552156897543</v>
      </c>
      <c r="Q42" s="12">
        <f t="shared" ref="Q42:Q53" si="26">P42*$B$44</f>
        <v>0.53442125176554101</v>
      </c>
      <c r="R42" s="9">
        <f t="shared" ref="R42:R53" si="27">L42*$B$44</f>
        <v>14.125500000000001</v>
      </c>
      <c r="S42" s="13">
        <f t="shared" ref="S42:S53" si="28">Q42/R42</f>
        <v>3.7833793619025238E-2</v>
      </c>
      <c r="T42" s="2">
        <f t="shared" ref="T42:T53" si="29">$B$43/100</f>
        <v>0.43</v>
      </c>
      <c r="U42" s="14">
        <f t="shared" ref="U42:U53" si="30">S42*T42</f>
        <v>1.6268531256180854E-2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2.4688531256180854E-2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35666.666666666664</v>
      </c>
      <c r="AU42" s="1">
        <f t="shared" ref="AU42:AU53" si="37">AT42*10000*AS42*0.67*AR42*AQ42</f>
        <v>193806328.23023877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3.9746129032258102</v>
      </c>
      <c r="E43" s="10">
        <f t="shared" ref="E43:E54" si="39">D42</f>
        <v>6.0723870967741904</v>
      </c>
      <c r="F43" s="7" t="s">
        <v>83</v>
      </c>
      <c r="G43" s="1">
        <v>2</v>
      </c>
      <c r="H43" s="9">
        <f t="shared" si="20"/>
        <v>3.9746129032258102</v>
      </c>
      <c r="I43" s="9">
        <f t="shared" si="21"/>
        <v>277.1246129032258</v>
      </c>
      <c r="J43" s="9">
        <f t="shared" si="22"/>
        <v>2.9056319524332071E-2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115.48574478431026</v>
      </c>
      <c r="P43" s="9">
        <f t="shared" si="25"/>
        <v>3.355590700958385</v>
      </c>
      <c r="Q43" s="12">
        <f t="shared" si="26"/>
        <v>0.80534176823001236</v>
      </c>
      <c r="R43" s="9">
        <f t="shared" si="27"/>
        <v>14.125500000000001</v>
      </c>
      <c r="S43" s="13">
        <f t="shared" si="28"/>
        <v>5.701332825245211E-2</v>
      </c>
      <c r="T43" s="2">
        <f t="shared" si="29"/>
        <v>0.43</v>
      </c>
      <c r="U43" s="14">
        <f t="shared" si="30"/>
        <v>2.4515731148554407E-2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3.2935731148554408E-2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35666.666666666664</v>
      </c>
      <c r="AU43" s="1">
        <f t="shared" si="37"/>
        <v>258547300.98136523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6.60682142857143</v>
      </c>
      <c r="E44" s="10">
        <f t="shared" si="39"/>
        <v>3.9746129032258102</v>
      </c>
      <c r="F44" s="7" t="s">
        <v>83</v>
      </c>
      <c r="G44" s="1">
        <v>3</v>
      </c>
      <c r="H44" s="9">
        <f t="shared" si="20"/>
        <v>6.60682142857143</v>
      </c>
      <c r="I44" s="9">
        <f t="shared" si="21"/>
        <v>279.75682142857141</v>
      </c>
      <c r="J44" s="9">
        <f t="shared" si="22"/>
        <v>4.0439976487596174E-2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170.98640408335189</v>
      </c>
      <c r="P44" s="9">
        <f t="shared" si="25"/>
        <v>6.914686160829369</v>
      </c>
      <c r="Q44" s="12">
        <f t="shared" si="26"/>
        <v>1.6595246785990485</v>
      </c>
      <c r="R44" s="9">
        <f t="shared" si="27"/>
        <v>14.125500000000001</v>
      </c>
      <c r="S44" s="13">
        <f t="shared" si="28"/>
        <v>0.11748431408438982</v>
      </c>
      <c r="T44" s="2">
        <f t="shared" si="29"/>
        <v>0.43</v>
      </c>
      <c r="U44" s="14">
        <f t="shared" si="30"/>
        <v>5.0518255056287625E-2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5.8938255056287622E-2</v>
      </c>
      <c r="AR44" s="9">
        <f t="shared" si="35"/>
        <v>136.875</v>
      </c>
      <c r="AS44" s="1">
        <f t="shared" si="36"/>
        <v>0.24</v>
      </c>
      <c r="AT44" s="1">
        <f t="shared" si="41"/>
        <v>35666.666666666664</v>
      </c>
      <c r="AU44" s="1">
        <f t="shared" si="37"/>
        <v>462668543.79588586</v>
      </c>
    </row>
    <row r="45" spans="1:48" x14ac:dyDescent="0.15">
      <c r="C45" s="7">
        <v>3</v>
      </c>
      <c r="D45" s="7">
        <f t="shared" si="38"/>
        <v>7.3129677419354904</v>
      </c>
      <c r="E45" s="10">
        <f t="shared" si="39"/>
        <v>6.60682142857143</v>
      </c>
      <c r="F45" s="7" t="s">
        <v>83</v>
      </c>
      <c r="G45" s="1">
        <v>4</v>
      </c>
      <c r="H45" s="9">
        <f t="shared" si="20"/>
        <v>7.3129677419354904</v>
      </c>
      <c r="I45" s="9">
        <f t="shared" si="21"/>
        <v>280.46296774193547</v>
      </c>
      <c r="J45" s="9">
        <f t="shared" si="22"/>
        <v>4.4143650627051785E-2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222.9279679225225</v>
      </c>
      <c r="P45" s="9">
        <f t="shared" si="25"/>
        <v>9.8408543309704406</v>
      </c>
      <c r="Q45" s="12">
        <f t="shared" si="26"/>
        <v>2.3618050394329058</v>
      </c>
      <c r="R45" s="9">
        <f t="shared" si="27"/>
        <v>14.125500000000001</v>
      </c>
      <c r="S45" s="13">
        <f t="shared" si="28"/>
        <v>0.16720151778223111</v>
      </c>
      <c r="T45" s="2">
        <f t="shared" si="29"/>
        <v>0.43</v>
      </c>
      <c r="U45" s="14">
        <f t="shared" si="30"/>
        <v>7.1896652646359374E-2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8.0316652646359385E-2</v>
      </c>
      <c r="AR45" s="9">
        <f t="shared" si="35"/>
        <v>136.875</v>
      </c>
      <c r="AS45" s="1">
        <f t="shared" si="36"/>
        <v>0.24</v>
      </c>
      <c r="AT45" s="1">
        <f t="shared" si="41"/>
        <v>35666.666666666664</v>
      </c>
      <c r="AU45" s="1">
        <f t="shared" si="37"/>
        <v>630490140.68981659</v>
      </c>
    </row>
    <row r="46" spans="1:48" x14ac:dyDescent="0.15">
      <c r="C46" s="7">
        <v>4</v>
      </c>
      <c r="D46" s="7">
        <f t="shared" si="38"/>
        <v>9.8789333333333307</v>
      </c>
      <c r="E46" s="10">
        <f t="shared" si="39"/>
        <v>7.3129677419354904</v>
      </c>
      <c r="F46" s="7" t="s">
        <v>83</v>
      </c>
      <c r="G46" s="1">
        <v>5</v>
      </c>
      <c r="H46" s="9">
        <f t="shared" si="20"/>
        <v>9.8789333333333307</v>
      </c>
      <c r="I46" s="9">
        <f t="shared" si="21"/>
        <v>283.02893333333333</v>
      </c>
      <c r="J46" s="9">
        <f t="shared" si="22"/>
        <v>6.0472886819994673E-2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202.43275791197445</v>
      </c>
      <c r="O46" s="9">
        <f t="shared" si="40"/>
        <v>69.510605679577594</v>
      </c>
      <c r="P46" s="9">
        <f t="shared" si="25"/>
        <v>4.203506990050375</v>
      </c>
      <c r="Q46" s="12">
        <f t="shared" si="26"/>
        <v>1.0088416776120899</v>
      </c>
      <c r="R46" s="9">
        <f t="shared" si="27"/>
        <v>14.125500000000001</v>
      </c>
      <c r="S46" s="13">
        <f t="shared" si="28"/>
        <v>7.141989151620047E-2</v>
      </c>
      <c r="T46" s="2">
        <f t="shared" si="29"/>
        <v>0.43</v>
      </c>
      <c r="U46" s="14">
        <f t="shared" si="30"/>
        <v>3.0710553351966201E-2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3.9130553351966198E-2</v>
      </c>
      <c r="AR46" s="9">
        <f t="shared" si="35"/>
        <v>136.875</v>
      </c>
      <c r="AS46" s="1">
        <f t="shared" si="36"/>
        <v>0.24</v>
      </c>
      <c r="AT46" s="1">
        <f t="shared" si="41"/>
        <v>35666.666666666664</v>
      </c>
      <c r="AU46" s="1">
        <f t="shared" si="37"/>
        <v>307176995.99336898</v>
      </c>
    </row>
    <row r="47" spans="1:48" x14ac:dyDescent="0.15">
      <c r="C47" s="7">
        <v>5</v>
      </c>
      <c r="D47" s="7">
        <f t="shared" si="38"/>
        <v>15.2885483870968</v>
      </c>
      <c r="E47" s="10">
        <f t="shared" si="39"/>
        <v>9.8789333333333307</v>
      </c>
      <c r="F47" s="7" t="s">
        <v>85</v>
      </c>
      <c r="G47" s="1">
        <v>6</v>
      </c>
      <c r="H47" s="9">
        <f t="shared" si="20"/>
        <v>15.2885483870968</v>
      </c>
      <c r="I47" s="9">
        <f t="shared" si="21"/>
        <v>288.43854838709677</v>
      </c>
      <c r="J47" s="9">
        <f t="shared" si="22"/>
        <v>0.11528421435553809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124.16334868952724</v>
      </c>
      <c r="P47" s="9">
        <f t="shared" si="25"/>
        <v>14.314074105424877</v>
      </c>
      <c r="Q47" s="12">
        <f t="shared" si="26"/>
        <v>3.4353777853019705</v>
      </c>
      <c r="R47" s="9">
        <f t="shared" si="27"/>
        <v>14.125500000000001</v>
      </c>
      <c r="S47" s="13">
        <f t="shared" si="28"/>
        <v>0.2432039775796942</v>
      </c>
      <c r="T47" s="2">
        <f t="shared" si="29"/>
        <v>0.43</v>
      </c>
      <c r="U47" s="14">
        <f t="shared" si="30"/>
        <v>0.10457771035926851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0.11299771035926852</v>
      </c>
      <c r="AR47" s="9">
        <f t="shared" si="35"/>
        <v>136.875</v>
      </c>
      <c r="AS47" s="1">
        <f t="shared" si="36"/>
        <v>0.24</v>
      </c>
      <c r="AT47" s="1">
        <f t="shared" si="41"/>
        <v>35666.666666666664</v>
      </c>
      <c r="AU47" s="1">
        <f t="shared" si="37"/>
        <v>887038241.19432747</v>
      </c>
    </row>
    <row r="48" spans="1:48" x14ac:dyDescent="0.15">
      <c r="C48" s="7">
        <v>6</v>
      </c>
      <c r="D48" s="7">
        <f t="shared" si="38"/>
        <v>22.6356</v>
      </c>
      <c r="E48" s="10">
        <f t="shared" si="39"/>
        <v>15.2885483870968</v>
      </c>
      <c r="F48" s="7" t="s">
        <v>83</v>
      </c>
      <c r="G48" s="1">
        <v>7</v>
      </c>
      <c r="H48" s="9">
        <f t="shared" si="20"/>
        <v>22.6356</v>
      </c>
      <c r="I48" s="9">
        <f t="shared" si="21"/>
        <v>295.78559999999999</v>
      </c>
      <c r="J48" s="9">
        <f t="shared" si="22"/>
        <v>0.26663794938272872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168.70552458410236</v>
      </c>
      <c r="P48" s="9">
        <f t="shared" si="25"/>
        <v>44.983295124642581</v>
      </c>
      <c r="Q48" s="12">
        <f t="shared" si="26"/>
        <v>10.795990829914219</v>
      </c>
      <c r="R48" s="9">
        <f t="shared" si="27"/>
        <v>14.125500000000001</v>
      </c>
      <c r="S48" s="13">
        <f t="shared" si="28"/>
        <v>0.76429088031674763</v>
      </c>
      <c r="T48" s="2">
        <f t="shared" si="29"/>
        <v>0.43</v>
      </c>
      <c r="U48" s="14">
        <f t="shared" si="30"/>
        <v>0.32864507853620145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0.34424507853620145</v>
      </c>
      <c r="AR48" s="9">
        <f t="shared" si="35"/>
        <v>136.875</v>
      </c>
      <c r="AS48" s="1">
        <f t="shared" si="36"/>
        <v>0.24</v>
      </c>
      <c r="AT48" s="1">
        <f t="shared" si="41"/>
        <v>35666.666666666664</v>
      </c>
      <c r="AU48" s="1">
        <f t="shared" si="37"/>
        <v>2702342799.9885006</v>
      </c>
    </row>
    <row r="49" spans="1:48" x14ac:dyDescent="0.15">
      <c r="C49" s="7">
        <v>7</v>
      </c>
      <c r="D49" s="7">
        <f t="shared" si="38"/>
        <v>24.238483870967698</v>
      </c>
      <c r="E49" s="10">
        <f t="shared" si="39"/>
        <v>22.6356</v>
      </c>
      <c r="F49" s="7" t="s">
        <v>83</v>
      </c>
      <c r="G49" s="1">
        <v>8</v>
      </c>
      <c r="H49" s="9">
        <f t="shared" si="20"/>
        <v>24.238483870967698</v>
      </c>
      <c r="I49" s="9">
        <f t="shared" si="21"/>
        <v>297.38848387096766</v>
      </c>
      <c r="J49" s="9">
        <f t="shared" si="22"/>
        <v>0.31840287814096241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182.57847945945977</v>
      </c>
      <c r="P49" s="9">
        <f t="shared" si="25"/>
        <v>58.133513346492578</v>
      </c>
      <c r="Q49" s="12">
        <f t="shared" si="26"/>
        <v>13.952043203158219</v>
      </c>
      <c r="R49" s="9">
        <f t="shared" si="27"/>
        <v>14.125500000000001</v>
      </c>
      <c r="S49" s="13">
        <f t="shared" si="28"/>
        <v>0.98772030746934403</v>
      </c>
      <c r="T49" s="2">
        <f t="shared" si="29"/>
        <v>0.43</v>
      </c>
      <c r="U49" s="14">
        <f t="shared" si="30"/>
        <v>0.42471973221181791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0.44031973221181792</v>
      </c>
      <c r="AR49" s="9">
        <f t="shared" si="35"/>
        <v>136.875</v>
      </c>
      <c r="AS49" s="1">
        <f t="shared" si="36"/>
        <v>0.24</v>
      </c>
      <c r="AT49" s="1">
        <f t="shared" si="41"/>
        <v>35666.666666666664</v>
      </c>
      <c r="AU49" s="1">
        <f t="shared" si="37"/>
        <v>3456534115.4480419</v>
      </c>
    </row>
    <row r="50" spans="1:48" x14ac:dyDescent="0.15">
      <c r="C50" s="7">
        <v>8</v>
      </c>
      <c r="D50" s="7">
        <f t="shared" si="38"/>
        <v>22.3540322580645</v>
      </c>
      <c r="E50" s="10">
        <f t="shared" si="39"/>
        <v>24.238483870967698</v>
      </c>
      <c r="F50" s="7" t="s">
        <v>83</v>
      </c>
      <c r="G50" s="1">
        <v>9</v>
      </c>
      <c r="H50" s="9">
        <f t="shared" si="20"/>
        <v>22.3540322580645</v>
      </c>
      <c r="I50" s="9">
        <f t="shared" si="21"/>
        <v>295.50403225806446</v>
      </c>
      <c r="J50" s="9">
        <f t="shared" si="22"/>
        <v>0.25840440252433611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183.30121611296721</v>
      </c>
      <c r="P50" s="9">
        <f t="shared" si="25"/>
        <v>47.365841231655502</v>
      </c>
      <c r="Q50" s="12">
        <f t="shared" si="26"/>
        <v>11.367801895597321</v>
      </c>
      <c r="R50" s="9">
        <f t="shared" si="27"/>
        <v>14.125500000000001</v>
      </c>
      <c r="S50" s="13">
        <f t="shared" si="28"/>
        <v>0.80477164670966128</v>
      </c>
      <c r="T50" s="2">
        <f t="shared" si="29"/>
        <v>0.43</v>
      </c>
      <c r="U50" s="14">
        <f t="shared" si="30"/>
        <v>0.34605180808515434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0.36165180808515435</v>
      </c>
      <c r="AR50" s="9">
        <f t="shared" si="35"/>
        <v>136.875</v>
      </c>
      <c r="AS50" s="1">
        <f t="shared" si="36"/>
        <v>0.24</v>
      </c>
      <c r="AT50" s="1">
        <f t="shared" si="41"/>
        <v>35666.666666666664</v>
      </c>
      <c r="AU50" s="1">
        <f t="shared" si="37"/>
        <v>2838986584.3179059</v>
      </c>
    </row>
    <row r="51" spans="1:48" x14ac:dyDescent="0.15">
      <c r="C51" s="7">
        <v>9</v>
      </c>
      <c r="D51" s="7">
        <f t="shared" si="38"/>
        <v>18.567633333333301</v>
      </c>
      <c r="E51" s="10">
        <f t="shared" si="39"/>
        <v>22.3540322580645</v>
      </c>
      <c r="F51" s="7" t="s">
        <v>83</v>
      </c>
      <c r="G51" s="1">
        <v>10</v>
      </c>
      <c r="H51" s="9">
        <f t="shared" si="20"/>
        <v>18.567633333333301</v>
      </c>
      <c r="I51" s="9">
        <f t="shared" si="21"/>
        <v>291.71763333333325</v>
      </c>
      <c r="J51" s="9">
        <f t="shared" si="22"/>
        <v>0.16848532715857198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194.79162488131169</v>
      </c>
      <c r="P51" s="9">
        <f t="shared" si="25"/>
        <v>32.819530645877627</v>
      </c>
      <c r="Q51" s="12">
        <f t="shared" si="26"/>
        <v>7.8766873550106302</v>
      </c>
      <c r="R51" s="9">
        <f t="shared" si="27"/>
        <v>14.125500000000001</v>
      </c>
      <c r="S51" s="13">
        <f t="shared" si="28"/>
        <v>0.55762184382928959</v>
      </c>
      <c r="T51" s="2">
        <f t="shared" si="29"/>
        <v>0.43</v>
      </c>
      <c r="U51" s="14">
        <f t="shared" si="30"/>
        <v>0.23977739284659452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0.2553773928465945</v>
      </c>
      <c r="AR51" s="9">
        <f t="shared" si="35"/>
        <v>136.875</v>
      </c>
      <c r="AS51" s="1">
        <f t="shared" si="36"/>
        <v>0.24</v>
      </c>
      <c r="AT51" s="1">
        <f t="shared" si="41"/>
        <v>35666.666666666664</v>
      </c>
      <c r="AU51" s="1">
        <f t="shared" si="37"/>
        <v>2004726579.6023731</v>
      </c>
    </row>
    <row r="52" spans="1:48" x14ac:dyDescent="0.15">
      <c r="C52" s="7">
        <v>10</v>
      </c>
      <c r="D52" s="7">
        <f t="shared" si="38"/>
        <v>11.567516129032301</v>
      </c>
      <c r="E52" s="10">
        <f t="shared" si="39"/>
        <v>18.567633333333301</v>
      </c>
      <c r="F52" s="7" t="s">
        <v>83</v>
      </c>
      <c r="G52" s="1">
        <v>11</v>
      </c>
      <c r="H52" s="9">
        <f t="shared" si="20"/>
        <v>11.567516129032301</v>
      </c>
      <c r="I52" s="9">
        <f t="shared" si="21"/>
        <v>284.71751612903228</v>
      </c>
      <c r="J52" s="9">
        <f t="shared" si="22"/>
        <v>7.4159981954697557E-2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153.87348952366239</v>
      </c>
      <c r="O52" s="9">
        <f t="shared" si="40"/>
        <v>66.954854711771674</v>
      </c>
      <c r="P52" s="9">
        <f t="shared" si="25"/>
        <v>4.9653708172043842</v>
      </c>
      <c r="Q52" s="12">
        <f t="shared" si="26"/>
        <v>1.1916889961290522</v>
      </c>
      <c r="R52" s="9">
        <f t="shared" si="27"/>
        <v>14.125500000000001</v>
      </c>
      <c r="S52" s="13">
        <f t="shared" si="28"/>
        <v>8.4364376208208719E-2</v>
      </c>
      <c r="T52" s="2">
        <f t="shared" si="29"/>
        <v>0.43</v>
      </c>
      <c r="U52" s="14">
        <f t="shared" si="30"/>
        <v>3.6276681769529751E-2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4.4696681769529747E-2</v>
      </c>
      <c r="AR52" s="9">
        <f t="shared" si="35"/>
        <v>136.875</v>
      </c>
      <c r="AS52" s="1">
        <f t="shared" si="36"/>
        <v>0.24</v>
      </c>
      <c r="AT52" s="1">
        <f t="shared" si="41"/>
        <v>35666.666666666664</v>
      </c>
      <c r="AU52" s="1">
        <f t="shared" si="37"/>
        <v>350871410.20830578</v>
      </c>
    </row>
    <row r="53" spans="1:48" x14ac:dyDescent="0.15">
      <c r="C53" s="7">
        <v>11</v>
      </c>
      <c r="D53" s="7">
        <f t="shared" si="38"/>
        <v>8.6883999999999997</v>
      </c>
      <c r="E53" s="10">
        <f t="shared" si="39"/>
        <v>11.567516129032301</v>
      </c>
      <c r="F53" s="7" t="s">
        <v>85</v>
      </c>
      <c r="G53" s="1">
        <v>12</v>
      </c>
      <c r="H53" s="9">
        <f t="shared" si="20"/>
        <v>8.6883999999999997</v>
      </c>
      <c r="I53" s="9">
        <f t="shared" si="21"/>
        <v>281.83839999999998</v>
      </c>
      <c r="J53" s="9">
        <f t="shared" si="22"/>
        <v>5.2293642207997516E-2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120.84573389456729</v>
      </c>
      <c r="P53" s="9">
        <f t="shared" si="25"/>
        <v>6.3194635706453797</v>
      </c>
      <c r="Q53" s="12">
        <f t="shared" si="26"/>
        <v>1.516671256954891</v>
      </c>
      <c r="R53" s="9">
        <f t="shared" si="27"/>
        <v>14.125500000000001</v>
      </c>
      <c r="S53" s="13">
        <f t="shared" si="28"/>
        <v>0.10737115549572694</v>
      </c>
      <c r="T53" s="2">
        <f t="shared" si="29"/>
        <v>0.43</v>
      </c>
      <c r="U53" s="14">
        <f t="shared" si="30"/>
        <v>4.6169596863162583E-2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5.458959686316258E-2</v>
      </c>
      <c r="AR53" s="9">
        <f t="shared" si="35"/>
        <v>136.875</v>
      </c>
      <c r="AS53" s="1">
        <f t="shared" si="36"/>
        <v>0.24</v>
      </c>
      <c r="AT53" s="1">
        <f t="shared" si="41"/>
        <v>35666.666666666664</v>
      </c>
      <c r="AU53" s="1">
        <f t="shared" si="37"/>
        <v>428531337.80365366</v>
      </c>
      <c r="AV53" s="1">
        <f>SUM(AU42:AU53)</f>
        <v>14521720378.253782</v>
      </c>
    </row>
    <row r="54" spans="1:48" x14ac:dyDescent="0.15">
      <c r="C54" s="7">
        <v>12</v>
      </c>
      <c r="D54" s="7">
        <f t="shared" si="38"/>
        <v>5.2470645161290301</v>
      </c>
      <c r="E54" s="10">
        <f t="shared" si="39"/>
        <v>8.6883999999999997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6.0723870967741904</v>
      </c>
      <c r="E58" s="7"/>
      <c r="F58" s="7"/>
      <c r="G58" s="1">
        <v>1</v>
      </c>
      <c r="H58" s="9">
        <f t="shared" ref="H58:H69" si="42">E59</f>
        <v>6.0723870967741904</v>
      </c>
      <c r="I58" s="9">
        <f t="shared" ref="I58:I69" si="43">H58+273.15</f>
        <v>279.22238709677418</v>
      </c>
      <c r="J58" s="9">
        <f t="shared" ref="J58:J69" si="44">EXP(($C$15*(I58-$C$13))/($C$16*I58*$C$13))</f>
        <v>3.7833793619025238E-2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3.7745514767247514E-3</v>
      </c>
      <c r="Q58" s="12">
        <f t="shared" ref="Q58:Q69" si="48">P58*$B$60</f>
        <v>7.171647805777028E-4</v>
      </c>
      <c r="R58" s="9">
        <f t="shared" ref="R58:R69" si="49">L58*$B$60</f>
        <v>1.8955666666666669E-2</v>
      </c>
      <c r="S58" s="13">
        <f t="shared" ref="S58:S69" si="50">Q58/R58</f>
        <v>3.7833793619025238E-2</v>
      </c>
      <c r="T58" s="2">
        <f t="shared" ref="T58:T69" si="51">$B$59/100</f>
        <v>0.01</v>
      </c>
      <c r="U58" s="14">
        <f t="shared" ref="U58:U69" si="52">S58*T58</f>
        <v>3.783379361902524E-4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1.2378337936190253E-2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54500</v>
      </c>
      <c r="AU58" s="1">
        <f t="shared" ref="AU58:AU69" si="58">AT58*10000*AS58*0.67*AR58*AQ58</f>
        <v>8567866.7396279499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3.9746129032258102</v>
      </c>
      <c r="E59" s="10">
        <f t="shared" ref="E59:E70" si="60">D58</f>
        <v>6.0723870967741904</v>
      </c>
      <c r="F59" s="7" t="s">
        <v>83</v>
      </c>
      <c r="G59" s="1">
        <v>2</v>
      </c>
      <c r="H59" s="9">
        <f t="shared" si="42"/>
        <v>3.9746129032258102</v>
      </c>
      <c r="I59" s="9">
        <f t="shared" si="43"/>
        <v>277.1246129032258</v>
      </c>
      <c r="J59" s="9">
        <f t="shared" si="44"/>
        <v>2.9056319524332071E-2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0.19575878185660858</v>
      </c>
      <c r="P59" s="9">
        <f t="shared" si="47"/>
        <v>5.6880297153196384E-3</v>
      </c>
      <c r="Q59" s="12">
        <f t="shared" si="48"/>
        <v>1.0807256459107314E-3</v>
      </c>
      <c r="R59" s="9">
        <f t="shared" si="49"/>
        <v>1.8955666666666669E-2</v>
      </c>
      <c r="S59" s="13">
        <f t="shared" si="50"/>
        <v>5.7013328252452103E-2</v>
      </c>
      <c r="T59" s="2">
        <f t="shared" si="51"/>
        <v>0.01</v>
      </c>
      <c r="U59" s="14">
        <f t="shared" si="52"/>
        <v>5.7013328252452104E-4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1.2570133282524522E-2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54500</v>
      </c>
      <c r="AU59" s="1">
        <f t="shared" si="58"/>
        <v>8700620.9896043055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6.60682142857143</v>
      </c>
      <c r="E60" s="10">
        <f t="shared" si="60"/>
        <v>3.9746129032258102</v>
      </c>
      <c r="F60" s="7" t="s">
        <v>83</v>
      </c>
      <c r="G60" s="1">
        <v>3</v>
      </c>
      <c r="H60" s="9">
        <f t="shared" si="42"/>
        <v>6.60682142857143</v>
      </c>
      <c r="I60" s="9">
        <f t="shared" si="43"/>
        <v>279.75682142857141</v>
      </c>
      <c r="J60" s="9">
        <f t="shared" si="44"/>
        <v>4.0439976487596174E-2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0.2898374188079556</v>
      </c>
      <c r="P60" s="9">
        <f t="shared" si="47"/>
        <v>1.1721018401819289E-2</v>
      </c>
      <c r="Q60" s="12">
        <f t="shared" si="48"/>
        <v>2.2269934963456651E-3</v>
      </c>
      <c r="R60" s="9">
        <f t="shared" si="49"/>
        <v>1.8955666666666669E-2</v>
      </c>
      <c r="S60" s="13">
        <f t="shared" si="50"/>
        <v>0.11748431408438979</v>
      </c>
      <c r="T60" s="2">
        <f t="shared" si="51"/>
        <v>0.01</v>
      </c>
      <c r="U60" s="14">
        <f t="shared" si="52"/>
        <v>1.174843140843898E-3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1.3174843140843898E-2</v>
      </c>
      <c r="AR60" s="9">
        <f t="shared" si="56"/>
        <v>9.9766666666666666</v>
      </c>
      <c r="AS60" s="1">
        <f t="shared" si="57"/>
        <v>0.19</v>
      </c>
      <c r="AT60" s="1">
        <f t="shared" si="62"/>
        <v>54500</v>
      </c>
      <c r="AU60" s="1">
        <f t="shared" si="58"/>
        <v>9119180.6951906197</v>
      </c>
    </row>
    <row r="61" spans="1:48" x14ac:dyDescent="0.15">
      <c r="C61" s="7">
        <v>3</v>
      </c>
      <c r="D61" s="7">
        <f t="shared" si="59"/>
        <v>7.3129677419354904</v>
      </c>
      <c r="E61" s="10">
        <f t="shared" si="60"/>
        <v>6.60682142857143</v>
      </c>
      <c r="F61" s="7" t="s">
        <v>83</v>
      </c>
      <c r="G61" s="1">
        <v>4</v>
      </c>
      <c r="H61" s="9">
        <f t="shared" si="42"/>
        <v>7.3129677419354904</v>
      </c>
      <c r="I61" s="9">
        <f t="shared" si="43"/>
        <v>280.46296774193547</v>
      </c>
      <c r="J61" s="9">
        <f t="shared" si="44"/>
        <v>4.4143650627051785E-2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0.377883067072803</v>
      </c>
      <c r="P61" s="9">
        <f t="shared" si="47"/>
        <v>1.6681138090740594E-2</v>
      </c>
      <c r="Q61" s="12">
        <f t="shared" si="48"/>
        <v>3.1694162372407127E-3</v>
      </c>
      <c r="R61" s="9">
        <f t="shared" si="49"/>
        <v>1.8955666666666669E-2</v>
      </c>
      <c r="S61" s="13">
        <f t="shared" si="50"/>
        <v>0.16720151778223111</v>
      </c>
      <c r="T61" s="2">
        <f t="shared" si="51"/>
        <v>0.01</v>
      </c>
      <c r="U61" s="14">
        <f t="shared" si="52"/>
        <v>1.6720151778223111E-3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1.3672015177822312E-2</v>
      </c>
      <c r="AR61" s="9">
        <f t="shared" si="56"/>
        <v>9.9766666666666666</v>
      </c>
      <c r="AS61" s="1">
        <f t="shared" si="57"/>
        <v>0.19</v>
      </c>
      <c r="AT61" s="1">
        <f t="shared" si="62"/>
        <v>54500</v>
      </c>
      <c r="AU61" s="1">
        <f t="shared" si="58"/>
        <v>9463306.3590284474</v>
      </c>
    </row>
    <row r="62" spans="1:48" x14ac:dyDescent="0.15">
      <c r="C62" s="7">
        <v>4</v>
      </c>
      <c r="D62" s="7">
        <f t="shared" si="59"/>
        <v>9.8789333333333307</v>
      </c>
      <c r="E62" s="10">
        <f t="shared" si="60"/>
        <v>7.3129677419354904</v>
      </c>
      <c r="F62" s="7" t="s">
        <v>83</v>
      </c>
      <c r="G62" s="1">
        <v>5</v>
      </c>
      <c r="H62" s="9">
        <f t="shared" si="42"/>
        <v>9.8789333333333307</v>
      </c>
      <c r="I62" s="9">
        <f t="shared" si="43"/>
        <v>283.02893333333333</v>
      </c>
      <c r="J62" s="9">
        <f t="shared" si="44"/>
        <v>6.0472886819994673E-2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0.34314183253295921</v>
      </c>
      <c r="O62" s="9">
        <f t="shared" si="61"/>
        <v>0.11782676311576984</v>
      </c>
      <c r="P62" s="9">
        <f t="shared" si="47"/>
        <v>7.1253245102662725E-3</v>
      </c>
      <c r="Q62" s="12">
        <f t="shared" si="48"/>
        <v>1.3538116569505917E-3</v>
      </c>
      <c r="R62" s="9">
        <f t="shared" si="49"/>
        <v>1.8955666666666669E-2</v>
      </c>
      <c r="S62" s="13">
        <f t="shared" si="50"/>
        <v>7.1419891516200512E-2</v>
      </c>
      <c r="T62" s="2">
        <f t="shared" si="51"/>
        <v>0.01</v>
      </c>
      <c r="U62" s="14">
        <f t="shared" si="52"/>
        <v>7.1419891516200519E-4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1.2714198915162005E-2</v>
      </c>
      <c r="AR62" s="9">
        <f t="shared" si="56"/>
        <v>9.9766666666666666</v>
      </c>
      <c r="AS62" s="1">
        <f t="shared" si="57"/>
        <v>0.19</v>
      </c>
      <c r="AT62" s="1">
        <f t="shared" si="62"/>
        <v>54500</v>
      </c>
      <c r="AU62" s="1">
        <f t="shared" si="58"/>
        <v>8800338.3465355095</v>
      </c>
    </row>
    <row r="63" spans="1:48" x14ac:dyDescent="0.15">
      <c r="C63" s="7">
        <v>5</v>
      </c>
      <c r="D63" s="7">
        <f t="shared" si="59"/>
        <v>15.2885483870968</v>
      </c>
      <c r="E63" s="10">
        <f t="shared" si="60"/>
        <v>9.8789333333333307</v>
      </c>
      <c r="F63" s="7" t="s">
        <v>85</v>
      </c>
      <c r="G63" s="1">
        <v>6</v>
      </c>
      <c r="H63" s="9">
        <f t="shared" si="42"/>
        <v>15.2885483870968</v>
      </c>
      <c r="I63" s="9">
        <f t="shared" si="43"/>
        <v>288.43854838709677</v>
      </c>
      <c r="J63" s="9">
        <f t="shared" si="44"/>
        <v>0.11528421435553809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0.21046810527217025</v>
      </c>
      <c r="P63" s="9">
        <f t="shared" si="47"/>
        <v>2.4263650163200833E-2</v>
      </c>
      <c r="Q63" s="12">
        <f t="shared" si="48"/>
        <v>4.6100935310081585E-3</v>
      </c>
      <c r="R63" s="9">
        <f t="shared" si="49"/>
        <v>1.8955666666666669E-2</v>
      </c>
      <c r="S63" s="13">
        <f t="shared" si="50"/>
        <v>0.24320397757969425</v>
      </c>
      <c r="T63" s="2">
        <f t="shared" si="51"/>
        <v>0.01</v>
      </c>
      <c r="U63" s="14">
        <f t="shared" si="52"/>
        <v>2.4320397757969427E-3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1.4432039775796943E-2</v>
      </c>
      <c r="AR63" s="9">
        <f t="shared" si="56"/>
        <v>9.9766666666666666</v>
      </c>
      <c r="AS63" s="1">
        <f t="shared" si="57"/>
        <v>0.19</v>
      </c>
      <c r="AT63" s="1">
        <f t="shared" si="62"/>
        <v>54500</v>
      </c>
      <c r="AU63" s="1">
        <f t="shared" si="58"/>
        <v>9989369.6728476305</v>
      </c>
    </row>
    <row r="64" spans="1:48" x14ac:dyDescent="0.15">
      <c r="C64" s="7">
        <v>6</v>
      </c>
      <c r="D64" s="7">
        <f t="shared" si="59"/>
        <v>22.6356</v>
      </c>
      <c r="E64" s="10">
        <f t="shared" si="60"/>
        <v>15.2885483870968</v>
      </c>
      <c r="F64" s="7" t="s">
        <v>83</v>
      </c>
      <c r="G64" s="1">
        <v>7</v>
      </c>
      <c r="H64" s="9">
        <f t="shared" si="42"/>
        <v>22.6356</v>
      </c>
      <c r="I64" s="9">
        <f t="shared" si="43"/>
        <v>295.78559999999999</v>
      </c>
      <c r="J64" s="9">
        <f t="shared" si="44"/>
        <v>0.26663794938272872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0.28597112177563611</v>
      </c>
      <c r="P64" s="9">
        <f t="shared" si="47"/>
        <v>7.6250753492934212E-2</v>
      </c>
      <c r="Q64" s="12">
        <f t="shared" si="48"/>
        <v>1.44876431636575E-2</v>
      </c>
      <c r="R64" s="9">
        <f t="shared" si="49"/>
        <v>1.8955666666666669E-2</v>
      </c>
      <c r="S64" s="13">
        <f t="shared" si="50"/>
        <v>0.76429088031674774</v>
      </c>
      <c r="T64" s="2">
        <f t="shared" si="51"/>
        <v>0.01</v>
      </c>
      <c r="U64" s="14">
        <f t="shared" si="52"/>
        <v>7.6429088031674773E-3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2.7742908803167477E-2</v>
      </c>
      <c r="AR64" s="9">
        <f t="shared" si="56"/>
        <v>9.9766666666666666</v>
      </c>
      <c r="AS64" s="1">
        <f t="shared" si="57"/>
        <v>0.19</v>
      </c>
      <c r="AT64" s="1">
        <f t="shared" si="62"/>
        <v>54500</v>
      </c>
      <c r="AU64" s="1">
        <f t="shared" si="58"/>
        <v>19202702.884709537</v>
      </c>
    </row>
    <row r="65" spans="1:48" x14ac:dyDescent="0.15">
      <c r="C65" s="7">
        <v>7</v>
      </c>
      <c r="D65" s="7">
        <f t="shared" si="59"/>
        <v>24.238483870967698</v>
      </c>
      <c r="E65" s="10">
        <f t="shared" si="60"/>
        <v>22.6356</v>
      </c>
      <c r="F65" s="7" t="s">
        <v>83</v>
      </c>
      <c r="G65" s="1">
        <v>8</v>
      </c>
      <c r="H65" s="9">
        <f t="shared" si="42"/>
        <v>24.238483870967698</v>
      </c>
      <c r="I65" s="9">
        <f t="shared" si="43"/>
        <v>297.38848387096766</v>
      </c>
      <c r="J65" s="9">
        <f t="shared" si="44"/>
        <v>0.31840287814096241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0.30948703494936858</v>
      </c>
      <c r="P65" s="9">
        <f t="shared" si="47"/>
        <v>9.8541562675191582E-2</v>
      </c>
      <c r="Q65" s="12">
        <f t="shared" si="48"/>
        <v>1.87228969082864E-2</v>
      </c>
      <c r="R65" s="9">
        <f t="shared" si="49"/>
        <v>1.8955666666666669E-2</v>
      </c>
      <c r="S65" s="13">
        <f t="shared" si="50"/>
        <v>0.98772030746934414</v>
      </c>
      <c r="T65" s="2">
        <f t="shared" si="51"/>
        <v>0.01</v>
      </c>
      <c r="U65" s="14">
        <f t="shared" si="52"/>
        <v>9.8772030746934417E-3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2.997720307469344E-2</v>
      </c>
      <c r="AR65" s="9">
        <f t="shared" si="56"/>
        <v>9.9766666666666666</v>
      </c>
      <c r="AS65" s="1">
        <f t="shared" si="57"/>
        <v>0.19</v>
      </c>
      <c r="AT65" s="1">
        <f t="shared" si="62"/>
        <v>54500</v>
      </c>
      <c r="AU65" s="1">
        <f t="shared" si="58"/>
        <v>20749205.78956078</v>
      </c>
    </row>
    <row r="66" spans="1:48" x14ac:dyDescent="0.15">
      <c r="C66" s="7">
        <v>8</v>
      </c>
      <c r="D66" s="7">
        <f t="shared" si="59"/>
        <v>22.3540322580645</v>
      </c>
      <c r="E66" s="10">
        <f t="shared" si="60"/>
        <v>24.238483870967698</v>
      </c>
      <c r="F66" s="7" t="s">
        <v>83</v>
      </c>
      <c r="G66" s="1">
        <v>9</v>
      </c>
      <c r="H66" s="9">
        <f t="shared" si="42"/>
        <v>22.3540322580645</v>
      </c>
      <c r="I66" s="9">
        <f t="shared" si="43"/>
        <v>295.50403225806446</v>
      </c>
      <c r="J66" s="9">
        <f t="shared" si="44"/>
        <v>0.25840440252433611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0.31071213894084365</v>
      </c>
      <c r="P66" s="9">
        <f t="shared" si="47"/>
        <v>8.0289384620067211E-2</v>
      </c>
      <c r="Q66" s="12">
        <f t="shared" si="48"/>
        <v>1.525498307781277E-2</v>
      </c>
      <c r="R66" s="9">
        <f t="shared" si="49"/>
        <v>1.8955666666666669E-2</v>
      </c>
      <c r="S66" s="13">
        <f t="shared" si="50"/>
        <v>0.80477164670966117</v>
      </c>
      <c r="T66" s="2">
        <f t="shared" si="51"/>
        <v>0.01</v>
      </c>
      <c r="U66" s="14">
        <f t="shared" si="52"/>
        <v>8.0477164670966113E-3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2.8147716467096611E-2</v>
      </c>
      <c r="AR66" s="9">
        <f t="shared" si="56"/>
        <v>9.9766666666666666</v>
      </c>
      <c r="AS66" s="1">
        <f t="shared" si="57"/>
        <v>0.19</v>
      </c>
      <c r="AT66" s="1">
        <f t="shared" si="62"/>
        <v>54500</v>
      </c>
      <c r="AU66" s="1">
        <f t="shared" si="58"/>
        <v>19482897.054363333</v>
      </c>
    </row>
    <row r="67" spans="1:48" x14ac:dyDescent="0.15">
      <c r="C67" s="7">
        <v>9</v>
      </c>
      <c r="D67" s="7">
        <f t="shared" si="59"/>
        <v>18.567633333333301</v>
      </c>
      <c r="E67" s="10">
        <f t="shared" si="60"/>
        <v>22.3540322580645</v>
      </c>
      <c r="F67" s="7" t="s">
        <v>83</v>
      </c>
      <c r="G67" s="1">
        <v>10</v>
      </c>
      <c r="H67" s="9">
        <f t="shared" si="42"/>
        <v>18.567633333333301</v>
      </c>
      <c r="I67" s="9">
        <f t="shared" si="43"/>
        <v>291.71763333333325</v>
      </c>
      <c r="J67" s="9">
        <f t="shared" si="44"/>
        <v>0.16848532715857198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0.33018942098744308</v>
      </c>
      <c r="P67" s="9">
        <f t="shared" si="47"/>
        <v>5.5632072619368804E-2</v>
      </c>
      <c r="Q67" s="12">
        <f t="shared" si="48"/>
        <v>1.0570093797680072E-2</v>
      </c>
      <c r="R67" s="9">
        <f t="shared" si="49"/>
        <v>1.8955666666666669E-2</v>
      </c>
      <c r="S67" s="13">
        <f t="shared" si="50"/>
        <v>0.55762184382928959</v>
      </c>
      <c r="T67" s="2">
        <f t="shared" si="51"/>
        <v>0.01</v>
      </c>
      <c r="U67" s="14">
        <f t="shared" si="52"/>
        <v>5.5762184382928959E-3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2.5676218438292896E-2</v>
      </c>
      <c r="AR67" s="9">
        <f t="shared" si="56"/>
        <v>9.9766666666666666</v>
      </c>
      <c r="AS67" s="1">
        <f t="shared" si="57"/>
        <v>0.19</v>
      </c>
      <c r="AT67" s="1">
        <f t="shared" si="62"/>
        <v>54500</v>
      </c>
      <c r="AU67" s="1">
        <f t="shared" si="58"/>
        <v>17772209.733722877</v>
      </c>
    </row>
    <row r="68" spans="1:48" x14ac:dyDescent="0.15">
      <c r="C68" s="7">
        <v>10</v>
      </c>
      <c r="D68" s="7">
        <f t="shared" si="59"/>
        <v>11.567516129032301</v>
      </c>
      <c r="E68" s="10">
        <f t="shared" si="60"/>
        <v>18.567633333333301</v>
      </c>
      <c r="F68" s="7" t="s">
        <v>83</v>
      </c>
      <c r="G68" s="1">
        <v>11</v>
      </c>
      <c r="H68" s="9">
        <f t="shared" si="42"/>
        <v>11.567516129032301</v>
      </c>
      <c r="I68" s="9">
        <f t="shared" si="43"/>
        <v>284.71751612903228</v>
      </c>
      <c r="J68" s="9">
        <f t="shared" si="44"/>
        <v>7.4159981954697557E-2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0.26082948094967057</v>
      </c>
      <c r="O68" s="9">
        <f t="shared" si="61"/>
        <v>0.11349453408507038</v>
      </c>
      <c r="P68" s="9">
        <f t="shared" si="47"/>
        <v>8.416752599705625E-3</v>
      </c>
      <c r="Q68" s="12">
        <f t="shared" si="48"/>
        <v>1.5991829939440688E-3</v>
      </c>
      <c r="R68" s="9">
        <f t="shared" si="49"/>
        <v>1.8955666666666669E-2</v>
      </c>
      <c r="S68" s="13">
        <f t="shared" si="50"/>
        <v>8.4364376208208719E-2</v>
      </c>
      <c r="T68" s="2">
        <f t="shared" si="51"/>
        <v>0.01</v>
      </c>
      <c r="U68" s="14">
        <f t="shared" si="52"/>
        <v>8.4364376208208725E-4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1.2843643762082087E-2</v>
      </c>
      <c r="AR68" s="9">
        <f t="shared" si="56"/>
        <v>9.9766666666666666</v>
      </c>
      <c r="AS68" s="1">
        <f t="shared" si="57"/>
        <v>0.19</v>
      </c>
      <c r="AT68" s="1">
        <f t="shared" si="62"/>
        <v>54500</v>
      </c>
      <c r="AU68" s="1">
        <f t="shared" si="58"/>
        <v>8889935.690238677</v>
      </c>
    </row>
    <row r="69" spans="1:48" x14ac:dyDescent="0.15">
      <c r="C69" s="7">
        <v>11</v>
      </c>
      <c r="D69" s="7">
        <f t="shared" si="59"/>
        <v>8.6883999999999997</v>
      </c>
      <c r="E69" s="10">
        <f t="shared" si="60"/>
        <v>11.567516129032301</v>
      </c>
      <c r="F69" s="7" t="s">
        <v>85</v>
      </c>
      <c r="G69" s="1">
        <v>12</v>
      </c>
      <c r="H69" s="9">
        <f t="shared" si="42"/>
        <v>8.6883999999999997</v>
      </c>
      <c r="I69" s="9">
        <f t="shared" si="43"/>
        <v>281.83839999999998</v>
      </c>
      <c r="J69" s="9">
        <f t="shared" si="44"/>
        <v>5.2293642207997516E-2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0.20484444815203143</v>
      </c>
      <c r="P69" s="9">
        <f t="shared" si="47"/>
        <v>1.0712062279957029E-2</v>
      </c>
      <c r="Q69" s="12">
        <f t="shared" si="48"/>
        <v>2.0352918331918357E-3</v>
      </c>
      <c r="R69" s="9">
        <f t="shared" si="49"/>
        <v>1.8955666666666669E-2</v>
      </c>
      <c r="S69" s="13">
        <f t="shared" si="50"/>
        <v>0.10737115549572698</v>
      </c>
      <c r="T69" s="2">
        <f t="shared" si="51"/>
        <v>0.01</v>
      </c>
      <c r="U69" s="14">
        <f t="shared" si="52"/>
        <v>1.0737115549572698E-3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1.3073711554957269E-2</v>
      </c>
      <c r="AR69" s="9">
        <f t="shared" si="56"/>
        <v>9.9766666666666666</v>
      </c>
      <c r="AS69" s="1">
        <f t="shared" si="57"/>
        <v>0.19</v>
      </c>
      <c r="AT69" s="1">
        <f t="shared" si="62"/>
        <v>54500</v>
      </c>
      <c r="AU69" s="1">
        <f t="shared" si="58"/>
        <v>9049180.8328899983</v>
      </c>
      <c r="AV69" s="1">
        <f>SUM(AU58:AU69)</f>
        <v>149786814.78831965</v>
      </c>
    </row>
    <row r="70" spans="1:48" x14ac:dyDescent="0.15">
      <c r="C70" s="7">
        <v>12</v>
      </c>
      <c r="D70" s="7">
        <f t="shared" si="59"/>
        <v>5.2470645161290301</v>
      </c>
      <c r="E70" s="10">
        <f t="shared" si="60"/>
        <v>8.6883999999999997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6.0723870967741904</v>
      </c>
      <c r="E73" s="7"/>
      <c r="F73" s="7"/>
      <c r="G73" s="1">
        <v>1</v>
      </c>
      <c r="H73" s="9">
        <f t="shared" ref="H73:H84" si="63">E74</f>
        <v>6.0723870967741904</v>
      </c>
      <c r="I73" s="9">
        <f t="shared" ref="I73:I84" si="64">H73+273.15</f>
        <v>279.22238709677418</v>
      </c>
      <c r="J73" s="9">
        <f t="shared" ref="J73:J84" si="65">EXP(($C$15*(I73-$C$13))/($C$16*I73*$C$13))</f>
        <v>3.7833793619025238E-2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4.1428004012832639E-3</v>
      </c>
      <c r="Q73" s="12">
        <f t="shared" ref="Q73:Q84" si="69">P73*$B$75</f>
        <v>7.457040722309875E-4</v>
      </c>
      <c r="R73" s="9">
        <f t="shared" ref="R73:R84" si="70">L73*$B$75</f>
        <v>1.9710000000000002E-2</v>
      </c>
      <c r="S73" s="13">
        <f t="shared" ref="S73:S84" si="71">Q73/R73</f>
        <v>3.7833793619025238E-2</v>
      </c>
      <c r="T73" s="2">
        <f t="shared" ref="T73:T84" si="72">$B$74/100</f>
        <v>0.01</v>
      </c>
      <c r="U73" s="14">
        <f t="shared" ref="U73:U84" si="73">S73*T73</f>
        <v>3.783379361902524E-4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1.2978337936190253E-2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7166.666666666667</v>
      </c>
      <c r="AU73" s="1">
        <f t="shared" ref="AU73:AU84" si="79">AT73*10000*AS73*0.67*AR73*AQ73</f>
        <v>1228280.9338682916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3.9746129032258102</v>
      </c>
      <c r="E74" s="10">
        <f t="shared" ref="E74:E85" si="81">D73</f>
        <v>6.0723870967741904</v>
      </c>
      <c r="F74" s="7" t="s">
        <v>83</v>
      </c>
      <c r="G74" s="1">
        <v>2</v>
      </c>
      <c r="H74" s="9">
        <f t="shared" si="63"/>
        <v>3.9746129032258102</v>
      </c>
      <c r="I74" s="9">
        <f t="shared" si="64"/>
        <v>277.1246129032258</v>
      </c>
      <c r="J74" s="9">
        <f t="shared" si="65"/>
        <v>2.9056319524332071E-2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0.21485719959871677</v>
      </c>
      <c r="P74" s="9">
        <f t="shared" si="68"/>
        <v>6.2429594436435067E-3</v>
      </c>
      <c r="Q74" s="12">
        <f t="shared" si="69"/>
        <v>1.1237326998558312E-3</v>
      </c>
      <c r="R74" s="9">
        <f t="shared" si="70"/>
        <v>1.9710000000000002E-2</v>
      </c>
      <c r="S74" s="13">
        <f t="shared" si="71"/>
        <v>5.701332825245211E-2</v>
      </c>
      <c r="T74" s="2">
        <f t="shared" si="72"/>
        <v>0.01</v>
      </c>
      <c r="U74" s="14">
        <f t="shared" si="73"/>
        <v>5.7013328252452115E-4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1.3170133282524522E-2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7166.666666666667</v>
      </c>
      <c r="AU74" s="1">
        <f t="shared" si="79"/>
        <v>1246432.608471411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6.60682142857143</v>
      </c>
      <c r="E75" s="10">
        <f t="shared" si="81"/>
        <v>3.9746129032258102</v>
      </c>
      <c r="F75" s="7" t="s">
        <v>83</v>
      </c>
      <c r="G75" s="1">
        <v>3</v>
      </c>
      <c r="H75" s="9">
        <f t="shared" si="63"/>
        <v>6.60682142857143</v>
      </c>
      <c r="I75" s="9">
        <f t="shared" si="64"/>
        <v>279.75682142857141</v>
      </c>
      <c r="J75" s="9">
        <f t="shared" si="65"/>
        <v>4.0439976487596174E-2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0.31811424015507328</v>
      </c>
      <c r="P75" s="9">
        <f t="shared" si="68"/>
        <v>1.2864532392240686E-2</v>
      </c>
      <c r="Q75" s="12">
        <f t="shared" si="69"/>
        <v>2.3156158306033236E-3</v>
      </c>
      <c r="R75" s="9">
        <f t="shared" si="70"/>
        <v>1.9710000000000002E-2</v>
      </c>
      <c r="S75" s="13">
        <f t="shared" si="71"/>
        <v>0.11748431408438982</v>
      </c>
      <c r="T75" s="2">
        <f t="shared" si="72"/>
        <v>0.01</v>
      </c>
      <c r="U75" s="14">
        <f t="shared" si="73"/>
        <v>1.1748431408438982E-3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1.3774843140843897E-2</v>
      </c>
      <c r="AR75" s="9">
        <f t="shared" si="77"/>
        <v>10.950000000000001</v>
      </c>
      <c r="AS75" s="1">
        <f t="shared" si="78"/>
        <v>0.18</v>
      </c>
      <c r="AT75" s="1">
        <f t="shared" si="83"/>
        <v>7166.666666666667</v>
      </c>
      <c r="AU75" s="1">
        <f t="shared" si="79"/>
        <v>1303662.8634661364</v>
      </c>
    </row>
    <row r="76" spans="1:48" x14ac:dyDescent="0.15">
      <c r="C76" s="7">
        <v>3</v>
      </c>
      <c r="D76" s="7">
        <f t="shared" si="80"/>
        <v>7.3129677419354904</v>
      </c>
      <c r="E76" s="10">
        <f t="shared" si="81"/>
        <v>6.60682142857143</v>
      </c>
      <c r="F76" s="7" t="s">
        <v>83</v>
      </c>
      <c r="G76" s="1">
        <v>4</v>
      </c>
      <c r="H76" s="9">
        <f t="shared" si="63"/>
        <v>7.3129677419354904</v>
      </c>
      <c r="I76" s="9">
        <f t="shared" si="64"/>
        <v>280.46296774193547</v>
      </c>
      <c r="J76" s="9">
        <f t="shared" si="65"/>
        <v>4.4143650627051785E-2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0.41474970776283265</v>
      </c>
      <c r="P76" s="9">
        <f t="shared" si="68"/>
        <v>1.8308566197154312E-2</v>
      </c>
      <c r="Q76" s="12">
        <f t="shared" si="69"/>
        <v>3.2955419154877762E-3</v>
      </c>
      <c r="R76" s="9">
        <f t="shared" si="70"/>
        <v>1.9710000000000002E-2</v>
      </c>
      <c r="S76" s="13">
        <f t="shared" si="71"/>
        <v>0.16720151778223113</v>
      </c>
      <c r="T76" s="2">
        <f t="shared" si="72"/>
        <v>0.01</v>
      </c>
      <c r="U76" s="14">
        <f t="shared" si="73"/>
        <v>1.6720151778223113E-3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1.4272015177822311E-2</v>
      </c>
      <c r="AR76" s="9">
        <f t="shared" si="77"/>
        <v>10.950000000000001</v>
      </c>
      <c r="AS76" s="1">
        <f t="shared" si="78"/>
        <v>0.18</v>
      </c>
      <c r="AT76" s="1">
        <f t="shared" si="83"/>
        <v>7166.666666666667</v>
      </c>
      <c r="AU76" s="1">
        <f t="shared" si="79"/>
        <v>1350715.647642005</v>
      </c>
    </row>
    <row r="77" spans="1:48" x14ac:dyDescent="0.15">
      <c r="C77" s="7">
        <v>4</v>
      </c>
      <c r="D77" s="7">
        <f t="shared" si="80"/>
        <v>9.8789333333333307</v>
      </c>
      <c r="E77" s="10">
        <f t="shared" si="81"/>
        <v>7.3129677419354904</v>
      </c>
      <c r="F77" s="7" t="s">
        <v>83</v>
      </c>
      <c r="G77" s="1">
        <v>5</v>
      </c>
      <c r="H77" s="9">
        <f t="shared" si="63"/>
        <v>9.8789333333333307</v>
      </c>
      <c r="I77" s="9">
        <f t="shared" si="64"/>
        <v>283.02893333333333</v>
      </c>
      <c r="J77" s="9">
        <f t="shared" si="65"/>
        <v>6.0472886819994673E-2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0.3766190844873944</v>
      </c>
      <c r="O77" s="9">
        <f t="shared" si="82"/>
        <v>0.12932205707828398</v>
      </c>
      <c r="P77" s="9">
        <f t="shared" si="68"/>
        <v>7.8204781210239587E-3</v>
      </c>
      <c r="Q77" s="12">
        <f t="shared" si="69"/>
        <v>1.4076860617843125E-3</v>
      </c>
      <c r="R77" s="9">
        <f t="shared" si="70"/>
        <v>1.9710000000000002E-2</v>
      </c>
      <c r="S77" s="13">
        <f t="shared" si="71"/>
        <v>7.1419891516200526E-2</v>
      </c>
      <c r="T77" s="2">
        <f t="shared" si="72"/>
        <v>0.01</v>
      </c>
      <c r="U77" s="14">
        <f t="shared" si="73"/>
        <v>7.1419891516200529E-4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1.3314198915162005E-2</v>
      </c>
      <c r="AR77" s="9">
        <f t="shared" si="77"/>
        <v>10.950000000000001</v>
      </c>
      <c r="AS77" s="1">
        <f t="shared" si="78"/>
        <v>0.18</v>
      </c>
      <c r="AT77" s="1">
        <f t="shared" si="83"/>
        <v>7166.666666666667</v>
      </c>
      <c r="AU77" s="1">
        <f t="shared" si="79"/>
        <v>1260067.1024000102</v>
      </c>
    </row>
    <row r="78" spans="1:48" x14ac:dyDescent="0.15">
      <c r="C78" s="7">
        <v>5</v>
      </c>
      <c r="D78" s="7">
        <f t="shared" si="80"/>
        <v>15.2885483870968</v>
      </c>
      <c r="E78" s="10">
        <f t="shared" si="81"/>
        <v>9.8789333333333307</v>
      </c>
      <c r="F78" s="7" t="s">
        <v>85</v>
      </c>
      <c r="G78" s="1">
        <v>6</v>
      </c>
      <c r="H78" s="9">
        <f t="shared" si="63"/>
        <v>15.2885483870968</v>
      </c>
      <c r="I78" s="9">
        <f t="shared" si="64"/>
        <v>288.43854838709677</v>
      </c>
      <c r="J78" s="9">
        <f t="shared" si="65"/>
        <v>0.11528421435553809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0.23100157895726003</v>
      </c>
      <c r="P78" s="9">
        <f t="shared" si="68"/>
        <v>2.6630835544976524E-2</v>
      </c>
      <c r="Q78" s="12">
        <f t="shared" si="69"/>
        <v>4.7935503980957739E-3</v>
      </c>
      <c r="R78" s="9">
        <f t="shared" si="70"/>
        <v>1.9710000000000002E-2</v>
      </c>
      <c r="S78" s="13">
        <f t="shared" si="71"/>
        <v>0.24320397757969425</v>
      </c>
      <c r="T78" s="2">
        <f t="shared" si="72"/>
        <v>0.01</v>
      </c>
      <c r="U78" s="14">
        <f t="shared" si="73"/>
        <v>2.4320397757969427E-3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1.5032039775796943E-2</v>
      </c>
      <c r="AR78" s="9">
        <f t="shared" si="77"/>
        <v>10.950000000000001</v>
      </c>
      <c r="AS78" s="1">
        <f t="shared" si="78"/>
        <v>0.18</v>
      </c>
      <c r="AT78" s="1">
        <f t="shared" si="83"/>
        <v>7166.666666666667</v>
      </c>
      <c r="AU78" s="1">
        <f t="shared" si="79"/>
        <v>1422645.0216152323</v>
      </c>
    </row>
    <row r="79" spans="1:48" x14ac:dyDescent="0.15">
      <c r="C79" s="7">
        <v>6</v>
      </c>
      <c r="D79" s="7">
        <f t="shared" si="80"/>
        <v>22.6356</v>
      </c>
      <c r="E79" s="10">
        <f t="shared" si="81"/>
        <v>15.2885483870968</v>
      </c>
      <c r="F79" s="7" t="s">
        <v>83</v>
      </c>
      <c r="G79" s="1">
        <v>7</v>
      </c>
      <c r="H79" s="9">
        <f t="shared" si="63"/>
        <v>22.6356</v>
      </c>
      <c r="I79" s="9">
        <f t="shared" si="64"/>
        <v>295.78559999999999</v>
      </c>
      <c r="J79" s="9">
        <f t="shared" si="65"/>
        <v>0.26663794938272872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0.31387074341228355</v>
      </c>
      <c r="P79" s="9">
        <f t="shared" si="68"/>
        <v>8.3689851394683892E-2</v>
      </c>
      <c r="Q79" s="12">
        <f t="shared" si="69"/>
        <v>1.50641732510431E-2</v>
      </c>
      <c r="R79" s="9">
        <f t="shared" si="70"/>
        <v>1.9710000000000002E-2</v>
      </c>
      <c r="S79" s="13">
        <f t="shared" si="71"/>
        <v>0.76429088031674774</v>
      </c>
      <c r="T79" s="2">
        <f t="shared" si="72"/>
        <v>0.01</v>
      </c>
      <c r="U79" s="14">
        <f t="shared" si="73"/>
        <v>7.6429088031674773E-3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2.9242908803167478E-2</v>
      </c>
      <c r="AR79" s="9">
        <f t="shared" si="77"/>
        <v>10.950000000000001</v>
      </c>
      <c r="AS79" s="1">
        <f t="shared" si="78"/>
        <v>0.18</v>
      </c>
      <c r="AT79" s="1">
        <f t="shared" si="83"/>
        <v>7166.666666666667</v>
      </c>
      <c r="AU79" s="1">
        <f t="shared" si="79"/>
        <v>2767573.7456042534</v>
      </c>
    </row>
    <row r="80" spans="1:48" x14ac:dyDescent="0.15">
      <c r="C80" s="7">
        <v>7</v>
      </c>
      <c r="D80" s="7">
        <f t="shared" si="80"/>
        <v>24.238483870967698</v>
      </c>
      <c r="E80" s="10">
        <f t="shared" si="81"/>
        <v>22.6356</v>
      </c>
      <c r="F80" s="7" t="s">
        <v>83</v>
      </c>
      <c r="G80" s="1">
        <v>8</v>
      </c>
      <c r="H80" s="9">
        <f t="shared" si="63"/>
        <v>24.238483870967698</v>
      </c>
      <c r="I80" s="9">
        <f t="shared" si="64"/>
        <v>297.38848387096766</v>
      </c>
      <c r="J80" s="9">
        <f t="shared" si="65"/>
        <v>0.31840287814096241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0.33968089201759966</v>
      </c>
      <c r="P80" s="9">
        <f t="shared" si="68"/>
        <v>0.1081553736678932</v>
      </c>
      <c r="Q80" s="12">
        <f t="shared" si="69"/>
        <v>1.9467967260220775E-2</v>
      </c>
      <c r="R80" s="9">
        <f t="shared" si="70"/>
        <v>1.9710000000000002E-2</v>
      </c>
      <c r="S80" s="13">
        <f t="shared" si="71"/>
        <v>0.98772030746934414</v>
      </c>
      <c r="T80" s="2">
        <f t="shared" si="72"/>
        <v>0.01</v>
      </c>
      <c r="U80" s="14">
        <f t="shared" si="73"/>
        <v>9.8772030746934417E-3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3.1477203074693441E-2</v>
      </c>
      <c r="AR80" s="9">
        <f t="shared" si="77"/>
        <v>10.950000000000001</v>
      </c>
      <c r="AS80" s="1">
        <f t="shared" si="78"/>
        <v>0.18</v>
      </c>
      <c r="AT80" s="1">
        <f t="shared" si="83"/>
        <v>7166.666666666667</v>
      </c>
      <c r="AU80" s="1">
        <f t="shared" si="79"/>
        <v>2979029.2546116011</v>
      </c>
    </row>
    <row r="81" spans="1:48" x14ac:dyDescent="0.15">
      <c r="C81" s="7">
        <v>8</v>
      </c>
      <c r="D81" s="7">
        <f t="shared" si="80"/>
        <v>22.3540322580645</v>
      </c>
      <c r="E81" s="10">
        <f t="shared" si="81"/>
        <v>24.238483870967698</v>
      </c>
      <c r="F81" s="7" t="s">
        <v>83</v>
      </c>
      <c r="G81" s="1">
        <v>9</v>
      </c>
      <c r="H81" s="9">
        <f t="shared" si="63"/>
        <v>22.3540322580645</v>
      </c>
      <c r="I81" s="9">
        <f t="shared" si="64"/>
        <v>295.50403225806446</v>
      </c>
      <c r="J81" s="9">
        <f t="shared" si="65"/>
        <v>0.25840440252433611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0.34102551834970651</v>
      </c>
      <c r="P81" s="9">
        <f t="shared" si="68"/>
        <v>8.8122495314707935E-2</v>
      </c>
      <c r="Q81" s="12">
        <f t="shared" si="69"/>
        <v>1.5862049156647427E-2</v>
      </c>
      <c r="R81" s="9">
        <f t="shared" si="70"/>
        <v>1.9710000000000002E-2</v>
      </c>
      <c r="S81" s="13">
        <f t="shared" si="71"/>
        <v>0.80477164670966139</v>
      </c>
      <c r="T81" s="2">
        <f t="shared" si="72"/>
        <v>0.01</v>
      </c>
      <c r="U81" s="14">
        <f t="shared" si="73"/>
        <v>8.0477164670966148E-3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2.9647716467096616E-2</v>
      </c>
      <c r="AR81" s="9">
        <f t="shared" si="77"/>
        <v>10.950000000000001</v>
      </c>
      <c r="AS81" s="1">
        <f t="shared" si="78"/>
        <v>0.18</v>
      </c>
      <c r="AT81" s="1">
        <f t="shared" si="83"/>
        <v>7166.666666666667</v>
      </c>
      <c r="AU81" s="1">
        <f t="shared" si="79"/>
        <v>2805885.0870050211</v>
      </c>
    </row>
    <row r="82" spans="1:48" x14ac:dyDescent="0.15">
      <c r="C82" s="7">
        <v>9</v>
      </c>
      <c r="D82" s="7">
        <f t="shared" si="80"/>
        <v>18.567633333333301</v>
      </c>
      <c r="E82" s="10">
        <f t="shared" si="81"/>
        <v>22.3540322580645</v>
      </c>
      <c r="F82" s="7" t="s">
        <v>83</v>
      </c>
      <c r="G82" s="1">
        <v>10</v>
      </c>
      <c r="H82" s="9">
        <f t="shared" si="63"/>
        <v>18.567633333333301</v>
      </c>
      <c r="I82" s="9">
        <f t="shared" si="64"/>
        <v>291.71763333333325</v>
      </c>
      <c r="J82" s="9">
        <f t="shared" si="65"/>
        <v>0.16848532715857198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0.36240302303499861</v>
      </c>
      <c r="P82" s="9">
        <f t="shared" si="68"/>
        <v>6.1059591899307236E-2</v>
      </c>
      <c r="Q82" s="12">
        <f t="shared" si="69"/>
        <v>1.0990726541875303E-2</v>
      </c>
      <c r="R82" s="9">
        <f t="shared" si="70"/>
        <v>1.9710000000000002E-2</v>
      </c>
      <c r="S82" s="13">
        <f t="shared" si="71"/>
        <v>0.55762184382928981</v>
      </c>
      <c r="T82" s="2">
        <f t="shared" si="72"/>
        <v>0.01</v>
      </c>
      <c r="U82" s="14">
        <f t="shared" si="73"/>
        <v>5.5762184382928985E-3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2.71762184382929E-2</v>
      </c>
      <c r="AR82" s="9">
        <f t="shared" si="77"/>
        <v>10.950000000000001</v>
      </c>
      <c r="AS82" s="1">
        <f t="shared" si="78"/>
        <v>0.18</v>
      </c>
      <c r="AT82" s="1">
        <f t="shared" si="83"/>
        <v>7166.666666666667</v>
      </c>
      <c r="AU82" s="1">
        <f t="shared" si="79"/>
        <v>2571980.4127857131</v>
      </c>
    </row>
    <row r="83" spans="1:48" x14ac:dyDescent="0.15">
      <c r="C83" s="7">
        <v>10</v>
      </c>
      <c r="D83" s="7">
        <f t="shared" si="80"/>
        <v>11.567516129032301</v>
      </c>
      <c r="E83" s="10">
        <f t="shared" si="81"/>
        <v>18.567633333333301</v>
      </c>
      <c r="F83" s="7" t="s">
        <v>83</v>
      </c>
      <c r="G83" s="1">
        <v>11</v>
      </c>
      <c r="H83" s="9">
        <f t="shared" si="63"/>
        <v>11.567516129032301</v>
      </c>
      <c r="I83" s="9">
        <f t="shared" si="64"/>
        <v>284.71751612903228</v>
      </c>
      <c r="J83" s="9">
        <f t="shared" si="65"/>
        <v>7.4159981954697557E-2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0.28627625957890684</v>
      </c>
      <c r="O83" s="9">
        <f t="shared" si="82"/>
        <v>0.12456717155678459</v>
      </c>
      <c r="P83" s="9">
        <f t="shared" si="68"/>
        <v>9.2378991947988601E-3</v>
      </c>
      <c r="Q83" s="12">
        <f t="shared" si="69"/>
        <v>1.6628218550637948E-3</v>
      </c>
      <c r="R83" s="9">
        <f t="shared" si="70"/>
        <v>1.9710000000000002E-2</v>
      </c>
      <c r="S83" s="13">
        <f t="shared" si="71"/>
        <v>8.4364376208208761E-2</v>
      </c>
      <c r="T83" s="2">
        <f t="shared" si="72"/>
        <v>0.01</v>
      </c>
      <c r="U83" s="14">
        <f t="shared" si="73"/>
        <v>8.4364376208208758E-4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1.3443643762082088E-2</v>
      </c>
      <c r="AR83" s="9">
        <f t="shared" si="77"/>
        <v>10.950000000000001</v>
      </c>
      <c r="AS83" s="1">
        <f t="shared" si="78"/>
        <v>0.18</v>
      </c>
      <c r="AT83" s="1">
        <f t="shared" si="83"/>
        <v>7166.666666666667</v>
      </c>
      <c r="AU83" s="1">
        <f t="shared" si="79"/>
        <v>1272317.8727406468</v>
      </c>
    </row>
    <row r="84" spans="1:48" x14ac:dyDescent="0.15">
      <c r="C84" s="7">
        <v>11</v>
      </c>
      <c r="D84" s="7">
        <f t="shared" si="80"/>
        <v>8.6883999999999997</v>
      </c>
      <c r="E84" s="10">
        <f t="shared" si="81"/>
        <v>11.567516129032301</v>
      </c>
      <c r="F84" s="7" t="s">
        <v>85</v>
      </c>
      <c r="G84" s="1">
        <v>12</v>
      </c>
      <c r="H84" s="9">
        <f t="shared" si="63"/>
        <v>8.6883999999999997</v>
      </c>
      <c r="I84" s="9">
        <f t="shared" si="64"/>
        <v>281.83839999999998</v>
      </c>
      <c r="J84" s="9">
        <f t="shared" si="65"/>
        <v>5.2293642207997516E-2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0.22482927236198574</v>
      </c>
      <c r="P84" s="9">
        <f t="shared" si="68"/>
        <v>1.1757141526782108E-2</v>
      </c>
      <c r="Q84" s="12">
        <f t="shared" si="69"/>
        <v>2.1162854748207794E-3</v>
      </c>
      <c r="R84" s="9">
        <f t="shared" si="70"/>
        <v>1.9710000000000002E-2</v>
      </c>
      <c r="S84" s="13">
        <f t="shared" si="71"/>
        <v>0.107371155495727</v>
      </c>
      <c r="T84" s="2">
        <f t="shared" si="72"/>
        <v>0.01</v>
      </c>
      <c r="U84" s="14">
        <f t="shared" si="73"/>
        <v>1.07371155495727E-3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1.3673711554957269E-2</v>
      </c>
      <c r="AR84" s="9">
        <f t="shared" si="77"/>
        <v>10.950000000000001</v>
      </c>
      <c r="AS84" s="1">
        <f t="shared" si="78"/>
        <v>0.18</v>
      </c>
      <c r="AT84" s="1">
        <f t="shared" si="83"/>
        <v>7166.666666666667</v>
      </c>
      <c r="AU84" s="1">
        <f t="shared" si="79"/>
        <v>1294091.6842159778</v>
      </c>
      <c r="AV84" s="1">
        <f>SUM(AU73:AU84)</f>
        <v>21502682.234426305</v>
      </c>
    </row>
    <row r="85" spans="1:48" x14ac:dyDescent="0.15">
      <c r="C85" s="7">
        <v>12</v>
      </c>
      <c r="D85" s="7">
        <f t="shared" si="80"/>
        <v>5.2470645161290301</v>
      </c>
      <c r="E85" s="10">
        <f t="shared" si="81"/>
        <v>8.6883999999999997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6.0723870967741904</v>
      </c>
      <c r="E89" s="7"/>
      <c r="F89" s="7"/>
      <c r="G89" s="1">
        <v>1</v>
      </c>
      <c r="H89" s="9">
        <f t="shared" ref="H89:H100" si="84">E90</f>
        <v>6.0723870967741904</v>
      </c>
      <c r="I89" s="9">
        <f t="shared" ref="I89:I100" si="85">H89+273.15</f>
        <v>279.22238709677418</v>
      </c>
      <c r="J89" s="9">
        <f t="shared" ref="J89:J100" si="86">EXP(($C$15*(I89-$C$13))/($C$16*I89*$C$13))</f>
        <v>3.7833793619025238E-2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0.20071867944217411</v>
      </c>
      <c r="Q89" s="12">
        <f t="shared" ref="Q89:Q100" si="90">P89*$B$91</f>
        <v>9.0323405748978347E-2</v>
      </c>
      <c r="R89" s="9">
        <f t="shared" ref="R89:R100" si="91">L89*$B$91</f>
        <v>2.3873737500000001</v>
      </c>
      <c r="S89" s="13">
        <f t="shared" ref="S89:S100" si="92">Q89/R89</f>
        <v>3.7833793619025231E-2</v>
      </c>
      <c r="T89" s="2">
        <f t="shared" ref="T89:T100" si="93">$B$90/100</f>
        <v>0.51</v>
      </c>
      <c r="U89" s="14">
        <f t="shared" ref="U89:U100" si="94">S89*T89</f>
        <v>1.9295234745702869E-2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3.6154513275829414E-2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81000</v>
      </c>
      <c r="AN89" s="1">
        <f t="shared" ref="AN89:AN100" si="98">AM89*10000*AK89*AJ89</f>
        <v>304638832.72497052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3.9746129032258102</v>
      </c>
      <c r="E90" s="10">
        <f t="shared" ref="E90:E101" si="100">D89</f>
        <v>6.0723870967741904</v>
      </c>
      <c r="F90" s="7" t="s">
        <v>83</v>
      </c>
      <c r="G90" s="1">
        <v>2</v>
      </c>
      <c r="H90" s="9">
        <f t="shared" si="84"/>
        <v>3.9746129032258102</v>
      </c>
      <c r="I90" s="9">
        <f t="shared" si="85"/>
        <v>277.1246129032258</v>
      </c>
      <c r="J90" s="9">
        <f t="shared" si="86"/>
        <v>2.9056319524332071E-2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10.409831320557826</v>
      </c>
      <c r="P90" s="9">
        <f t="shared" si="89"/>
        <v>0.30247138504452786</v>
      </c>
      <c r="Q90" s="12">
        <f t="shared" si="90"/>
        <v>0.13611212327003755</v>
      </c>
      <c r="R90" s="9">
        <f t="shared" si="91"/>
        <v>2.3873737500000001</v>
      </c>
      <c r="S90" s="13">
        <f t="shared" si="92"/>
        <v>5.701332825245211E-2</v>
      </c>
      <c r="T90" s="2">
        <f t="shared" si="93"/>
        <v>0.51</v>
      </c>
      <c r="U90" s="14">
        <f t="shared" si="94"/>
        <v>2.9076797408750577E-2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3.9103654418738296E-2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81000</v>
      </c>
      <c r="AN90" s="1">
        <f t="shared" si="98"/>
        <v>329488369.72364932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6.60682142857143</v>
      </c>
      <c r="E91" s="10">
        <f t="shared" si="100"/>
        <v>3.9746129032258102</v>
      </c>
      <c r="F91" s="7" t="s">
        <v>83</v>
      </c>
      <c r="G91" s="1">
        <v>3</v>
      </c>
      <c r="H91" s="9">
        <f t="shared" si="84"/>
        <v>6.60682142857143</v>
      </c>
      <c r="I91" s="9">
        <f t="shared" si="85"/>
        <v>279.75682142857141</v>
      </c>
      <c r="J91" s="9">
        <f t="shared" si="86"/>
        <v>4.0439976487596174E-2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15.412634935513298</v>
      </c>
      <c r="P91" s="9">
        <f t="shared" si="89"/>
        <v>0.62328659440406109</v>
      </c>
      <c r="Q91" s="12">
        <f t="shared" si="90"/>
        <v>0.28047896748182749</v>
      </c>
      <c r="R91" s="9">
        <f t="shared" si="91"/>
        <v>2.3873737500000001</v>
      </c>
      <c r="S91" s="13">
        <f t="shared" si="92"/>
        <v>0.11748431408438979</v>
      </c>
      <c r="T91" s="2">
        <f t="shared" si="93"/>
        <v>0.51</v>
      </c>
      <c r="U91" s="14">
        <f t="shared" si="94"/>
        <v>5.9917000183038797E-2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4.8401975555186195E-2</v>
      </c>
      <c r="AK91" s="9">
        <f t="shared" si="96"/>
        <v>10.4025</v>
      </c>
      <c r="AL91" s="1">
        <f t="shared" si="97"/>
        <v>0.45</v>
      </c>
      <c r="AM91" s="17">
        <f t="shared" si="102"/>
        <v>81000</v>
      </c>
      <c r="AN91" s="1">
        <f t="shared" si="98"/>
        <v>407836256.07738775</v>
      </c>
    </row>
    <row r="92" spans="1:48" x14ac:dyDescent="0.15">
      <c r="C92" s="7">
        <v>3</v>
      </c>
      <c r="D92" s="7">
        <f t="shared" si="99"/>
        <v>7.3129677419354904</v>
      </c>
      <c r="E92" s="10">
        <f t="shared" si="100"/>
        <v>6.60682142857143</v>
      </c>
      <c r="F92" s="7" t="s">
        <v>83</v>
      </c>
      <c r="G92" s="1">
        <v>4</v>
      </c>
      <c r="H92" s="9">
        <f t="shared" si="84"/>
        <v>7.3129677419354904</v>
      </c>
      <c r="I92" s="9">
        <f t="shared" si="85"/>
        <v>280.46296774193547</v>
      </c>
      <c r="J92" s="9">
        <f t="shared" si="86"/>
        <v>4.4143650627051785E-2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20.094623341109237</v>
      </c>
      <c r="P92" s="9">
        <f t="shared" si="89"/>
        <v>0.8870500322521262</v>
      </c>
      <c r="Q92" s="12">
        <f t="shared" si="90"/>
        <v>0.39917251451345681</v>
      </c>
      <c r="R92" s="9">
        <f t="shared" si="91"/>
        <v>2.3873737500000001</v>
      </c>
      <c r="S92" s="13">
        <f t="shared" si="92"/>
        <v>0.16720151778223113</v>
      </c>
      <c r="T92" s="2">
        <f t="shared" si="93"/>
        <v>0.51</v>
      </c>
      <c r="U92" s="14">
        <f t="shared" si="94"/>
        <v>8.5272774068937879E-2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5.6046741381784775E-2</v>
      </c>
      <c r="AK92" s="9">
        <f t="shared" si="96"/>
        <v>10.4025</v>
      </c>
      <c r="AL92" s="1">
        <f t="shared" si="97"/>
        <v>0.45</v>
      </c>
      <c r="AM92" s="17">
        <f t="shared" si="102"/>
        <v>81000</v>
      </c>
      <c r="AN92" s="1">
        <f t="shared" si="98"/>
        <v>472251244.05145305</v>
      </c>
    </row>
    <row r="93" spans="1:48" x14ac:dyDescent="0.15">
      <c r="C93" s="7">
        <v>4</v>
      </c>
      <c r="D93" s="7">
        <f t="shared" si="99"/>
        <v>9.8789333333333307</v>
      </c>
      <c r="E93" s="10">
        <f t="shared" si="100"/>
        <v>7.3129677419354904</v>
      </c>
      <c r="F93" s="7" t="s">
        <v>83</v>
      </c>
      <c r="G93" s="1">
        <v>5</v>
      </c>
      <c r="H93" s="9">
        <f t="shared" si="84"/>
        <v>9.8789333333333307</v>
      </c>
      <c r="I93" s="9">
        <f t="shared" si="85"/>
        <v>283.02893333333333</v>
      </c>
      <c r="J93" s="9">
        <f t="shared" si="86"/>
        <v>6.0472886819994673E-2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18.247194643414254</v>
      </c>
      <c r="O93" s="9">
        <f t="shared" si="101"/>
        <v>6.265653665442855</v>
      </c>
      <c r="P93" s="9">
        <f t="shared" si="89"/>
        <v>0.37890216496361051</v>
      </c>
      <c r="Q93" s="12">
        <f t="shared" si="90"/>
        <v>0.17050597423362474</v>
      </c>
      <c r="R93" s="9">
        <f t="shared" si="91"/>
        <v>2.3873737500000001</v>
      </c>
      <c r="S93" s="13">
        <f t="shared" si="92"/>
        <v>7.1419891516200484E-2</v>
      </c>
      <c r="T93" s="2">
        <f t="shared" si="93"/>
        <v>0.51</v>
      </c>
      <c r="U93" s="14">
        <f t="shared" si="94"/>
        <v>3.642414467326225E-2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3.3892879618988569E-2</v>
      </c>
      <c r="AK93" s="9">
        <f t="shared" si="96"/>
        <v>10.4025</v>
      </c>
      <c r="AL93" s="1">
        <f t="shared" si="97"/>
        <v>0.45</v>
      </c>
      <c r="AM93" s="17">
        <f t="shared" si="102"/>
        <v>81000</v>
      </c>
      <c r="AN93" s="1">
        <f t="shared" si="98"/>
        <v>285582250.99158818</v>
      </c>
    </row>
    <row r="94" spans="1:48" x14ac:dyDescent="0.15">
      <c r="C94" s="7">
        <v>5</v>
      </c>
      <c r="D94" s="7">
        <f t="shared" si="99"/>
        <v>15.2885483870968</v>
      </c>
      <c r="E94" s="10">
        <f t="shared" si="100"/>
        <v>9.8789333333333307</v>
      </c>
      <c r="F94" s="7" t="s">
        <v>85</v>
      </c>
      <c r="G94" s="1">
        <v>6</v>
      </c>
      <c r="H94" s="9">
        <f t="shared" si="84"/>
        <v>15.2885483870968</v>
      </c>
      <c r="I94" s="9">
        <f t="shared" si="85"/>
        <v>288.43854838709677</v>
      </c>
      <c r="J94" s="9">
        <f t="shared" si="86"/>
        <v>0.11528421435553809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11.192026500479244</v>
      </c>
      <c r="P94" s="9">
        <f t="shared" si="89"/>
        <v>1.290263982154112</v>
      </c>
      <c r="Q94" s="12">
        <f t="shared" si="90"/>
        <v>0.5806187919693504</v>
      </c>
      <c r="R94" s="9">
        <f t="shared" si="91"/>
        <v>2.3873737500000001</v>
      </c>
      <c r="S94" s="13">
        <f t="shared" si="92"/>
        <v>0.24320397757969417</v>
      </c>
      <c r="T94" s="2">
        <f t="shared" si="93"/>
        <v>0.51</v>
      </c>
      <c r="U94" s="14">
        <f t="shared" si="94"/>
        <v>0.12403402856564402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6.3525259612541685E-2</v>
      </c>
      <c r="AK94" s="9">
        <f t="shared" si="96"/>
        <v>10.4025</v>
      </c>
      <c r="AL94" s="1">
        <f t="shared" si="97"/>
        <v>0.45</v>
      </c>
      <c r="AM94" s="17">
        <f t="shared" si="102"/>
        <v>81000</v>
      </c>
      <c r="AN94" s="1">
        <f t="shared" si="98"/>
        <v>535265425.62676656</v>
      </c>
    </row>
    <row r="95" spans="1:48" x14ac:dyDescent="0.15">
      <c r="C95" s="7">
        <v>6</v>
      </c>
      <c r="D95" s="7">
        <f t="shared" si="99"/>
        <v>22.6356</v>
      </c>
      <c r="E95" s="10">
        <f t="shared" si="100"/>
        <v>15.2885483870968</v>
      </c>
      <c r="F95" s="7" t="s">
        <v>83</v>
      </c>
      <c r="G95" s="1">
        <v>7</v>
      </c>
      <c r="H95" s="9">
        <f t="shared" si="84"/>
        <v>22.6356</v>
      </c>
      <c r="I95" s="9">
        <f t="shared" si="85"/>
        <v>295.78559999999999</v>
      </c>
      <c r="J95" s="9">
        <f t="shared" si="86"/>
        <v>0.26663794938272872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15.207037518325134</v>
      </c>
      <c r="P95" s="9">
        <f t="shared" si="89"/>
        <v>4.0547733000724335</v>
      </c>
      <c r="Q95" s="12">
        <f t="shared" si="90"/>
        <v>1.8246479850325952</v>
      </c>
      <c r="R95" s="9">
        <f t="shared" si="91"/>
        <v>2.3873737500000001</v>
      </c>
      <c r="S95" s="13">
        <f t="shared" si="92"/>
        <v>0.76429088031674774</v>
      </c>
      <c r="T95" s="2">
        <f t="shared" si="93"/>
        <v>0.51</v>
      </c>
      <c r="U95" s="14">
        <f t="shared" si="94"/>
        <v>0.38978834896154135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0.16397618721190471</v>
      </c>
      <c r="AK95" s="9">
        <f t="shared" si="96"/>
        <v>10.4025</v>
      </c>
      <c r="AL95" s="1">
        <f t="shared" si="97"/>
        <v>0.45</v>
      </c>
      <c r="AM95" s="17">
        <f t="shared" si="102"/>
        <v>81000</v>
      </c>
      <c r="AN95" s="1">
        <f t="shared" si="98"/>
        <v>1381667452.8521893</v>
      </c>
    </row>
    <row r="96" spans="1:48" x14ac:dyDescent="0.15">
      <c r="C96" s="7">
        <v>7</v>
      </c>
      <c r="D96" s="7">
        <f t="shared" si="99"/>
        <v>24.238483870967698</v>
      </c>
      <c r="E96" s="10">
        <f t="shared" si="100"/>
        <v>22.6356</v>
      </c>
      <c r="F96" s="7" t="s">
        <v>83</v>
      </c>
      <c r="G96" s="1">
        <v>8</v>
      </c>
      <c r="H96" s="9">
        <f t="shared" si="84"/>
        <v>24.238483870967698</v>
      </c>
      <c r="I96" s="9">
        <f t="shared" si="85"/>
        <v>297.38848387096766</v>
      </c>
      <c r="J96" s="9">
        <f t="shared" si="86"/>
        <v>0.31840287814096241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16.457539218252698</v>
      </c>
      <c r="P96" s="9">
        <f t="shared" si="89"/>
        <v>5.2401278542094234</v>
      </c>
      <c r="Q96" s="12">
        <f t="shared" si="90"/>
        <v>2.3580575343942405</v>
      </c>
      <c r="R96" s="9">
        <f t="shared" si="91"/>
        <v>2.3873737500000001</v>
      </c>
      <c r="S96" s="13">
        <f t="shared" si="92"/>
        <v>0.98772030746934381</v>
      </c>
      <c r="T96" s="2">
        <f t="shared" si="93"/>
        <v>0.51</v>
      </c>
      <c r="U96" s="14">
        <f t="shared" si="94"/>
        <v>0.50373735680936538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0.19833181307802367</v>
      </c>
      <c r="AK96" s="9">
        <f t="shared" si="96"/>
        <v>10.4025</v>
      </c>
      <c r="AL96" s="1">
        <f t="shared" si="97"/>
        <v>0.45</v>
      </c>
      <c r="AM96" s="17">
        <f t="shared" si="102"/>
        <v>81000</v>
      </c>
      <c r="AN96" s="1">
        <f t="shared" si="98"/>
        <v>1671148815.2907543</v>
      </c>
    </row>
    <row r="97" spans="1:50" x14ac:dyDescent="0.15">
      <c r="C97" s="7">
        <v>8</v>
      </c>
      <c r="D97" s="7">
        <f t="shared" si="99"/>
        <v>22.3540322580645</v>
      </c>
      <c r="E97" s="10">
        <f t="shared" si="100"/>
        <v>24.238483870967698</v>
      </c>
      <c r="F97" s="7" t="s">
        <v>83</v>
      </c>
      <c r="G97" s="1">
        <v>9</v>
      </c>
      <c r="H97" s="9">
        <f t="shared" si="84"/>
        <v>22.3540322580645</v>
      </c>
      <c r="I97" s="9">
        <f t="shared" si="85"/>
        <v>295.50403225806446</v>
      </c>
      <c r="J97" s="9">
        <f t="shared" si="86"/>
        <v>0.25840440252433611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16.522686364043278</v>
      </c>
      <c r="P97" s="9">
        <f t="shared" si="89"/>
        <v>4.2695348979975982</v>
      </c>
      <c r="Q97" s="12">
        <f t="shared" si="90"/>
        <v>1.9212907040989193</v>
      </c>
      <c r="R97" s="9">
        <f t="shared" si="91"/>
        <v>2.3873737500000001</v>
      </c>
      <c r="S97" s="13">
        <f t="shared" si="92"/>
        <v>0.80477164670966128</v>
      </c>
      <c r="T97" s="2">
        <f t="shared" si="93"/>
        <v>0.51</v>
      </c>
      <c r="U97" s="14">
        <f t="shared" si="94"/>
        <v>0.41043353982192726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0.17020071225631109</v>
      </c>
      <c r="AK97" s="9">
        <f t="shared" si="96"/>
        <v>10.4025</v>
      </c>
      <c r="AL97" s="1">
        <f t="shared" si="97"/>
        <v>0.45</v>
      </c>
      <c r="AM97" s="17">
        <f t="shared" si="102"/>
        <v>81000</v>
      </c>
      <c r="AN97" s="1">
        <f t="shared" si="98"/>
        <v>1434115456.4894836</v>
      </c>
    </row>
    <row r="98" spans="1:50" x14ac:dyDescent="0.15">
      <c r="C98" s="7">
        <v>9</v>
      </c>
      <c r="D98" s="7">
        <f t="shared" si="99"/>
        <v>18.567633333333301</v>
      </c>
      <c r="E98" s="10">
        <f t="shared" si="100"/>
        <v>22.3540322580645</v>
      </c>
      <c r="F98" s="7" t="s">
        <v>83</v>
      </c>
      <c r="G98" s="1">
        <v>10</v>
      </c>
      <c r="H98" s="9">
        <f t="shared" si="84"/>
        <v>18.567633333333301</v>
      </c>
      <c r="I98" s="9">
        <f t="shared" si="85"/>
        <v>291.71763333333325</v>
      </c>
      <c r="J98" s="9">
        <f t="shared" si="86"/>
        <v>0.16848532715857198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17.558426466045677</v>
      </c>
      <c r="P98" s="9">
        <f t="shared" si="89"/>
        <v>2.9583372275214348</v>
      </c>
      <c r="Q98" s="12">
        <f t="shared" si="90"/>
        <v>1.3312517523846457</v>
      </c>
      <c r="R98" s="9">
        <f t="shared" si="91"/>
        <v>2.3873737500000001</v>
      </c>
      <c r="S98" s="13">
        <f t="shared" si="92"/>
        <v>0.5576218438292897</v>
      </c>
      <c r="T98" s="2">
        <f t="shared" si="93"/>
        <v>0.51</v>
      </c>
      <c r="U98" s="14">
        <f t="shared" si="94"/>
        <v>0.28438714035293777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0.12899172281641075</v>
      </c>
      <c r="AK98" s="9">
        <f t="shared" si="96"/>
        <v>10.4025</v>
      </c>
      <c r="AL98" s="1">
        <f t="shared" si="97"/>
        <v>0.45</v>
      </c>
      <c r="AM98" s="17">
        <f t="shared" si="102"/>
        <v>81000</v>
      </c>
      <c r="AN98" s="1">
        <f t="shared" si="98"/>
        <v>1086887481.2441473</v>
      </c>
    </row>
    <row r="99" spans="1:50" x14ac:dyDescent="0.15">
      <c r="C99" s="7">
        <v>10</v>
      </c>
      <c r="D99" s="7">
        <f t="shared" si="99"/>
        <v>11.567516129032301</v>
      </c>
      <c r="E99" s="10">
        <f t="shared" si="100"/>
        <v>18.567633333333301</v>
      </c>
      <c r="F99" s="7" t="s">
        <v>83</v>
      </c>
      <c r="G99" s="1">
        <v>11</v>
      </c>
      <c r="H99" s="9">
        <f t="shared" si="84"/>
        <v>11.567516129032301</v>
      </c>
      <c r="I99" s="9">
        <f t="shared" si="85"/>
        <v>284.71751612903228</v>
      </c>
      <c r="J99" s="9">
        <f t="shared" si="86"/>
        <v>7.4159981954697557E-2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13.870084776598031</v>
      </c>
      <c r="O99" s="9">
        <f t="shared" si="101"/>
        <v>6.035279461926212</v>
      </c>
      <c r="P99" s="9">
        <f t="shared" si="89"/>
        <v>0.44757621598800468</v>
      </c>
      <c r="Q99" s="12">
        <f t="shared" si="90"/>
        <v>0.2014092971946021</v>
      </c>
      <c r="R99" s="9">
        <f t="shared" si="91"/>
        <v>2.3873737500000001</v>
      </c>
      <c r="S99" s="13">
        <f t="shared" si="92"/>
        <v>8.4364376208208747E-2</v>
      </c>
      <c r="T99" s="2">
        <f t="shared" si="93"/>
        <v>0.51</v>
      </c>
      <c r="U99" s="14">
        <f t="shared" si="94"/>
        <v>4.3025831866186463E-2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4.3309288307655222E-2</v>
      </c>
      <c r="AK99" s="9">
        <f t="shared" si="96"/>
        <v>10.4025</v>
      </c>
      <c r="AL99" s="1">
        <f t="shared" si="97"/>
        <v>0.45</v>
      </c>
      <c r="AM99" s="17">
        <f t="shared" si="102"/>
        <v>81000</v>
      </c>
      <c r="AN99" s="1">
        <f t="shared" si="98"/>
        <v>364925146.0125106</v>
      </c>
    </row>
    <row r="100" spans="1:50" x14ac:dyDescent="0.15">
      <c r="C100" s="7">
        <v>11</v>
      </c>
      <c r="D100" s="7">
        <f t="shared" si="99"/>
        <v>8.6883999999999997</v>
      </c>
      <c r="E100" s="10">
        <f t="shared" si="100"/>
        <v>11.567516129032301</v>
      </c>
      <c r="F100" s="7" t="s">
        <v>85</v>
      </c>
      <c r="G100" s="1">
        <v>12</v>
      </c>
      <c r="H100" s="9">
        <f t="shared" si="84"/>
        <v>8.6883999999999997</v>
      </c>
      <c r="I100" s="9">
        <f t="shared" si="85"/>
        <v>281.83839999999998</v>
      </c>
      <c r="J100" s="9">
        <f t="shared" si="86"/>
        <v>5.2293642207997516E-2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10.892978245938208</v>
      </c>
      <c r="P100" s="9">
        <f t="shared" si="89"/>
        <v>0.56963350697259296</v>
      </c>
      <c r="Q100" s="12">
        <f t="shared" si="90"/>
        <v>0.25633507813766682</v>
      </c>
      <c r="R100" s="9">
        <f t="shared" si="91"/>
        <v>2.3873737500000001</v>
      </c>
      <c r="S100" s="13">
        <f t="shared" si="92"/>
        <v>0.10737115549572697</v>
      </c>
      <c r="T100" s="2">
        <f t="shared" si="93"/>
        <v>0.51</v>
      </c>
      <c r="U100" s="14">
        <f t="shared" si="94"/>
        <v>5.4759289302820757E-2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4.684692572480046E-2</v>
      </c>
      <c r="AK100" s="9">
        <f t="shared" si="96"/>
        <v>10.4025</v>
      </c>
      <c r="AL100" s="1">
        <f t="shared" si="97"/>
        <v>0.45</v>
      </c>
      <c r="AM100" s="17">
        <f t="shared" si="102"/>
        <v>81000</v>
      </c>
      <c r="AN100" s="1">
        <f t="shared" si="98"/>
        <v>394733367.33031178</v>
      </c>
      <c r="AO100" s="1">
        <f>SUM(AN89:AN100)</f>
        <v>8668540098.4152126</v>
      </c>
    </row>
    <row r="101" spans="1:50" x14ac:dyDescent="0.15">
      <c r="C101" s="7">
        <v>12</v>
      </c>
      <c r="D101" s="7">
        <f t="shared" si="99"/>
        <v>5.2470645161290301</v>
      </c>
      <c r="E101" s="10">
        <f t="shared" si="100"/>
        <v>8.6883999999999997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6.0723870967741904</v>
      </c>
      <c r="E105" s="7"/>
      <c r="F105" s="7"/>
      <c r="G105" s="1">
        <v>1</v>
      </c>
      <c r="H105" s="9">
        <f t="shared" ref="H105:H116" si="103">E106</f>
        <v>6.0723870967741904</v>
      </c>
      <c r="I105" s="9">
        <f t="shared" ref="I105:I116" si="104">H105+273.15</f>
        <v>279.22238709677418</v>
      </c>
      <c r="J105" s="9">
        <f t="shared" ref="J105:J116" si="105">EXP(($C$15*(I105-$C$13))/($C$16*I105*$C$13))</f>
        <v>3.7833793619025238E-2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2.4512144429870604E-2</v>
      </c>
      <c r="Q105" s="12">
        <f t="shared" ref="Q105:Q116" si="109">P105*$B$107</f>
        <v>7.3536433289611812E-3</v>
      </c>
      <c r="R105" s="9">
        <f t="shared" ref="R105:R116" si="110">L105*$B$107</f>
        <v>0.19436706250000002</v>
      </c>
      <c r="S105" s="13">
        <f t="shared" ref="S105:S116" si="111">Q105/R105</f>
        <v>3.7833793619025245E-2</v>
      </c>
      <c r="T105" s="2">
        <f t="shared" ref="T105:T116" si="112">$B$106/100</f>
        <v>0.01</v>
      </c>
      <c r="U105" s="14">
        <f t="shared" ref="U105:U116" si="113">S105*T105</f>
        <v>3.7833793619025246E-4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5.8683379361902524E-3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3.9746129032258102</v>
      </c>
      <c r="E106" s="10">
        <f t="shared" ref="E106:E117" si="121">D105</f>
        <v>6.0723870967741904</v>
      </c>
      <c r="F106" s="7" t="s">
        <v>83</v>
      </c>
      <c r="G106" s="1">
        <v>2</v>
      </c>
      <c r="H106" s="9">
        <f t="shared" si="103"/>
        <v>3.9746129032258102</v>
      </c>
      <c r="I106" s="9">
        <f t="shared" si="104"/>
        <v>277.1246129032258</v>
      </c>
      <c r="J106" s="9">
        <f t="shared" si="105"/>
        <v>2.9056319524332071E-2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1.2712682722367963</v>
      </c>
      <c r="P106" s="9">
        <f t="shared" si="108"/>
        <v>3.6938377119257924E-2</v>
      </c>
      <c r="Q106" s="12">
        <f t="shared" si="109"/>
        <v>1.1081513135777377E-2</v>
      </c>
      <c r="R106" s="9">
        <f t="shared" si="110"/>
        <v>0.19436706250000002</v>
      </c>
      <c r="S106" s="13">
        <f t="shared" si="111"/>
        <v>5.701332825245211E-2</v>
      </c>
      <c r="T106" s="2">
        <f t="shared" si="112"/>
        <v>0.01</v>
      </c>
      <c r="U106" s="14">
        <f t="shared" si="113"/>
        <v>5.7013328252452115E-4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6.0601332825245208E-3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6.60682142857143</v>
      </c>
      <c r="E107" s="10">
        <f t="shared" si="121"/>
        <v>3.9746129032258102</v>
      </c>
      <c r="F107" s="7" t="s">
        <v>83</v>
      </c>
      <c r="G107" s="1">
        <v>3</v>
      </c>
      <c r="H107" s="9">
        <f t="shared" si="103"/>
        <v>6.60682142857143</v>
      </c>
      <c r="I107" s="9">
        <f t="shared" si="104"/>
        <v>279.75682142857141</v>
      </c>
      <c r="J107" s="9">
        <f t="shared" si="105"/>
        <v>4.0439976487596174E-2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1.8822201034508719</v>
      </c>
      <c r="P107" s="9">
        <f t="shared" si="108"/>
        <v>7.6116936728034101E-2</v>
      </c>
      <c r="Q107" s="12">
        <f t="shared" si="109"/>
        <v>2.2835081018410228E-2</v>
      </c>
      <c r="R107" s="9">
        <f t="shared" si="110"/>
        <v>0.19436706250000002</v>
      </c>
      <c r="S107" s="13">
        <f t="shared" si="111"/>
        <v>0.11748431408438982</v>
      </c>
      <c r="T107" s="2">
        <f t="shared" si="112"/>
        <v>0.01</v>
      </c>
      <c r="U107" s="14">
        <f t="shared" si="113"/>
        <v>1.1748431408438982E-3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6.6648431408438983E-3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7.3129677419354904</v>
      </c>
      <c r="E108" s="10">
        <f t="shared" si="121"/>
        <v>6.60682142857143</v>
      </c>
      <c r="F108" s="7" t="s">
        <v>83</v>
      </c>
      <c r="G108" s="1">
        <v>4</v>
      </c>
      <c r="H108" s="9">
        <f t="shared" si="103"/>
        <v>7.3129677419354904</v>
      </c>
      <c r="I108" s="9">
        <f t="shared" si="104"/>
        <v>280.46296774193547</v>
      </c>
      <c r="J108" s="9">
        <f t="shared" si="105"/>
        <v>4.4143650627051785E-2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2.4539933750561711</v>
      </c>
      <c r="P108" s="9">
        <f t="shared" si="108"/>
        <v>0.10832822618957927</v>
      </c>
      <c r="Q108" s="12">
        <f t="shared" si="109"/>
        <v>3.2498467856873776E-2</v>
      </c>
      <c r="R108" s="9">
        <f t="shared" si="110"/>
        <v>0.19436706250000002</v>
      </c>
      <c r="S108" s="13">
        <f t="shared" si="111"/>
        <v>0.16720151778223111</v>
      </c>
      <c r="T108" s="2">
        <f t="shared" si="112"/>
        <v>0.01</v>
      </c>
      <c r="U108" s="14">
        <f t="shared" si="113"/>
        <v>1.6720151778223111E-3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7.1620151778223114E-3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9.8789333333333307</v>
      </c>
      <c r="E109" s="10">
        <f t="shared" si="121"/>
        <v>7.3129677419354904</v>
      </c>
      <c r="F109" s="7" t="s">
        <v>83</v>
      </c>
      <c r="G109" s="1">
        <v>5</v>
      </c>
      <c r="H109" s="9">
        <f t="shared" si="103"/>
        <v>9.8789333333333307</v>
      </c>
      <c r="I109" s="9">
        <f t="shared" si="104"/>
        <v>283.02893333333333</v>
      </c>
      <c r="J109" s="9">
        <f t="shared" si="105"/>
        <v>6.0472886819994673E-2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2.2283818914232625</v>
      </c>
      <c r="O109" s="9">
        <f t="shared" si="122"/>
        <v>0.7651734657766629</v>
      </c>
      <c r="P109" s="9">
        <f t="shared" si="108"/>
        <v>4.6272248393575202E-2</v>
      </c>
      <c r="Q109" s="12">
        <f t="shared" si="109"/>
        <v>1.3881674518072561E-2</v>
      </c>
      <c r="R109" s="9">
        <f t="shared" si="110"/>
        <v>0.19436706250000002</v>
      </c>
      <c r="S109" s="13">
        <f t="shared" si="111"/>
        <v>7.1419891516200484E-2</v>
      </c>
      <c r="T109" s="2">
        <f t="shared" si="112"/>
        <v>0.01</v>
      </c>
      <c r="U109" s="14">
        <f t="shared" si="113"/>
        <v>7.1419891516200486E-4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6.2041989151620054E-3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15.2885483870968</v>
      </c>
      <c r="E110" s="10">
        <f t="shared" si="121"/>
        <v>9.8789333333333307</v>
      </c>
      <c r="F110" s="7" t="s">
        <v>85</v>
      </c>
      <c r="G110" s="1">
        <v>6</v>
      </c>
      <c r="H110" s="9">
        <f t="shared" si="103"/>
        <v>15.2885483870968</v>
      </c>
      <c r="I110" s="9">
        <f t="shared" si="104"/>
        <v>288.43854838709677</v>
      </c>
      <c r="J110" s="9">
        <f t="shared" si="105"/>
        <v>0.11528421435553809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1.3667914257164213</v>
      </c>
      <c r="P110" s="9">
        <f t="shared" si="108"/>
        <v>0.15756947570160343</v>
      </c>
      <c r="Q110" s="12">
        <f t="shared" si="109"/>
        <v>4.7270842710481029E-2</v>
      </c>
      <c r="R110" s="9">
        <f t="shared" si="110"/>
        <v>0.19436706250000002</v>
      </c>
      <c r="S110" s="13">
        <f t="shared" si="111"/>
        <v>0.24320397757969422</v>
      </c>
      <c r="T110" s="2">
        <f t="shared" si="112"/>
        <v>0.01</v>
      </c>
      <c r="U110" s="14">
        <f t="shared" si="113"/>
        <v>2.4320397757969423E-3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7.9220397757969428E-3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22.6356</v>
      </c>
      <c r="E111" s="10">
        <f t="shared" si="121"/>
        <v>15.2885483870968</v>
      </c>
      <c r="F111" s="7" t="s">
        <v>83</v>
      </c>
      <c r="G111" s="1">
        <v>7</v>
      </c>
      <c r="H111" s="9">
        <f t="shared" si="103"/>
        <v>22.6356</v>
      </c>
      <c r="I111" s="9">
        <f t="shared" si="104"/>
        <v>295.78559999999999</v>
      </c>
      <c r="J111" s="9">
        <f t="shared" si="105"/>
        <v>0.26663794938272872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1.8571121583481514</v>
      </c>
      <c r="P111" s="9">
        <f t="shared" si="108"/>
        <v>0.49517657767568446</v>
      </c>
      <c r="Q111" s="12">
        <f t="shared" si="109"/>
        <v>0.14855297330270534</v>
      </c>
      <c r="R111" s="9">
        <f t="shared" si="110"/>
        <v>0.19436706250000002</v>
      </c>
      <c r="S111" s="13">
        <f t="shared" si="111"/>
        <v>0.76429088031674774</v>
      </c>
      <c r="T111" s="2">
        <f t="shared" si="112"/>
        <v>0.01</v>
      </c>
      <c r="U111" s="14">
        <f t="shared" si="113"/>
        <v>7.6429088031674773E-3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1.7592908803167478E-2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24.238483870967698</v>
      </c>
      <c r="E112" s="10">
        <f t="shared" si="121"/>
        <v>22.6356</v>
      </c>
      <c r="F112" s="7" t="s">
        <v>83</v>
      </c>
      <c r="G112" s="1">
        <v>8</v>
      </c>
      <c r="H112" s="9">
        <f t="shared" si="103"/>
        <v>24.238483870967698</v>
      </c>
      <c r="I112" s="9">
        <f t="shared" si="104"/>
        <v>297.38848387096766</v>
      </c>
      <c r="J112" s="9">
        <f t="shared" si="105"/>
        <v>0.31840287814096241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2.0098257890058004</v>
      </c>
      <c r="P112" s="9">
        <f t="shared" si="108"/>
        <v>0.63993431578137749</v>
      </c>
      <c r="Q112" s="12">
        <f t="shared" si="109"/>
        <v>0.19198029473441325</v>
      </c>
      <c r="R112" s="9">
        <f t="shared" si="110"/>
        <v>0.19436706250000002</v>
      </c>
      <c r="S112" s="13">
        <f t="shared" si="111"/>
        <v>0.98772030746934414</v>
      </c>
      <c r="T112" s="2">
        <f t="shared" si="112"/>
        <v>0.01</v>
      </c>
      <c r="U112" s="14">
        <f t="shared" si="113"/>
        <v>9.8772030746934417E-3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1.9827203074693441E-2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22.3540322580645</v>
      </c>
      <c r="E113" s="10">
        <f t="shared" si="121"/>
        <v>24.238483870967698</v>
      </c>
      <c r="F113" s="7" t="s">
        <v>83</v>
      </c>
      <c r="G113" s="1">
        <v>9</v>
      </c>
      <c r="H113" s="9">
        <f t="shared" si="103"/>
        <v>22.3540322580645</v>
      </c>
      <c r="I113" s="9">
        <f t="shared" si="104"/>
        <v>295.50403225806446</v>
      </c>
      <c r="J113" s="9">
        <f t="shared" si="105"/>
        <v>0.25840440252433611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2.0177816815577563</v>
      </c>
      <c r="P113" s="9">
        <f t="shared" si="108"/>
        <v>0.52140366984748221</v>
      </c>
      <c r="Q113" s="12">
        <f t="shared" si="109"/>
        <v>0.15642110095424466</v>
      </c>
      <c r="R113" s="9">
        <f t="shared" si="110"/>
        <v>0.19436706250000002</v>
      </c>
      <c r="S113" s="13">
        <f t="shared" si="111"/>
        <v>0.80477164670966128</v>
      </c>
      <c r="T113" s="2">
        <f t="shared" si="112"/>
        <v>0.01</v>
      </c>
      <c r="U113" s="14">
        <f t="shared" si="113"/>
        <v>8.047716467096613E-3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1.7997716467096612E-2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18.567633333333301</v>
      </c>
      <c r="E114" s="10">
        <f t="shared" si="121"/>
        <v>22.3540322580645</v>
      </c>
      <c r="F114" s="7" t="s">
        <v>83</v>
      </c>
      <c r="G114" s="1">
        <v>10</v>
      </c>
      <c r="H114" s="9">
        <f t="shared" si="103"/>
        <v>18.567633333333301</v>
      </c>
      <c r="I114" s="9">
        <f t="shared" si="104"/>
        <v>291.71763333333325</v>
      </c>
      <c r="J114" s="9">
        <f t="shared" si="105"/>
        <v>0.16848532715857198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2.1442682200436076</v>
      </c>
      <c r="P114" s="9">
        <f t="shared" si="108"/>
        <v>0.36127773256977602</v>
      </c>
      <c r="Q114" s="12">
        <f t="shared" si="109"/>
        <v>0.10838331977093281</v>
      </c>
      <c r="R114" s="9">
        <f t="shared" si="110"/>
        <v>0.19436706250000002</v>
      </c>
      <c r="S114" s="13">
        <f t="shared" si="111"/>
        <v>0.5576218438292897</v>
      </c>
      <c r="T114" s="2">
        <f t="shared" si="112"/>
        <v>0.01</v>
      </c>
      <c r="U114" s="14">
        <f t="shared" si="113"/>
        <v>5.5762184382928967E-3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1.5526218438292896E-2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11.567516129032301</v>
      </c>
      <c r="E115" s="10">
        <f t="shared" si="121"/>
        <v>18.567633333333301</v>
      </c>
      <c r="F115" s="7" t="s">
        <v>83</v>
      </c>
      <c r="G115" s="1">
        <v>11</v>
      </c>
      <c r="H115" s="9">
        <f t="shared" si="103"/>
        <v>11.567516129032301</v>
      </c>
      <c r="I115" s="9">
        <f t="shared" si="104"/>
        <v>284.71751612903228</v>
      </c>
      <c r="J115" s="9">
        <f t="shared" si="105"/>
        <v>7.4159981954697557E-2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1.6938409631001401</v>
      </c>
      <c r="O115" s="9">
        <f t="shared" si="122"/>
        <v>0.73703973270702483</v>
      </c>
      <c r="P115" s="9">
        <f t="shared" si="108"/>
        <v>5.4658853277448072E-2</v>
      </c>
      <c r="Q115" s="12">
        <f t="shared" si="109"/>
        <v>1.6397655983234422E-2</v>
      </c>
      <c r="R115" s="9">
        <f t="shared" si="110"/>
        <v>0.19436706250000002</v>
      </c>
      <c r="S115" s="13">
        <f t="shared" si="111"/>
        <v>8.4364376208208733E-2</v>
      </c>
      <c r="T115" s="2">
        <f t="shared" si="112"/>
        <v>0.01</v>
      </c>
      <c r="U115" s="14">
        <f t="shared" si="113"/>
        <v>8.4364376208208736E-4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6.3336437620820875E-3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8.6883999999999997</v>
      </c>
      <c r="E116" s="10">
        <f t="shared" si="121"/>
        <v>11.567516129032301</v>
      </c>
      <c r="F116" s="7" t="s">
        <v>85</v>
      </c>
      <c r="G116" s="1">
        <v>12</v>
      </c>
      <c r="H116" s="9">
        <f t="shared" si="103"/>
        <v>8.6883999999999997</v>
      </c>
      <c r="I116" s="9">
        <f t="shared" si="104"/>
        <v>281.83839999999998</v>
      </c>
      <c r="J116" s="9">
        <f t="shared" si="105"/>
        <v>5.2293642207997516E-2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1.33027108776291</v>
      </c>
      <c r="P116" s="9">
        <f t="shared" si="108"/>
        <v>6.9564720303117278E-2</v>
      </c>
      <c r="Q116" s="12">
        <f t="shared" si="109"/>
        <v>2.0869416090935181E-2</v>
      </c>
      <c r="R116" s="9">
        <f t="shared" si="110"/>
        <v>0.19436706250000002</v>
      </c>
      <c r="S116" s="13">
        <f t="shared" si="111"/>
        <v>0.10737115549572696</v>
      </c>
      <c r="T116" s="2">
        <f t="shared" si="112"/>
        <v>0.01</v>
      </c>
      <c r="U116" s="14">
        <f t="shared" si="113"/>
        <v>1.0737115549572696E-3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6.5637115549572701E-3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5.2470645161290301</v>
      </c>
      <c r="E117" s="10">
        <f t="shared" si="121"/>
        <v>8.6883999999999997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6.0723870967741904</v>
      </c>
      <c r="E121" s="7"/>
      <c r="F121" s="7"/>
      <c r="G121" s="1">
        <v>1</v>
      </c>
      <c r="H121" s="9">
        <f t="shared" ref="H121:H132" si="124">E122</f>
        <v>6.0723870967741904</v>
      </c>
      <c r="I121" s="9">
        <f t="shared" ref="I121:I132" si="125">H121+273.15</f>
        <v>279.22238709677418</v>
      </c>
      <c r="J121" s="9">
        <f t="shared" ref="J121:J132" si="126">EXP(($C$15*(I121-$C$13))/($C$16*I121*$C$13))</f>
        <v>3.7833793619025238E-2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1.0771281043336486E-2</v>
      </c>
      <c r="Q121" s="12">
        <f t="shared" ref="Q121:Q132" si="130">P121*$B$123</f>
        <v>3.5545227443010406E-3</v>
      </c>
      <c r="R121" s="9">
        <f t="shared" ref="R121:R132" si="131">L121*$B$123</f>
        <v>9.3951000000000007E-2</v>
      </c>
      <c r="S121" s="13">
        <f t="shared" ref="S121:S132" si="132">Q121/R121</f>
        <v>3.7833793619025238E-2</v>
      </c>
      <c r="T121" s="2">
        <f t="shared" ref="T121:T132" si="133">$B$122/100</f>
        <v>0.01</v>
      </c>
      <c r="U121" s="14">
        <f t="shared" ref="U121:U132" si="134">S121*T121</f>
        <v>3.783379361902524E-4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5.8683379361902524E-3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3.9746129032258102</v>
      </c>
      <c r="E122" s="10">
        <f t="shared" ref="E122:E133" si="143">D121</f>
        <v>6.0723870967741904</v>
      </c>
      <c r="F122" s="7" t="s">
        <v>83</v>
      </c>
      <c r="G122" s="1">
        <v>2</v>
      </c>
      <c r="H122" s="9">
        <f t="shared" si="124"/>
        <v>3.9746129032258102</v>
      </c>
      <c r="I122" s="9">
        <f t="shared" si="125"/>
        <v>277.1246129032258</v>
      </c>
      <c r="J122" s="9">
        <f t="shared" si="126"/>
        <v>2.9056319524332071E-2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0.55862871895666355</v>
      </c>
      <c r="P122" s="9">
        <f t="shared" si="129"/>
        <v>1.6231694553473116E-2</v>
      </c>
      <c r="Q122" s="12">
        <f t="shared" si="130"/>
        <v>5.3564592026461282E-3</v>
      </c>
      <c r="R122" s="9">
        <f t="shared" si="131"/>
        <v>9.3951000000000007E-2</v>
      </c>
      <c r="S122" s="13">
        <f t="shared" si="132"/>
        <v>5.7013328252452103E-2</v>
      </c>
      <c r="T122" s="2">
        <f t="shared" si="133"/>
        <v>0.01</v>
      </c>
      <c r="U122" s="14">
        <f t="shared" si="134"/>
        <v>5.7013328252452104E-4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6.0601332825245208E-3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6.60682142857143</v>
      </c>
      <c r="E123" s="10">
        <f t="shared" si="143"/>
        <v>3.9746129032258102</v>
      </c>
      <c r="F123" s="7" t="s">
        <v>83</v>
      </c>
      <c r="G123" s="1">
        <v>3</v>
      </c>
      <c r="H123" s="9">
        <f t="shared" si="124"/>
        <v>6.60682142857143</v>
      </c>
      <c r="I123" s="9">
        <f t="shared" si="125"/>
        <v>279.75682142857141</v>
      </c>
      <c r="J123" s="9">
        <f t="shared" si="126"/>
        <v>4.0439976487596174E-2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0.82709702440319055</v>
      </c>
      <c r="P123" s="9">
        <f t="shared" si="129"/>
        <v>3.3447784219825784E-2</v>
      </c>
      <c r="Q123" s="12">
        <f t="shared" si="130"/>
        <v>1.1037768792542509E-2</v>
      </c>
      <c r="R123" s="9">
        <f t="shared" si="131"/>
        <v>9.3951000000000007E-2</v>
      </c>
      <c r="S123" s="13">
        <f t="shared" si="132"/>
        <v>0.11748431408438982</v>
      </c>
      <c r="T123" s="2">
        <f t="shared" si="133"/>
        <v>0.01</v>
      </c>
      <c r="U123" s="14">
        <f t="shared" si="134"/>
        <v>1.1748431408438982E-3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6.6648431408438983E-3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7.3129677419354904</v>
      </c>
      <c r="E124" s="10">
        <f t="shared" si="143"/>
        <v>6.60682142857143</v>
      </c>
      <c r="F124" s="7" t="s">
        <v>83</v>
      </c>
      <c r="G124" s="1">
        <v>4</v>
      </c>
      <c r="H124" s="9">
        <f t="shared" si="124"/>
        <v>7.3129677419354904</v>
      </c>
      <c r="I124" s="9">
        <f t="shared" si="125"/>
        <v>280.46296774193547</v>
      </c>
      <c r="J124" s="9">
        <f t="shared" si="126"/>
        <v>4.4143650627051785E-2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1.0783492401833648</v>
      </c>
      <c r="P124" s="9">
        <f t="shared" si="129"/>
        <v>4.7602272112601207E-2</v>
      </c>
      <c r="Q124" s="12">
        <f t="shared" si="130"/>
        <v>1.5708749797158399E-2</v>
      </c>
      <c r="R124" s="9">
        <f t="shared" si="131"/>
        <v>9.3951000000000007E-2</v>
      </c>
      <c r="S124" s="13">
        <f t="shared" si="132"/>
        <v>0.16720151778223113</v>
      </c>
      <c r="T124" s="2">
        <f t="shared" si="133"/>
        <v>0.01</v>
      </c>
      <c r="U124" s="14">
        <f t="shared" si="134"/>
        <v>1.6720151778223113E-3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7.1620151778223114E-3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9.8789333333333307</v>
      </c>
      <c r="E125" s="10">
        <f t="shared" si="143"/>
        <v>7.3129677419354904</v>
      </c>
      <c r="F125" s="7" t="s">
        <v>83</v>
      </c>
      <c r="G125" s="1">
        <v>5</v>
      </c>
      <c r="H125" s="9">
        <f t="shared" si="124"/>
        <v>9.8789333333333307</v>
      </c>
      <c r="I125" s="9">
        <f t="shared" si="125"/>
        <v>283.02893333333333</v>
      </c>
      <c r="J125" s="9">
        <f t="shared" si="126"/>
        <v>6.0472886819994673E-2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0.97920961966722531</v>
      </c>
      <c r="O125" s="9">
        <f t="shared" si="144"/>
        <v>0.33623734840353814</v>
      </c>
      <c r="P125" s="9">
        <f t="shared" si="129"/>
        <v>2.0333243114662277E-2</v>
      </c>
      <c r="Q125" s="12">
        <f t="shared" si="130"/>
        <v>6.7099702278385518E-3</v>
      </c>
      <c r="R125" s="9">
        <f t="shared" si="131"/>
        <v>9.3951000000000007E-2</v>
      </c>
      <c r="S125" s="13">
        <f t="shared" si="132"/>
        <v>7.1419891516200484E-2</v>
      </c>
      <c r="T125" s="2">
        <f t="shared" si="133"/>
        <v>0.01</v>
      </c>
      <c r="U125" s="14">
        <f t="shared" si="134"/>
        <v>7.1419891516200486E-4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6.2041989151620054E-3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15.2885483870968</v>
      </c>
      <c r="E126" s="10">
        <f t="shared" si="143"/>
        <v>9.8789333333333307</v>
      </c>
      <c r="F126" s="7" t="s">
        <v>85</v>
      </c>
      <c r="G126" s="1">
        <v>6</v>
      </c>
      <c r="H126" s="9">
        <f t="shared" si="124"/>
        <v>15.2885483870968</v>
      </c>
      <c r="I126" s="9">
        <f t="shared" si="125"/>
        <v>288.43854838709677</v>
      </c>
      <c r="J126" s="9">
        <f t="shared" si="126"/>
        <v>0.11528421435553809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0.60060410528887587</v>
      </c>
      <c r="P126" s="9">
        <f t="shared" si="129"/>
        <v>6.924017241693893E-2</v>
      </c>
      <c r="Q126" s="12">
        <f t="shared" si="130"/>
        <v>2.2849256897589848E-2</v>
      </c>
      <c r="R126" s="9">
        <f t="shared" si="131"/>
        <v>9.3951000000000007E-2</v>
      </c>
      <c r="S126" s="13">
        <f t="shared" si="132"/>
        <v>0.24320397757969417</v>
      </c>
      <c r="T126" s="2">
        <f t="shared" si="133"/>
        <v>0.01</v>
      </c>
      <c r="U126" s="14">
        <f t="shared" si="134"/>
        <v>2.4320397757969419E-3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7.9220397757969428E-3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22.6356</v>
      </c>
      <c r="E127" s="10">
        <f t="shared" si="143"/>
        <v>15.2885483870968</v>
      </c>
      <c r="F127" s="7" t="s">
        <v>83</v>
      </c>
      <c r="G127" s="1">
        <v>7</v>
      </c>
      <c r="H127" s="9">
        <f t="shared" si="124"/>
        <v>22.6356</v>
      </c>
      <c r="I127" s="9">
        <f t="shared" si="125"/>
        <v>295.78559999999999</v>
      </c>
      <c r="J127" s="9">
        <f t="shared" si="126"/>
        <v>0.26663794938272872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0.81606393287193701</v>
      </c>
      <c r="P127" s="9">
        <f t="shared" si="129"/>
        <v>0.21759361362617807</v>
      </c>
      <c r="Q127" s="12">
        <f t="shared" si="130"/>
        <v>7.1805892496638768E-2</v>
      </c>
      <c r="R127" s="9">
        <f t="shared" si="131"/>
        <v>9.3951000000000007E-2</v>
      </c>
      <c r="S127" s="13">
        <f t="shared" si="132"/>
        <v>0.76429088031674774</v>
      </c>
      <c r="T127" s="2">
        <f t="shared" si="133"/>
        <v>0.01</v>
      </c>
      <c r="U127" s="14">
        <f t="shared" si="134"/>
        <v>7.6429088031674773E-3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1.7592908803167478E-2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24.238483870967698</v>
      </c>
      <c r="E128" s="10">
        <f t="shared" si="143"/>
        <v>22.6356</v>
      </c>
      <c r="F128" s="7" t="s">
        <v>83</v>
      </c>
      <c r="G128" s="1">
        <v>8</v>
      </c>
      <c r="H128" s="9">
        <f t="shared" si="124"/>
        <v>24.238483870967698</v>
      </c>
      <c r="I128" s="9">
        <f t="shared" si="125"/>
        <v>297.38848387096766</v>
      </c>
      <c r="J128" s="9">
        <f t="shared" si="126"/>
        <v>0.31840287814096241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0.88317031924575895</v>
      </c>
      <c r="P128" s="9">
        <f t="shared" si="129"/>
        <v>0.28120397153652227</v>
      </c>
      <c r="Q128" s="12">
        <f t="shared" si="130"/>
        <v>9.2797310607052347E-2</v>
      </c>
      <c r="R128" s="9">
        <f t="shared" si="131"/>
        <v>9.3951000000000007E-2</v>
      </c>
      <c r="S128" s="13">
        <f t="shared" si="132"/>
        <v>0.98772030746934403</v>
      </c>
      <c r="T128" s="2">
        <f t="shared" si="133"/>
        <v>0.01</v>
      </c>
      <c r="U128" s="14">
        <f t="shared" si="134"/>
        <v>9.87720307469344E-3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1.9827203074693441E-2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22.3540322580645</v>
      </c>
      <c r="E129" s="10">
        <f t="shared" si="143"/>
        <v>24.238483870967698</v>
      </c>
      <c r="F129" s="7" t="s">
        <v>83</v>
      </c>
      <c r="G129" s="1">
        <v>9</v>
      </c>
      <c r="H129" s="9">
        <f t="shared" si="124"/>
        <v>22.3540322580645</v>
      </c>
      <c r="I129" s="9">
        <f t="shared" si="125"/>
        <v>295.50403225806446</v>
      </c>
      <c r="J129" s="9">
        <f t="shared" si="126"/>
        <v>0.25840440252433611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0.88666634770923669</v>
      </c>
      <c r="P129" s="9">
        <f t="shared" si="129"/>
        <v>0.22911848781824057</v>
      </c>
      <c r="Q129" s="12">
        <f t="shared" si="130"/>
        <v>7.5609100980019397E-2</v>
      </c>
      <c r="R129" s="9">
        <f t="shared" si="131"/>
        <v>9.3951000000000007E-2</v>
      </c>
      <c r="S129" s="13">
        <f t="shared" si="132"/>
        <v>0.80477164670966128</v>
      </c>
      <c r="T129" s="2">
        <f t="shared" si="133"/>
        <v>0.01</v>
      </c>
      <c r="U129" s="14">
        <f t="shared" si="134"/>
        <v>8.047716467096613E-3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1.7997716467096612E-2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18.567633333333301</v>
      </c>
      <c r="E130" s="10">
        <f t="shared" si="143"/>
        <v>22.3540322580645</v>
      </c>
      <c r="F130" s="7" t="s">
        <v>83</v>
      </c>
      <c r="G130" s="1">
        <v>10</v>
      </c>
      <c r="H130" s="9">
        <f t="shared" si="124"/>
        <v>18.567633333333301</v>
      </c>
      <c r="I130" s="9">
        <f t="shared" si="125"/>
        <v>291.71763333333325</v>
      </c>
      <c r="J130" s="9">
        <f t="shared" si="126"/>
        <v>0.16848532715857198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0.94224785989099602</v>
      </c>
      <c r="P130" s="9">
        <f t="shared" si="129"/>
        <v>0.15875493893819875</v>
      </c>
      <c r="Q130" s="12">
        <f t="shared" si="130"/>
        <v>5.2389129849605594E-2</v>
      </c>
      <c r="R130" s="9">
        <f t="shared" si="131"/>
        <v>9.3951000000000007E-2</v>
      </c>
      <c r="S130" s="13">
        <f t="shared" si="132"/>
        <v>0.55762184382928959</v>
      </c>
      <c r="T130" s="2">
        <f t="shared" si="133"/>
        <v>0.01</v>
      </c>
      <c r="U130" s="14">
        <f t="shared" si="134"/>
        <v>5.5762184382928959E-3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1.5526218438292896E-2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11.567516129032301</v>
      </c>
      <c r="E131" s="10">
        <f t="shared" si="143"/>
        <v>18.567633333333301</v>
      </c>
      <c r="F131" s="7" t="s">
        <v>83</v>
      </c>
      <c r="G131" s="1">
        <v>11</v>
      </c>
      <c r="H131" s="9">
        <f t="shared" si="124"/>
        <v>11.567516129032301</v>
      </c>
      <c r="I131" s="9">
        <f t="shared" si="125"/>
        <v>284.71751612903228</v>
      </c>
      <c r="J131" s="9">
        <f t="shared" si="126"/>
        <v>7.4159981954697557E-2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0.74431827490515734</v>
      </c>
      <c r="O131" s="9">
        <f t="shared" si="144"/>
        <v>0.32387464604763982</v>
      </c>
      <c r="P131" s="9">
        <f t="shared" si="129"/>
        <v>2.4018537906477028E-2</v>
      </c>
      <c r="Q131" s="12">
        <f t="shared" si="130"/>
        <v>7.9261175091374196E-3</v>
      </c>
      <c r="R131" s="9">
        <f t="shared" si="131"/>
        <v>9.3951000000000007E-2</v>
      </c>
      <c r="S131" s="13">
        <f t="shared" si="132"/>
        <v>8.4364376208208733E-2</v>
      </c>
      <c r="T131" s="2">
        <f t="shared" si="133"/>
        <v>0.01</v>
      </c>
      <c r="U131" s="14">
        <f t="shared" si="134"/>
        <v>8.4364376208208736E-4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6.3336437620820875E-3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8.6883999999999997</v>
      </c>
      <c r="E132" s="10">
        <f t="shared" si="143"/>
        <v>11.567516129032301</v>
      </c>
      <c r="F132" s="7" t="s">
        <v>85</v>
      </c>
      <c r="G132" s="1">
        <v>12</v>
      </c>
      <c r="H132" s="9">
        <f t="shared" si="124"/>
        <v>8.6883999999999997</v>
      </c>
      <c r="I132" s="9">
        <f t="shared" si="125"/>
        <v>281.83839999999998</v>
      </c>
      <c r="J132" s="9">
        <f t="shared" si="126"/>
        <v>5.2293642207997516E-2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0.58455610814116277</v>
      </c>
      <c r="P132" s="9">
        <f t="shared" si="129"/>
        <v>3.0568567969633469E-2</v>
      </c>
      <c r="Q132" s="12">
        <f t="shared" si="130"/>
        <v>1.0087627429979045E-2</v>
      </c>
      <c r="R132" s="9">
        <f t="shared" si="131"/>
        <v>9.3951000000000007E-2</v>
      </c>
      <c r="S132" s="13">
        <f t="shared" si="132"/>
        <v>0.10737115549572697</v>
      </c>
      <c r="T132" s="2">
        <f t="shared" si="133"/>
        <v>0.01</v>
      </c>
      <c r="U132" s="14">
        <f t="shared" si="134"/>
        <v>1.0737115549572698E-3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6.5637115549572701E-3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5.2470645161290301</v>
      </c>
      <c r="E133" s="10">
        <f t="shared" si="143"/>
        <v>8.6883999999999997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6.0723870967741904</v>
      </c>
      <c r="E136" s="7"/>
      <c r="F136" s="7"/>
      <c r="G136" s="1">
        <v>1</v>
      </c>
      <c r="H136" s="9">
        <f t="shared" ref="H136:H147" si="147">E137</f>
        <v>6.0723870967741904</v>
      </c>
      <c r="I136" s="9">
        <f t="shared" ref="I136:I147" si="148">H136+273.15</f>
        <v>279.22238709677418</v>
      </c>
      <c r="J136" s="9">
        <f t="shared" ref="J136:J147" si="149">EXP(($C$15*(I136-$C$13))/($C$16*I136*$C$13))</f>
        <v>3.7833793619025238E-2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2.8717662226117737E-2</v>
      </c>
      <c r="Q136" s="12">
        <f t="shared" ref="Q136:Q147" si="153">P136*$B$138</f>
        <v>7.4665921787906119E-3</v>
      </c>
      <c r="R136" s="9">
        <f t="shared" ref="R136:R147" si="154">L136*$B$138</f>
        <v>0.19735245833333334</v>
      </c>
      <c r="S136" s="13">
        <f t="shared" ref="S136:S147" si="155">Q136/R136</f>
        <v>3.7833793619025238E-2</v>
      </c>
      <c r="T136" s="2">
        <f t="shared" ref="T136:T147" si="156">$B$137/100</f>
        <v>0.01</v>
      </c>
      <c r="U136" s="14">
        <f t="shared" ref="U136:U147" si="157">S136*T136</f>
        <v>3.783379361902524E-4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5.8683379361902524E-3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3.9746129032258102</v>
      </c>
      <c r="E137" s="10">
        <f t="shared" ref="E137:E148" si="166">D136</f>
        <v>6.0723870967741904</v>
      </c>
      <c r="F137" s="7" t="s">
        <v>83</v>
      </c>
      <c r="G137" s="1">
        <v>2</v>
      </c>
      <c r="H137" s="9">
        <f t="shared" si="147"/>
        <v>3.9746129032258102</v>
      </c>
      <c r="I137" s="9">
        <f t="shared" si="148"/>
        <v>277.1246129032258</v>
      </c>
      <c r="J137" s="9">
        <f t="shared" si="149"/>
        <v>2.9056319524332071E-2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1.4893781711072156</v>
      </c>
      <c r="P137" s="9">
        <f t="shared" si="152"/>
        <v>4.3275848032256578E-2</v>
      </c>
      <c r="Q137" s="12">
        <f t="shared" si="153"/>
        <v>1.1251720488386711E-2</v>
      </c>
      <c r="R137" s="9">
        <f t="shared" si="154"/>
        <v>0.19735245833333334</v>
      </c>
      <c r="S137" s="13">
        <f t="shared" si="155"/>
        <v>5.701332825245211E-2</v>
      </c>
      <c r="T137" s="2">
        <f t="shared" si="156"/>
        <v>0.01</v>
      </c>
      <c r="U137" s="14">
        <f t="shared" si="157"/>
        <v>5.7013328252452115E-4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6.0601332825245208E-3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6.60682142857143</v>
      </c>
      <c r="E138" s="10">
        <f t="shared" si="166"/>
        <v>3.9746129032258102</v>
      </c>
      <c r="F138" s="7" t="s">
        <v>83</v>
      </c>
      <c r="G138" s="1">
        <v>3</v>
      </c>
      <c r="H138" s="9">
        <f t="shared" si="147"/>
        <v>6.60682142857143</v>
      </c>
      <c r="I138" s="9">
        <f t="shared" si="148"/>
        <v>279.75682142857141</v>
      </c>
      <c r="J138" s="9">
        <f t="shared" si="149"/>
        <v>4.0439976487596174E-2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2.2051502397416258</v>
      </c>
      <c r="P138" s="9">
        <f t="shared" si="152"/>
        <v>8.9176223846768418E-2</v>
      </c>
      <c r="Q138" s="12">
        <f t="shared" si="153"/>
        <v>2.3185818200159788E-2</v>
      </c>
      <c r="R138" s="9">
        <f t="shared" si="154"/>
        <v>0.19735245833333334</v>
      </c>
      <c r="S138" s="13">
        <f t="shared" si="155"/>
        <v>0.11748431408438982</v>
      </c>
      <c r="T138" s="2">
        <f t="shared" si="156"/>
        <v>0.01</v>
      </c>
      <c r="U138" s="14">
        <f t="shared" si="157"/>
        <v>1.1748431408438982E-3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6.6648431408438983E-3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7.3129677419354904</v>
      </c>
      <c r="E139" s="10">
        <f t="shared" si="166"/>
        <v>6.60682142857143</v>
      </c>
      <c r="F139" s="7" t="s">
        <v>83</v>
      </c>
      <c r="G139" s="1">
        <v>4</v>
      </c>
      <c r="H139" s="9">
        <f t="shared" si="147"/>
        <v>7.3129677419354904</v>
      </c>
      <c r="I139" s="9">
        <f t="shared" si="148"/>
        <v>280.46296774193547</v>
      </c>
      <c r="J139" s="9">
        <f t="shared" si="149"/>
        <v>4.4143650627051785E-2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2.8750219325615243</v>
      </c>
      <c r="P139" s="9">
        <f t="shared" si="152"/>
        <v>0.12691396373610717</v>
      </c>
      <c r="Q139" s="12">
        <f t="shared" si="153"/>
        <v>3.2997630571387868E-2</v>
      </c>
      <c r="R139" s="9">
        <f t="shared" si="154"/>
        <v>0.19735245833333334</v>
      </c>
      <c r="S139" s="13">
        <f t="shared" si="155"/>
        <v>0.16720151778223116</v>
      </c>
      <c r="T139" s="2">
        <f t="shared" si="156"/>
        <v>0.01</v>
      </c>
      <c r="U139" s="14">
        <f t="shared" si="157"/>
        <v>1.6720151778223116E-3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7.1620151778223114E-3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9.8789333333333307</v>
      </c>
      <c r="E140" s="10">
        <f t="shared" si="166"/>
        <v>7.3129677419354904</v>
      </c>
      <c r="F140" s="7" t="s">
        <v>83</v>
      </c>
      <c r="G140" s="1">
        <v>5</v>
      </c>
      <c r="H140" s="9">
        <f t="shared" si="147"/>
        <v>9.8789333333333307</v>
      </c>
      <c r="I140" s="9">
        <f t="shared" si="148"/>
        <v>283.02893333333333</v>
      </c>
      <c r="J140" s="9">
        <f t="shared" si="149"/>
        <v>6.0472886819994673E-2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3.5071558854920841</v>
      </c>
      <c r="P140" s="9">
        <f t="shared" si="152"/>
        <v>0.21208784092344099</v>
      </c>
      <c r="Q140" s="12">
        <f t="shared" si="153"/>
        <v>5.5142838640094657E-2</v>
      </c>
      <c r="R140" s="9">
        <f t="shared" si="154"/>
        <v>0.19735245833333334</v>
      </c>
      <c r="S140" s="13">
        <f t="shared" si="155"/>
        <v>0.27941298074411108</v>
      </c>
      <c r="T140" s="2">
        <f t="shared" si="156"/>
        <v>0.01</v>
      </c>
      <c r="U140" s="14">
        <f t="shared" si="157"/>
        <v>2.7941298074411107E-3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8.2841298074411117E-3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15.2885483870968</v>
      </c>
      <c r="E141" s="10">
        <f t="shared" si="166"/>
        <v>9.8789333333333307</v>
      </c>
      <c r="F141" s="7" t="s">
        <v>85</v>
      </c>
      <c r="G141" s="1">
        <v>6</v>
      </c>
      <c r="H141" s="9">
        <f t="shared" si="147"/>
        <v>15.2885483870968</v>
      </c>
      <c r="I141" s="9">
        <f t="shared" si="148"/>
        <v>288.43854838709677</v>
      </c>
      <c r="J141" s="9">
        <f t="shared" si="149"/>
        <v>0.11528421435553809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4.0541159612353104</v>
      </c>
      <c r="P141" s="9">
        <f t="shared" si="152"/>
        <v>0.46737557349725989</v>
      </c>
      <c r="Q141" s="12">
        <f t="shared" si="153"/>
        <v>0.12151764910928757</v>
      </c>
      <c r="R141" s="9">
        <f t="shared" si="154"/>
        <v>0.19735245833333334</v>
      </c>
      <c r="S141" s="13">
        <f t="shared" si="155"/>
        <v>0.61573922177367135</v>
      </c>
      <c r="T141" s="2">
        <f t="shared" si="156"/>
        <v>0.01</v>
      </c>
      <c r="U141" s="14">
        <f t="shared" si="157"/>
        <v>6.1573922177367135E-3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1.1647392217736714E-2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22.6356</v>
      </c>
      <c r="E142" s="10">
        <f t="shared" si="166"/>
        <v>15.2885483870968</v>
      </c>
      <c r="F142" s="7" t="s">
        <v>83</v>
      </c>
      <c r="G142" s="1">
        <v>7</v>
      </c>
      <c r="H142" s="9">
        <f t="shared" si="147"/>
        <v>22.6356</v>
      </c>
      <c r="I142" s="9">
        <f t="shared" si="148"/>
        <v>295.78559999999999</v>
      </c>
      <c r="J142" s="9">
        <f t="shared" si="149"/>
        <v>0.26663794938272872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4.3457883044047172</v>
      </c>
      <c r="P142" s="9">
        <f t="shared" si="152"/>
        <v>1.1587520819379196</v>
      </c>
      <c r="Q142" s="12">
        <f t="shared" si="153"/>
        <v>0.30127554130385908</v>
      </c>
      <c r="R142" s="9">
        <f t="shared" si="154"/>
        <v>0.19735245833333334</v>
      </c>
      <c r="S142" s="13">
        <f t="shared" si="155"/>
        <v>1.5265862095064304</v>
      </c>
      <c r="T142" s="2">
        <f t="shared" si="156"/>
        <v>0.01</v>
      </c>
      <c r="U142" s="14">
        <f t="shared" si="157"/>
        <v>1.5265862095064305E-2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2.5215862095064306E-2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24.238483870967698</v>
      </c>
      <c r="E143" s="10">
        <f t="shared" si="166"/>
        <v>22.6356</v>
      </c>
      <c r="F143" s="7" t="s">
        <v>83</v>
      </c>
      <c r="G143" s="1">
        <v>8</v>
      </c>
      <c r="H143" s="9">
        <f t="shared" si="147"/>
        <v>24.238483870967698</v>
      </c>
      <c r="I143" s="9">
        <f t="shared" si="148"/>
        <v>297.38848387096766</v>
      </c>
      <c r="J143" s="9">
        <f t="shared" si="149"/>
        <v>0.31840287814096241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3.9460841391334647</v>
      </c>
      <c r="P143" s="9">
        <f t="shared" si="152"/>
        <v>1.2564445472864971</v>
      </c>
      <c r="Q143" s="12">
        <f t="shared" si="153"/>
        <v>0.32667558229448929</v>
      </c>
      <c r="R143" s="9">
        <f t="shared" si="154"/>
        <v>0.19735245833333334</v>
      </c>
      <c r="S143" s="13">
        <f t="shared" si="155"/>
        <v>1.6552901598151155</v>
      </c>
      <c r="T143" s="2">
        <f t="shared" si="156"/>
        <v>0.01</v>
      </c>
      <c r="U143" s="14">
        <f t="shared" si="157"/>
        <v>1.6552901598151155E-2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2.6502901598151156E-2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22.3540322580645</v>
      </c>
      <c r="E144" s="10">
        <f t="shared" si="166"/>
        <v>24.238483870967698</v>
      </c>
      <c r="F144" s="7" t="s">
        <v>83</v>
      </c>
      <c r="G144" s="1">
        <v>9</v>
      </c>
      <c r="H144" s="9">
        <f t="shared" si="147"/>
        <v>22.3540322580645</v>
      </c>
      <c r="I144" s="9">
        <f t="shared" si="148"/>
        <v>295.50403225806446</v>
      </c>
      <c r="J144" s="9">
        <f t="shared" si="149"/>
        <v>0.25840440252433611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3.4486875085136344</v>
      </c>
      <c r="P144" s="9">
        <f t="shared" si="152"/>
        <v>0.89115603513060693</v>
      </c>
      <c r="Q144" s="12">
        <f t="shared" si="153"/>
        <v>0.23170056913395781</v>
      </c>
      <c r="R144" s="9">
        <f t="shared" si="154"/>
        <v>0.19735245833333334</v>
      </c>
      <c r="S144" s="13">
        <f t="shared" si="155"/>
        <v>1.1740445043892467</v>
      </c>
      <c r="T144" s="2">
        <f t="shared" si="156"/>
        <v>0.01</v>
      </c>
      <c r="U144" s="14">
        <f t="shared" si="157"/>
        <v>1.1740445043892466E-2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2.1690445043892469E-2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18.567633333333301</v>
      </c>
      <c r="E145" s="10">
        <f t="shared" si="166"/>
        <v>22.3540322580645</v>
      </c>
      <c r="F145" s="7" t="s">
        <v>83</v>
      </c>
      <c r="G145" s="1">
        <v>10</v>
      </c>
      <c r="H145" s="9">
        <f t="shared" si="147"/>
        <v>18.567633333333301</v>
      </c>
      <c r="I145" s="9">
        <f t="shared" si="148"/>
        <v>291.71763333333325</v>
      </c>
      <c r="J145" s="9">
        <f t="shared" si="149"/>
        <v>0.16848532715857198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3.3165793900496943</v>
      </c>
      <c r="P145" s="9">
        <f t="shared" si="152"/>
        <v>0.55879496357989988</v>
      </c>
      <c r="Q145" s="12">
        <f t="shared" si="153"/>
        <v>0.14528669053077398</v>
      </c>
      <c r="R145" s="9">
        <f t="shared" si="154"/>
        <v>0.19735245833333334</v>
      </c>
      <c r="S145" s="13">
        <f t="shared" si="155"/>
        <v>0.73617877252575714</v>
      </c>
      <c r="T145" s="2">
        <f t="shared" si="156"/>
        <v>0.01</v>
      </c>
      <c r="U145" s="14">
        <f t="shared" si="157"/>
        <v>7.3617877252575717E-3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1.7311787725257571E-2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11.567516129032301</v>
      </c>
      <c r="E146" s="10">
        <f t="shared" si="166"/>
        <v>18.567633333333301</v>
      </c>
      <c r="F146" s="7" t="s">
        <v>83</v>
      </c>
      <c r="G146" s="1">
        <v>11</v>
      </c>
      <c r="H146" s="9">
        <f t="shared" si="147"/>
        <v>11.567516129032301</v>
      </c>
      <c r="I146" s="9">
        <f t="shared" si="148"/>
        <v>284.71751612903228</v>
      </c>
      <c r="J146" s="9">
        <f t="shared" si="149"/>
        <v>7.4159981954697557E-2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3.5168323431364605</v>
      </c>
      <c r="P146" s="9">
        <f t="shared" si="152"/>
        <v>0.26080822310469665</v>
      </c>
      <c r="Q146" s="12">
        <f t="shared" si="153"/>
        <v>6.7810138007221132E-2</v>
      </c>
      <c r="R146" s="9">
        <f t="shared" si="154"/>
        <v>0.19735245833333334</v>
      </c>
      <c r="S146" s="13">
        <f t="shared" si="155"/>
        <v>0.34359915543939196</v>
      </c>
      <c r="T146" s="2">
        <f t="shared" si="156"/>
        <v>0.01</v>
      </c>
      <c r="U146" s="14">
        <f t="shared" si="157"/>
        <v>3.4359915543939194E-3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8.9259915543939208E-3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8.6883999999999997</v>
      </c>
      <c r="E147" s="10">
        <f t="shared" si="166"/>
        <v>11.567516129032301</v>
      </c>
      <c r="F147" s="7" t="s">
        <v>85</v>
      </c>
      <c r="G147" s="1">
        <v>12</v>
      </c>
      <c r="H147" s="9">
        <f t="shared" si="147"/>
        <v>8.6883999999999997</v>
      </c>
      <c r="I147" s="9">
        <f t="shared" si="148"/>
        <v>281.83839999999998</v>
      </c>
      <c r="J147" s="9">
        <f t="shared" si="149"/>
        <v>5.2293642207997516E-2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4.0150720366984309</v>
      </c>
      <c r="P147" s="9">
        <f t="shared" si="152"/>
        <v>0.20996274052644362</v>
      </c>
      <c r="Q147" s="12">
        <f t="shared" si="153"/>
        <v>5.4590312536875345E-2</v>
      </c>
      <c r="R147" s="9">
        <f t="shared" si="154"/>
        <v>0.19735245833333334</v>
      </c>
      <c r="S147" s="13">
        <f t="shared" si="155"/>
        <v>0.27661328872159735</v>
      </c>
      <c r="T147" s="2">
        <f t="shared" si="156"/>
        <v>0.01</v>
      </c>
      <c r="U147" s="14">
        <f t="shared" si="157"/>
        <v>2.7661328872159736E-3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8.2561328872159737E-3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5.2470645161290301</v>
      </c>
      <c r="E148" s="10">
        <f t="shared" si="166"/>
        <v>8.6883999999999997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7800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909900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45600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887000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2725900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36000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5223121.0083213495</v>
      </c>
      <c r="J13" s="6" t="s">
        <v>37</v>
      </c>
      <c r="K13" s="6">
        <f>I13/(10000*1000)</f>
        <v>0.52231210083213497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3.9714838709677398</v>
      </c>
      <c r="E26" s="7"/>
      <c r="F26" s="7"/>
      <c r="G26" s="1">
        <v>1</v>
      </c>
      <c r="H26" s="9">
        <f t="shared" ref="H26:H37" si="0">E27</f>
        <v>3.9714838709677398</v>
      </c>
      <c r="I26" s="9">
        <f t="shared" ref="I26:I37" si="1">H26+273.15</f>
        <v>277.12148387096772</v>
      </c>
      <c r="J26" s="9">
        <f t="shared" ref="J26:J37" si="2">EXP(($C$15*(I26-$C$13))/($C$16*I26*$C$13))</f>
        <v>2.9044794682620334E-2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1.1772463531274666</v>
      </c>
      <c r="Q26" s="12">
        <f t="shared" ref="Q26:Q37" si="6">P26*$B$28</f>
        <v>0.11772463531274667</v>
      </c>
      <c r="R26" s="9">
        <f t="shared" ref="R26:R37" si="7">L26*$B$28</f>
        <v>4.0532094166666672</v>
      </c>
      <c r="S26" s="13">
        <f t="shared" ref="S26:S37" si="8">Q26/R26</f>
        <v>2.9044794682620331E-2</v>
      </c>
      <c r="T26" s="2">
        <f t="shared" ref="T26:T37" si="9">$B$27/100</f>
        <v>0.34</v>
      </c>
      <c r="U26" s="14">
        <f t="shared" ref="U26:U37" si="10">S26*T26</f>
        <v>9.8752301920909131E-3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2.2775230192090913E-2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650</v>
      </c>
      <c r="AU26" s="1">
        <f t="shared" ref="AU26:AU37" si="17">AT26*10000*AS26*0.67*AR26*AQ26</f>
        <v>1182418.0762682618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1.91961290322581</v>
      </c>
      <c r="E27" s="10">
        <f t="shared" ref="E27:E38" si="18">D26</f>
        <v>3.9714838709677398</v>
      </c>
      <c r="F27" s="7" t="s">
        <v>83</v>
      </c>
      <c r="G27" s="1">
        <v>2</v>
      </c>
      <c r="H27" s="9">
        <f t="shared" si="0"/>
        <v>1.91961290322581</v>
      </c>
      <c r="I27" s="9">
        <f t="shared" si="1"/>
        <v>275.06961290322579</v>
      </c>
      <c r="J27" s="9">
        <f t="shared" si="2"/>
        <v>2.2348243886245008E-2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79.886941980205862</v>
      </c>
      <c r="P27" s="9">
        <f t="shared" si="5"/>
        <v>1.7853328626999454</v>
      </c>
      <c r="Q27" s="12">
        <f t="shared" si="6"/>
        <v>0.17853328626999454</v>
      </c>
      <c r="R27" s="9">
        <f t="shared" si="7"/>
        <v>4.0532094166666672</v>
      </c>
      <c r="S27" s="13">
        <f t="shared" si="8"/>
        <v>4.4047387617296895E-2</v>
      </c>
      <c r="T27" s="2">
        <f t="shared" si="9"/>
        <v>0.34</v>
      </c>
      <c r="U27" s="14">
        <f t="shared" si="10"/>
        <v>1.4976111789880946E-2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2.7876111789880947E-2</v>
      </c>
      <c r="AR27" s="9">
        <f t="shared" si="14"/>
        <v>119.21204166666666</v>
      </c>
      <c r="AS27" s="1">
        <f t="shared" si="15"/>
        <v>0.1</v>
      </c>
      <c r="AT27" s="1">
        <f t="shared" si="16"/>
        <v>650</v>
      </c>
      <c r="AU27" s="1">
        <f t="shared" si="17"/>
        <v>1447239.7511870763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3.27278571428571</v>
      </c>
      <c r="E28" s="10">
        <f t="shared" si="18"/>
        <v>1.91961290322581</v>
      </c>
      <c r="F28" s="7" t="s">
        <v>83</v>
      </c>
      <c r="G28" s="1">
        <v>3</v>
      </c>
      <c r="H28" s="9">
        <f t="shared" si="0"/>
        <v>3.27278571428571</v>
      </c>
      <c r="I28" s="9">
        <f t="shared" si="1"/>
        <v>276.42278571428568</v>
      </c>
      <c r="J28" s="9">
        <f t="shared" si="2"/>
        <v>2.6576553867868329E-2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118.63370328417258</v>
      </c>
      <c r="P28" s="9">
        <f t="shared" si="5"/>
        <v>3.1528750058765205</v>
      </c>
      <c r="Q28" s="12">
        <f t="shared" si="6"/>
        <v>0.31528750058765209</v>
      </c>
      <c r="R28" s="9">
        <f t="shared" si="7"/>
        <v>4.0532094166666672</v>
      </c>
      <c r="S28" s="13">
        <f t="shared" si="8"/>
        <v>7.7787123283391185E-2</v>
      </c>
      <c r="T28" s="2">
        <f t="shared" si="9"/>
        <v>0.34</v>
      </c>
      <c r="U28" s="14">
        <f t="shared" si="10"/>
        <v>2.6447621916353005E-2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3.9347621916353007E-2</v>
      </c>
      <c r="AR28" s="9">
        <f t="shared" si="14"/>
        <v>119.21204166666666</v>
      </c>
      <c r="AS28" s="1">
        <f t="shared" si="15"/>
        <v>0.1</v>
      </c>
      <c r="AT28" s="1">
        <f t="shared" si="16"/>
        <v>650</v>
      </c>
      <c r="AU28" s="1">
        <f t="shared" si="17"/>
        <v>2042804.3545404749</v>
      </c>
    </row>
    <row r="29" spans="1:47" x14ac:dyDescent="0.15">
      <c r="C29" s="7">
        <v>3</v>
      </c>
      <c r="D29" s="8">
        <v>5.7017419354838701</v>
      </c>
      <c r="E29" s="10">
        <f t="shared" si="18"/>
        <v>3.27278571428571</v>
      </c>
      <c r="F29" s="7" t="s">
        <v>83</v>
      </c>
      <c r="G29" s="1">
        <v>4</v>
      </c>
      <c r="H29" s="9">
        <f t="shared" si="0"/>
        <v>5.7017419354838701</v>
      </c>
      <c r="I29" s="9">
        <f t="shared" si="1"/>
        <v>278.85174193548386</v>
      </c>
      <c r="J29" s="9">
        <f t="shared" si="2"/>
        <v>3.6120213263376756E-2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156.01292244496273</v>
      </c>
      <c r="P29" s="9">
        <f t="shared" si="5"/>
        <v>5.635220030554712</v>
      </c>
      <c r="Q29" s="12">
        <f t="shared" si="6"/>
        <v>0.56352200305547118</v>
      </c>
      <c r="R29" s="9">
        <f t="shared" si="7"/>
        <v>4.0532094166666672</v>
      </c>
      <c r="S29" s="13">
        <f t="shared" si="8"/>
        <v>0.13903106035880772</v>
      </c>
      <c r="T29" s="2">
        <f t="shared" si="9"/>
        <v>0.34</v>
      </c>
      <c r="U29" s="14">
        <f t="shared" si="10"/>
        <v>4.7270560521994624E-2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6.0170560521994626E-2</v>
      </c>
      <c r="AR29" s="9">
        <f t="shared" si="14"/>
        <v>119.21204166666666</v>
      </c>
      <c r="AS29" s="1">
        <f t="shared" si="15"/>
        <v>0.1</v>
      </c>
      <c r="AT29" s="1">
        <f t="shared" si="16"/>
        <v>650</v>
      </c>
      <c r="AU29" s="1">
        <f t="shared" si="17"/>
        <v>3123865.6127878269</v>
      </c>
    </row>
    <row r="30" spans="1:47" x14ac:dyDescent="0.15">
      <c r="C30" s="7">
        <v>4</v>
      </c>
      <c r="D30" s="8">
        <v>9.1615666666666709</v>
      </c>
      <c r="E30" s="10">
        <f t="shared" si="18"/>
        <v>5.7017419354838701</v>
      </c>
      <c r="F30" s="7" t="s">
        <v>83</v>
      </c>
      <c r="G30" s="1">
        <v>5</v>
      </c>
      <c r="H30" s="9">
        <f t="shared" si="0"/>
        <v>9.1615666666666709</v>
      </c>
      <c r="I30" s="9">
        <f t="shared" si="1"/>
        <v>282.31156666666664</v>
      </c>
      <c r="J30" s="9">
        <f t="shared" si="2"/>
        <v>5.5410981735025719E-2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142.85881729368762</v>
      </c>
      <c r="O30" s="9">
        <f t="shared" si="19"/>
        <v>48.050979287387065</v>
      </c>
      <c r="P30" s="9">
        <f t="shared" si="5"/>
        <v>2.6625519356435037</v>
      </c>
      <c r="Q30" s="12">
        <f t="shared" si="6"/>
        <v>0.2662551935643504</v>
      </c>
      <c r="R30" s="9">
        <f t="shared" si="7"/>
        <v>4.0532094166666672</v>
      </c>
      <c r="S30" s="13">
        <f t="shared" si="8"/>
        <v>6.5689967182430198E-2</v>
      </c>
      <c r="T30" s="2">
        <f t="shared" si="9"/>
        <v>0.34</v>
      </c>
      <c r="U30" s="14">
        <f t="shared" si="10"/>
        <v>2.2334588842026271E-2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3.5234588842026272E-2</v>
      </c>
      <c r="AR30" s="9">
        <f t="shared" si="14"/>
        <v>119.21204166666666</v>
      </c>
      <c r="AS30" s="1">
        <f t="shared" si="15"/>
        <v>0.1</v>
      </c>
      <c r="AT30" s="1">
        <f t="shared" si="16"/>
        <v>650</v>
      </c>
      <c r="AU30" s="1">
        <f t="shared" si="17"/>
        <v>1829268.6574539964</v>
      </c>
    </row>
    <row r="31" spans="1:47" x14ac:dyDescent="0.15">
      <c r="C31" s="7">
        <v>5</v>
      </c>
      <c r="D31" s="8">
        <v>14.5713225806452</v>
      </c>
      <c r="E31" s="10">
        <f t="shared" si="18"/>
        <v>9.1615666666666709</v>
      </c>
      <c r="F31" s="7" t="s">
        <v>85</v>
      </c>
      <c r="G31" s="1">
        <v>6</v>
      </c>
      <c r="H31" s="9">
        <f t="shared" si="0"/>
        <v>14.5713225806452</v>
      </c>
      <c r="I31" s="9">
        <f t="shared" si="1"/>
        <v>287.72132258064516</v>
      </c>
      <c r="J31" s="9">
        <f t="shared" si="2"/>
        <v>0.10598017193844241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85.920521518410226</v>
      </c>
      <c r="P31" s="9">
        <f t="shared" si="5"/>
        <v>9.1058716435617555</v>
      </c>
      <c r="Q31" s="12">
        <f t="shared" si="6"/>
        <v>0.91058716435617559</v>
      </c>
      <c r="R31" s="9">
        <f t="shared" si="7"/>
        <v>4.0532094166666672</v>
      </c>
      <c r="S31" s="13">
        <f t="shared" si="8"/>
        <v>0.22465830672648454</v>
      </c>
      <c r="T31" s="2">
        <f t="shared" si="9"/>
        <v>0.34</v>
      </c>
      <c r="U31" s="14">
        <f t="shared" si="10"/>
        <v>7.6383824287004756E-2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8.9283824287004751E-2</v>
      </c>
      <c r="AR31" s="9">
        <f t="shared" si="14"/>
        <v>119.21204166666666</v>
      </c>
      <c r="AS31" s="1">
        <f t="shared" si="15"/>
        <v>0.1</v>
      </c>
      <c r="AT31" s="1">
        <f t="shared" si="16"/>
        <v>650</v>
      </c>
      <c r="AU31" s="1">
        <f t="shared" si="17"/>
        <v>4635334.3902523946</v>
      </c>
    </row>
    <row r="32" spans="1:47" x14ac:dyDescent="0.15">
      <c r="C32" s="7">
        <v>6</v>
      </c>
      <c r="D32" s="8">
        <v>22.772066666666699</v>
      </c>
      <c r="E32" s="10">
        <f t="shared" si="18"/>
        <v>14.5713225806452</v>
      </c>
      <c r="F32" s="7" t="s">
        <v>83</v>
      </c>
      <c r="G32" s="1">
        <v>7</v>
      </c>
      <c r="H32" s="9">
        <f t="shared" si="0"/>
        <v>22.772066666666699</v>
      </c>
      <c r="I32" s="9">
        <f t="shared" si="1"/>
        <v>295.92206666666669</v>
      </c>
      <c r="J32" s="9">
        <f t="shared" si="2"/>
        <v>0.27071654378289556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117.34674404151514</v>
      </c>
      <c r="P32" s="9">
        <f t="shared" si="5"/>
        <v>31.767704971095071</v>
      </c>
      <c r="Q32" s="12">
        <f t="shared" si="6"/>
        <v>3.1767704971095072</v>
      </c>
      <c r="R32" s="9">
        <f t="shared" si="7"/>
        <v>4.0532094166666672</v>
      </c>
      <c r="S32" s="13">
        <f t="shared" si="8"/>
        <v>0.78376668228558055</v>
      </c>
      <c r="T32" s="2">
        <f t="shared" si="9"/>
        <v>0.34</v>
      </c>
      <c r="U32" s="14">
        <f t="shared" si="10"/>
        <v>0.26648067197709741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0.29213067197709741</v>
      </c>
      <c r="AR32" s="9">
        <f t="shared" si="14"/>
        <v>119.21204166666666</v>
      </c>
      <c r="AS32" s="1">
        <f t="shared" si="15"/>
        <v>0.1</v>
      </c>
      <c r="AT32" s="1">
        <f t="shared" si="16"/>
        <v>650</v>
      </c>
      <c r="AU32" s="1">
        <f t="shared" si="17"/>
        <v>15166502.567252528</v>
      </c>
    </row>
    <row r="33" spans="1:48" x14ac:dyDescent="0.15">
      <c r="C33" s="7">
        <v>7</v>
      </c>
      <c r="D33" s="8">
        <v>24.350387096774199</v>
      </c>
      <c r="E33" s="10">
        <f t="shared" si="18"/>
        <v>22.772066666666699</v>
      </c>
      <c r="F33" s="7" t="s">
        <v>83</v>
      </c>
      <c r="G33" s="1">
        <v>8</v>
      </c>
      <c r="H33" s="9">
        <f t="shared" si="0"/>
        <v>24.350387096774199</v>
      </c>
      <c r="I33" s="9">
        <f t="shared" si="1"/>
        <v>297.50038709677415</v>
      </c>
      <c r="J33" s="9">
        <f t="shared" si="2"/>
        <v>0.32234836554971835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126.11113323708673</v>
      </c>
      <c r="P33" s="9">
        <f t="shared" si="5"/>
        <v>40.65171767659767</v>
      </c>
      <c r="Q33" s="12">
        <f t="shared" si="6"/>
        <v>4.0651717676597672</v>
      </c>
      <c r="R33" s="9">
        <f t="shared" si="7"/>
        <v>4.0532094166666672</v>
      </c>
      <c r="S33" s="13">
        <f t="shared" si="8"/>
        <v>1.002951328136146</v>
      </c>
      <c r="T33" s="2">
        <f t="shared" si="9"/>
        <v>0.34</v>
      </c>
      <c r="U33" s="14">
        <f t="shared" si="10"/>
        <v>0.34100345156628964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0.36665345156628965</v>
      </c>
      <c r="AR33" s="9">
        <f t="shared" si="14"/>
        <v>119.21204166666666</v>
      </c>
      <c r="AS33" s="1">
        <f t="shared" si="15"/>
        <v>0.1</v>
      </c>
      <c r="AT33" s="1">
        <f t="shared" si="16"/>
        <v>650</v>
      </c>
      <c r="AU33" s="1">
        <f t="shared" si="17"/>
        <v>19035490.100498911</v>
      </c>
    </row>
    <row r="34" spans="1:48" x14ac:dyDescent="0.15">
      <c r="C34" s="7">
        <v>8</v>
      </c>
      <c r="D34" s="8">
        <v>21.028580645161298</v>
      </c>
      <c r="E34" s="10">
        <f t="shared" si="18"/>
        <v>24.350387096774199</v>
      </c>
      <c r="F34" s="7" t="s">
        <v>83</v>
      </c>
      <c r="G34" s="1">
        <v>9</v>
      </c>
      <c r="H34" s="9">
        <f t="shared" si="0"/>
        <v>21.028580645161298</v>
      </c>
      <c r="I34" s="9">
        <f t="shared" si="1"/>
        <v>294.17858064516128</v>
      </c>
      <c r="J34" s="9">
        <f t="shared" si="2"/>
        <v>0.22275383218826048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125.99150972715573</v>
      </c>
      <c r="P34" s="9">
        <f t="shared" si="5"/>
        <v>28.065091614908436</v>
      </c>
      <c r="Q34" s="12">
        <f t="shared" si="6"/>
        <v>2.806509161490844</v>
      </c>
      <c r="R34" s="9">
        <f t="shared" si="7"/>
        <v>4.0532094166666672</v>
      </c>
      <c r="S34" s="13">
        <f t="shared" si="8"/>
        <v>0.69241652058503766</v>
      </c>
      <c r="T34" s="2">
        <f t="shared" si="9"/>
        <v>0.34</v>
      </c>
      <c r="U34" s="14">
        <f t="shared" si="10"/>
        <v>0.23542161699891281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0.26107161699891279</v>
      </c>
      <c r="AR34" s="9">
        <f t="shared" si="14"/>
        <v>119.21204166666666</v>
      </c>
      <c r="AS34" s="1">
        <f t="shared" si="15"/>
        <v>0.1</v>
      </c>
      <c r="AT34" s="1">
        <f t="shared" si="16"/>
        <v>650</v>
      </c>
      <c r="AU34" s="1">
        <f t="shared" si="17"/>
        <v>13554014.450633248</v>
      </c>
    </row>
    <row r="35" spans="1:48" x14ac:dyDescent="0.15">
      <c r="C35" s="7">
        <v>9</v>
      </c>
      <c r="D35" s="8">
        <v>17.1649666666667</v>
      </c>
      <c r="E35" s="10">
        <f t="shared" si="18"/>
        <v>21.028580645161298</v>
      </c>
      <c r="F35" s="7" t="s">
        <v>83</v>
      </c>
      <c r="G35" s="1">
        <v>10</v>
      </c>
      <c r="H35" s="9">
        <f t="shared" si="0"/>
        <v>17.1649666666667</v>
      </c>
      <c r="I35" s="9">
        <f t="shared" si="1"/>
        <v>290.31496666666669</v>
      </c>
      <c r="J35" s="9">
        <f t="shared" si="2"/>
        <v>0.14339232494105353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138.45851227891396</v>
      </c>
      <c r="P35" s="9">
        <f t="shared" si="5"/>
        <v>19.85388798355288</v>
      </c>
      <c r="Q35" s="12">
        <f t="shared" si="6"/>
        <v>1.985388798355288</v>
      </c>
      <c r="R35" s="9">
        <f t="shared" si="7"/>
        <v>4.0532094166666672</v>
      </c>
      <c r="S35" s="13">
        <f t="shared" si="8"/>
        <v>0.48983129028355477</v>
      </c>
      <c r="T35" s="2">
        <f t="shared" si="9"/>
        <v>0.34</v>
      </c>
      <c r="U35" s="14">
        <f t="shared" si="10"/>
        <v>0.16654263869640865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0.19219263869640865</v>
      </c>
      <c r="AR35" s="9">
        <f t="shared" si="14"/>
        <v>119.21204166666666</v>
      </c>
      <c r="AS35" s="1">
        <f t="shared" si="15"/>
        <v>0.1</v>
      </c>
      <c r="AT35" s="1">
        <f t="shared" si="16"/>
        <v>650</v>
      </c>
      <c r="AU35" s="1">
        <f t="shared" si="17"/>
        <v>9978035.2691779044</v>
      </c>
    </row>
    <row r="36" spans="1:48" x14ac:dyDescent="0.15">
      <c r="C36" s="7">
        <v>10</v>
      </c>
      <c r="D36" s="8">
        <v>10.1171290322581</v>
      </c>
      <c r="E36" s="10">
        <f t="shared" si="18"/>
        <v>17.1649666666667</v>
      </c>
      <c r="F36" s="7" t="s">
        <v>83</v>
      </c>
      <c r="G36" s="1">
        <v>11</v>
      </c>
      <c r="H36" s="9">
        <f t="shared" si="0"/>
        <v>10.1171290322581</v>
      </c>
      <c r="I36" s="9">
        <f t="shared" si="1"/>
        <v>283.26712903225808</v>
      </c>
      <c r="J36" s="9">
        <f t="shared" si="2"/>
        <v>6.2247812633055608E-2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112.67439308059302</v>
      </c>
      <c r="O36" s="9">
        <f t="shared" si="19"/>
        <v>46.462325381434724</v>
      </c>
      <c r="P36" s="9">
        <f t="shared" si="5"/>
        <v>2.8921781248396128</v>
      </c>
      <c r="Q36" s="12">
        <f t="shared" si="6"/>
        <v>0.28921781248396128</v>
      </c>
      <c r="R36" s="9">
        <f t="shared" si="7"/>
        <v>4.0532094166666672</v>
      </c>
      <c r="S36" s="13">
        <f t="shared" si="8"/>
        <v>7.1355260178442029E-2</v>
      </c>
      <c r="T36" s="2">
        <f t="shared" si="9"/>
        <v>0.34</v>
      </c>
      <c r="U36" s="14">
        <f t="shared" si="10"/>
        <v>2.4260788460670292E-2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3.7160788460670294E-2</v>
      </c>
      <c r="AR36" s="9">
        <f t="shared" si="14"/>
        <v>119.21204166666666</v>
      </c>
      <c r="AS36" s="1">
        <f t="shared" si="15"/>
        <v>0.1</v>
      </c>
      <c r="AT36" s="1">
        <f t="shared" si="16"/>
        <v>650</v>
      </c>
      <c r="AU36" s="1">
        <f t="shared" si="17"/>
        <v>1929270.8628489014</v>
      </c>
    </row>
    <row r="37" spans="1:48" x14ac:dyDescent="0.15">
      <c r="C37" s="7">
        <v>11</v>
      </c>
      <c r="D37" s="8">
        <v>5.7855333333333299</v>
      </c>
      <c r="E37" s="10">
        <f t="shared" si="18"/>
        <v>10.1171290322581</v>
      </c>
      <c r="F37" s="7" t="s">
        <v>85</v>
      </c>
      <c r="G37" s="1">
        <v>12</v>
      </c>
      <c r="H37" s="9">
        <f t="shared" si="0"/>
        <v>5.7855333333333299</v>
      </c>
      <c r="I37" s="9">
        <f t="shared" si="1"/>
        <v>278.9355333333333</v>
      </c>
      <c r="J37" s="9">
        <f t="shared" si="2"/>
        <v>3.6501075550307814E-2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84.102241423261773</v>
      </c>
      <c r="P37" s="9">
        <f t="shared" si="5"/>
        <v>3.0698222681407055</v>
      </c>
      <c r="Q37" s="12">
        <f t="shared" si="6"/>
        <v>0.30698222681407056</v>
      </c>
      <c r="R37" s="9">
        <f t="shared" si="7"/>
        <v>4.0532094166666672</v>
      </c>
      <c r="S37" s="13">
        <f t="shared" si="8"/>
        <v>7.573806217654816E-2</v>
      </c>
      <c r="T37" s="2">
        <f t="shared" si="9"/>
        <v>0.34</v>
      </c>
      <c r="U37" s="14">
        <f t="shared" si="10"/>
        <v>2.5750941140026375E-2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3.8650941140026374E-2</v>
      </c>
      <c r="AR37" s="9">
        <f t="shared" si="14"/>
        <v>119.21204166666666</v>
      </c>
      <c r="AS37" s="1">
        <f t="shared" si="15"/>
        <v>0.1</v>
      </c>
      <c r="AT37" s="1">
        <f t="shared" si="16"/>
        <v>650</v>
      </c>
      <c r="AU37" s="1">
        <f t="shared" si="17"/>
        <v>2006634.8872565271</v>
      </c>
      <c r="AV37" s="1">
        <f>SUM(AU26:AU37)</f>
        <v>75930878.980158061</v>
      </c>
    </row>
    <row r="38" spans="1:48" x14ac:dyDescent="0.15">
      <c r="C38" s="7">
        <v>12</v>
      </c>
      <c r="D38" s="8">
        <v>1.9923870967741899</v>
      </c>
      <c r="E38" s="10">
        <f t="shared" si="18"/>
        <v>5.7855333333333299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3.9714838709677398</v>
      </c>
      <c r="E42" s="7"/>
      <c r="F42" s="7"/>
      <c r="G42" s="1">
        <v>1</v>
      </c>
      <c r="H42" s="9">
        <f t="shared" ref="H42:H53" si="20">E43</f>
        <v>3.9714838709677398</v>
      </c>
      <c r="I42" s="9">
        <f t="shared" ref="I42:I53" si="21">H42+273.15</f>
        <v>277.12148387096772</v>
      </c>
      <c r="J42" s="9">
        <f t="shared" ref="J42:J53" si="22">EXP(($C$15*(I42-$C$13))/($C$16*I42*$C$13))</f>
        <v>2.9044794682620334E-2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1.7094676970389731</v>
      </c>
      <c r="Q42" s="12">
        <f t="shared" ref="Q42:Q53" si="26">P42*$B$44</f>
        <v>0.41027224728935352</v>
      </c>
      <c r="R42" s="9">
        <f t="shared" ref="R42:R53" si="27">L42*$B$44</f>
        <v>14.125500000000001</v>
      </c>
      <c r="S42" s="13">
        <f t="shared" ref="S42:S53" si="28">Q42/R42</f>
        <v>2.9044794682620331E-2</v>
      </c>
      <c r="T42" s="2">
        <f t="shared" ref="T42:T53" si="29">$B$43/100</f>
        <v>0.43</v>
      </c>
      <c r="U42" s="14">
        <f t="shared" ref="U42:U53" si="30">S42*T42</f>
        <v>1.2489261713526743E-2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2.0909261713526743E-2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75825</v>
      </c>
      <c r="AU42" s="1">
        <f t="shared" ref="AU42:AU53" si="38">AT42*10000*AS42*0.67*AR42*AQ42</f>
        <v>348948466.52729201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1.91961290322581</v>
      </c>
      <c r="E43" s="10">
        <f t="shared" ref="E43:E54" si="40">D42</f>
        <v>3.9714838709677398</v>
      </c>
      <c r="F43" s="7" t="s">
        <v>83</v>
      </c>
      <c r="G43" s="1">
        <v>2</v>
      </c>
      <c r="H43" s="9">
        <f t="shared" si="20"/>
        <v>1.91961290322581</v>
      </c>
      <c r="I43" s="9">
        <f t="shared" si="21"/>
        <v>275.06961290322579</v>
      </c>
      <c r="J43" s="9">
        <f t="shared" si="22"/>
        <v>2.2348243886245008E-2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116.00303230296103</v>
      </c>
      <c r="P43" s="9">
        <f t="shared" si="25"/>
        <v>2.5924640574505311</v>
      </c>
      <c r="Q43" s="12">
        <f t="shared" si="26"/>
        <v>0.62219137378812739</v>
      </c>
      <c r="R43" s="9">
        <f t="shared" si="27"/>
        <v>14.125500000000001</v>
      </c>
      <c r="S43" s="13">
        <f t="shared" si="28"/>
        <v>4.4047387617296901E-2</v>
      </c>
      <c r="T43" s="2">
        <f t="shared" si="29"/>
        <v>0.43</v>
      </c>
      <c r="U43" s="14">
        <f t="shared" si="30"/>
        <v>1.8940376675437666E-2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2.7360376675437663E-2</v>
      </c>
      <c r="AR43" s="9">
        <f t="shared" si="35"/>
        <v>136.875</v>
      </c>
      <c r="AS43" s="1">
        <f t="shared" si="36"/>
        <v>0.24</v>
      </c>
      <c r="AT43" s="1">
        <f t="shared" si="37"/>
        <v>75825</v>
      </c>
      <c r="AU43" s="1">
        <f t="shared" si="38"/>
        <v>456609210.56464779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3.27278571428571</v>
      </c>
      <c r="E44" s="10">
        <f t="shared" si="40"/>
        <v>1.91961290322581</v>
      </c>
      <c r="F44" s="7" t="s">
        <v>83</v>
      </c>
      <c r="G44" s="1">
        <v>3</v>
      </c>
      <c r="H44" s="9">
        <f t="shared" si="20"/>
        <v>3.27278571428571</v>
      </c>
      <c r="I44" s="9">
        <f t="shared" si="21"/>
        <v>276.42278571428568</v>
      </c>
      <c r="J44" s="9">
        <f t="shared" si="22"/>
        <v>2.6576553867868329E-2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172.26681824551051</v>
      </c>
      <c r="P44" s="9">
        <f t="shared" si="25"/>
        <v>4.5782583747480929</v>
      </c>
      <c r="Q44" s="12">
        <f t="shared" si="26"/>
        <v>1.0987820099395422</v>
      </c>
      <c r="R44" s="9">
        <f t="shared" si="27"/>
        <v>14.125500000000001</v>
      </c>
      <c r="S44" s="13">
        <f t="shared" si="28"/>
        <v>7.7787123283391185E-2</v>
      </c>
      <c r="T44" s="2">
        <f t="shared" si="29"/>
        <v>0.43</v>
      </c>
      <c r="U44" s="14">
        <f t="shared" si="30"/>
        <v>3.3448463011858207E-2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4.1868463011858204E-2</v>
      </c>
      <c r="AR44" s="9">
        <f t="shared" si="35"/>
        <v>136.875</v>
      </c>
      <c r="AS44" s="1">
        <f t="shared" si="36"/>
        <v>0.24</v>
      </c>
      <c r="AT44" s="1">
        <f t="shared" si="37"/>
        <v>75825</v>
      </c>
      <c r="AU44" s="1">
        <f t="shared" si="38"/>
        <v>698730359.97206068</v>
      </c>
    </row>
    <row r="45" spans="1:48" x14ac:dyDescent="0.15">
      <c r="C45" s="7">
        <v>3</v>
      </c>
      <c r="D45" s="7">
        <f t="shared" si="39"/>
        <v>5.7017419354838701</v>
      </c>
      <c r="E45" s="10">
        <f t="shared" si="40"/>
        <v>3.27278571428571</v>
      </c>
      <c r="F45" s="7" t="s">
        <v>83</v>
      </c>
      <c r="G45" s="1">
        <v>4</v>
      </c>
      <c r="H45" s="9">
        <f t="shared" si="20"/>
        <v>5.7017419354838701</v>
      </c>
      <c r="I45" s="9">
        <f t="shared" si="21"/>
        <v>278.85174193548386</v>
      </c>
      <c r="J45" s="9">
        <f t="shared" si="22"/>
        <v>3.6120213263376756E-2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226.54480987076244</v>
      </c>
      <c r="P45" s="9">
        <f t="shared" si="25"/>
        <v>8.1828468462430788</v>
      </c>
      <c r="Q45" s="12">
        <f t="shared" si="26"/>
        <v>1.9638832430983388</v>
      </c>
      <c r="R45" s="9">
        <f t="shared" si="27"/>
        <v>14.125500000000001</v>
      </c>
      <c r="S45" s="13">
        <f t="shared" si="28"/>
        <v>0.13903106035880775</v>
      </c>
      <c r="T45" s="2">
        <f t="shared" si="29"/>
        <v>0.43</v>
      </c>
      <c r="U45" s="14">
        <f t="shared" si="30"/>
        <v>5.9783355954287333E-2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6.8203355954287337E-2</v>
      </c>
      <c r="AR45" s="9">
        <f t="shared" si="35"/>
        <v>136.875</v>
      </c>
      <c r="AS45" s="1">
        <f t="shared" si="36"/>
        <v>0.24</v>
      </c>
      <c r="AT45" s="1">
        <f t="shared" si="37"/>
        <v>75825</v>
      </c>
      <c r="AU45" s="1">
        <f t="shared" si="38"/>
        <v>1138225576.7006414</v>
      </c>
    </row>
    <row r="46" spans="1:48" x14ac:dyDescent="0.15">
      <c r="C46" s="7">
        <v>4</v>
      </c>
      <c r="D46" s="7">
        <f t="shared" si="39"/>
        <v>9.1615666666666709</v>
      </c>
      <c r="E46" s="10">
        <f t="shared" si="40"/>
        <v>5.7017419354838701</v>
      </c>
      <c r="F46" s="7" t="s">
        <v>83</v>
      </c>
      <c r="G46" s="1">
        <v>5</v>
      </c>
      <c r="H46" s="9">
        <f t="shared" si="20"/>
        <v>9.1615666666666709</v>
      </c>
      <c r="I46" s="9">
        <f t="shared" si="21"/>
        <v>282.31156666666664</v>
      </c>
      <c r="J46" s="9">
        <f t="shared" si="22"/>
        <v>5.5410981735025719E-2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207.44386487329339</v>
      </c>
      <c r="O46" s="9">
        <f t="shared" si="41"/>
        <v>69.774348151225951</v>
      </c>
      <c r="P46" s="9">
        <f t="shared" si="25"/>
        <v>3.8662651309809069</v>
      </c>
      <c r="Q46" s="12">
        <f t="shared" si="26"/>
        <v>0.92790363143541765</v>
      </c>
      <c r="R46" s="9">
        <f t="shared" si="27"/>
        <v>14.125500000000001</v>
      </c>
      <c r="S46" s="13">
        <f t="shared" si="28"/>
        <v>6.5689967182430184E-2</v>
      </c>
      <c r="T46" s="2">
        <f t="shared" si="29"/>
        <v>0.43</v>
      </c>
      <c r="U46" s="14">
        <f t="shared" si="30"/>
        <v>2.8246685888444978E-2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3.6666685888444975E-2</v>
      </c>
      <c r="AR46" s="9">
        <f t="shared" si="35"/>
        <v>136.875</v>
      </c>
      <c r="AS46" s="1">
        <f t="shared" si="36"/>
        <v>0.24</v>
      </c>
      <c r="AT46" s="1">
        <f t="shared" si="37"/>
        <v>75825</v>
      </c>
      <c r="AU46" s="1">
        <f t="shared" si="38"/>
        <v>611919444.53655648</v>
      </c>
    </row>
    <row r="47" spans="1:48" x14ac:dyDescent="0.15">
      <c r="C47" s="7">
        <v>5</v>
      </c>
      <c r="D47" s="7">
        <f t="shared" si="39"/>
        <v>14.5713225806452</v>
      </c>
      <c r="E47" s="10">
        <f t="shared" si="40"/>
        <v>9.1615666666666709</v>
      </c>
      <c r="F47" s="7" t="s">
        <v>85</v>
      </c>
      <c r="G47" s="1">
        <v>6</v>
      </c>
      <c r="H47" s="9">
        <f t="shared" si="20"/>
        <v>14.5713225806452</v>
      </c>
      <c r="I47" s="9">
        <f t="shared" si="21"/>
        <v>287.72132258064516</v>
      </c>
      <c r="J47" s="9">
        <f t="shared" si="22"/>
        <v>0.10598017193844241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124.76433302024506</v>
      </c>
      <c r="P47" s="9">
        <f t="shared" si="25"/>
        <v>13.22254546527066</v>
      </c>
      <c r="Q47" s="12">
        <f t="shared" si="26"/>
        <v>3.1734109116649583</v>
      </c>
      <c r="R47" s="9">
        <f t="shared" si="27"/>
        <v>14.125500000000001</v>
      </c>
      <c r="S47" s="13">
        <f t="shared" si="28"/>
        <v>0.2246583067264846</v>
      </c>
      <c r="T47" s="2">
        <f t="shared" si="29"/>
        <v>0.43</v>
      </c>
      <c r="U47" s="14">
        <f t="shared" si="30"/>
        <v>9.660307189238837E-2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0.10502307189238838</v>
      </c>
      <c r="AR47" s="9">
        <f t="shared" si="35"/>
        <v>136.875</v>
      </c>
      <c r="AS47" s="1">
        <f t="shared" si="36"/>
        <v>0.24</v>
      </c>
      <c r="AT47" s="1">
        <f t="shared" si="37"/>
        <v>75825</v>
      </c>
      <c r="AU47" s="1">
        <f t="shared" si="38"/>
        <v>1752698894.3433697</v>
      </c>
    </row>
    <row r="48" spans="1:48" x14ac:dyDescent="0.15">
      <c r="C48" s="7">
        <v>6</v>
      </c>
      <c r="D48" s="7">
        <f t="shared" si="39"/>
        <v>22.772066666666699</v>
      </c>
      <c r="E48" s="10">
        <f t="shared" si="40"/>
        <v>14.5713225806452</v>
      </c>
      <c r="F48" s="7" t="s">
        <v>83</v>
      </c>
      <c r="G48" s="1">
        <v>7</v>
      </c>
      <c r="H48" s="9">
        <f t="shared" si="20"/>
        <v>22.772066666666699</v>
      </c>
      <c r="I48" s="9">
        <f t="shared" si="21"/>
        <v>295.92206666666669</v>
      </c>
      <c r="J48" s="9">
        <f t="shared" si="22"/>
        <v>0.27071654378289556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170.39803755497442</v>
      </c>
      <c r="P48" s="9">
        <f t="shared" si="25"/>
        <v>46.129567794270713</v>
      </c>
      <c r="Q48" s="12">
        <f t="shared" si="26"/>
        <v>11.07109627062497</v>
      </c>
      <c r="R48" s="9">
        <f t="shared" si="27"/>
        <v>14.125500000000001</v>
      </c>
      <c r="S48" s="13">
        <f t="shared" si="28"/>
        <v>0.78376668228558066</v>
      </c>
      <c r="T48" s="2">
        <f t="shared" si="29"/>
        <v>0.43</v>
      </c>
      <c r="U48" s="14">
        <f t="shared" si="30"/>
        <v>0.3370196733827997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0.3526196733827997</v>
      </c>
      <c r="AR48" s="9">
        <f t="shared" si="35"/>
        <v>136.875</v>
      </c>
      <c r="AS48" s="1">
        <f t="shared" si="36"/>
        <v>0.24</v>
      </c>
      <c r="AT48" s="1">
        <f t="shared" si="37"/>
        <v>75825</v>
      </c>
      <c r="AU48" s="1">
        <f t="shared" si="38"/>
        <v>5884765133.2749271</v>
      </c>
    </row>
    <row r="49" spans="1:48" x14ac:dyDescent="0.15">
      <c r="C49" s="7">
        <v>7</v>
      </c>
      <c r="D49" s="7">
        <f t="shared" si="39"/>
        <v>24.350387096774199</v>
      </c>
      <c r="E49" s="10">
        <f t="shared" si="40"/>
        <v>22.772066666666699</v>
      </c>
      <c r="F49" s="7" t="s">
        <v>83</v>
      </c>
      <c r="G49" s="1">
        <v>8</v>
      </c>
      <c r="H49" s="9">
        <f t="shared" si="20"/>
        <v>24.350387096774199</v>
      </c>
      <c r="I49" s="9">
        <f t="shared" si="21"/>
        <v>297.50038709677415</v>
      </c>
      <c r="J49" s="9">
        <f t="shared" si="22"/>
        <v>0.32234836554971835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183.12471976070373</v>
      </c>
      <c r="P49" s="9">
        <f t="shared" si="25"/>
        <v>59.029954106613054</v>
      </c>
      <c r="Q49" s="12">
        <f t="shared" si="26"/>
        <v>14.167188985587133</v>
      </c>
      <c r="R49" s="9">
        <f t="shared" si="27"/>
        <v>14.125500000000001</v>
      </c>
      <c r="S49" s="13">
        <f t="shared" si="28"/>
        <v>1.0029513281361462</v>
      </c>
      <c r="T49" s="2">
        <f t="shared" si="29"/>
        <v>0.43</v>
      </c>
      <c r="U49" s="14">
        <f t="shared" si="30"/>
        <v>0.43126907109854284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0.44686907109854285</v>
      </c>
      <c r="AR49" s="9">
        <f t="shared" si="35"/>
        <v>136.875</v>
      </c>
      <c r="AS49" s="1">
        <f t="shared" si="36"/>
        <v>0.24</v>
      </c>
      <c r="AT49" s="1">
        <f t="shared" si="37"/>
        <v>75825</v>
      </c>
      <c r="AU49" s="1">
        <f t="shared" si="38"/>
        <v>7457665375.0253668</v>
      </c>
    </row>
    <row r="50" spans="1:48" x14ac:dyDescent="0.15">
      <c r="C50" s="7">
        <v>8</v>
      </c>
      <c r="D50" s="7">
        <f t="shared" si="39"/>
        <v>21.028580645161298</v>
      </c>
      <c r="E50" s="10">
        <f t="shared" si="40"/>
        <v>24.350387096774199</v>
      </c>
      <c r="F50" s="7" t="s">
        <v>83</v>
      </c>
      <c r="G50" s="1">
        <v>9</v>
      </c>
      <c r="H50" s="9">
        <f t="shared" si="20"/>
        <v>21.028580645161298</v>
      </c>
      <c r="I50" s="9">
        <f t="shared" si="21"/>
        <v>294.17858064516128</v>
      </c>
      <c r="J50" s="9">
        <f t="shared" si="22"/>
        <v>0.22275383218826048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182.95101565409067</v>
      </c>
      <c r="P50" s="9">
        <f t="shared" si="25"/>
        <v>40.753039839683126</v>
      </c>
      <c r="Q50" s="12">
        <f t="shared" si="26"/>
        <v>9.78072956152395</v>
      </c>
      <c r="R50" s="9">
        <f t="shared" si="27"/>
        <v>14.125500000000001</v>
      </c>
      <c r="S50" s="13">
        <f t="shared" si="28"/>
        <v>0.69241652058503766</v>
      </c>
      <c r="T50" s="2">
        <f t="shared" si="29"/>
        <v>0.43</v>
      </c>
      <c r="U50" s="14">
        <f t="shared" si="30"/>
        <v>0.29773910385156621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0.31333910385156621</v>
      </c>
      <c r="AR50" s="9">
        <f t="shared" si="35"/>
        <v>136.875</v>
      </c>
      <c r="AS50" s="1">
        <f t="shared" si="36"/>
        <v>0.24</v>
      </c>
      <c r="AT50" s="1">
        <f t="shared" si="37"/>
        <v>75825</v>
      </c>
      <c r="AU50" s="1">
        <f t="shared" si="38"/>
        <v>5229223359.9671087</v>
      </c>
    </row>
    <row r="51" spans="1:48" x14ac:dyDescent="0.15">
      <c r="C51" s="7">
        <v>9</v>
      </c>
      <c r="D51" s="7">
        <f t="shared" si="39"/>
        <v>17.1649666666667</v>
      </c>
      <c r="E51" s="10">
        <f t="shared" si="40"/>
        <v>21.028580645161298</v>
      </c>
      <c r="F51" s="7" t="s">
        <v>83</v>
      </c>
      <c r="G51" s="1">
        <v>10</v>
      </c>
      <c r="H51" s="9">
        <f t="shared" si="20"/>
        <v>17.1649666666667</v>
      </c>
      <c r="I51" s="9">
        <f t="shared" si="21"/>
        <v>290.31496666666669</v>
      </c>
      <c r="J51" s="9">
        <f t="shared" si="22"/>
        <v>0.14339232494105353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201.05422581440752</v>
      </c>
      <c r="P51" s="9">
        <f t="shared" si="25"/>
        <v>28.829632878751475</v>
      </c>
      <c r="Q51" s="12">
        <f t="shared" si="26"/>
        <v>6.9191118909003535</v>
      </c>
      <c r="R51" s="9">
        <f t="shared" si="27"/>
        <v>14.125500000000001</v>
      </c>
      <c r="S51" s="13">
        <f t="shared" si="28"/>
        <v>0.48983129028355477</v>
      </c>
      <c r="T51" s="2">
        <f t="shared" si="29"/>
        <v>0.43</v>
      </c>
      <c r="U51" s="14">
        <f t="shared" si="30"/>
        <v>0.21062745482192854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0.22622745482192852</v>
      </c>
      <c r="AR51" s="9">
        <f t="shared" si="35"/>
        <v>136.875</v>
      </c>
      <c r="AS51" s="1">
        <f t="shared" si="36"/>
        <v>0.24</v>
      </c>
      <c r="AT51" s="1">
        <f t="shared" si="37"/>
        <v>75825</v>
      </c>
      <c r="AU51" s="1">
        <f t="shared" si="38"/>
        <v>3775442888.8043785</v>
      </c>
    </row>
    <row r="52" spans="1:48" x14ac:dyDescent="0.15">
      <c r="C52" s="7">
        <v>10</v>
      </c>
      <c r="D52" s="7">
        <f t="shared" si="39"/>
        <v>10.1171290322581</v>
      </c>
      <c r="E52" s="10">
        <f t="shared" si="40"/>
        <v>17.1649666666667</v>
      </c>
      <c r="F52" s="7" t="s">
        <v>83</v>
      </c>
      <c r="G52" s="1">
        <v>11</v>
      </c>
      <c r="H52" s="9">
        <f t="shared" si="20"/>
        <v>10.1171290322581</v>
      </c>
      <c r="I52" s="9">
        <f t="shared" si="21"/>
        <v>283.26712903225808</v>
      </c>
      <c r="J52" s="9">
        <f t="shared" si="22"/>
        <v>6.2247812633055608E-2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163.61336328887322</v>
      </c>
      <c r="O52" s="9">
        <f t="shared" si="41"/>
        <v>67.467479646782806</v>
      </c>
      <c r="P52" s="9">
        <f t="shared" si="25"/>
        <v>4.1997030318774291</v>
      </c>
      <c r="Q52" s="12">
        <f t="shared" si="26"/>
        <v>1.0079287276505831</v>
      </c>
      <c r="R52" s="9">
        <f t="shared" si="27"/>
        <v>14.125500000000001</v>
      </c>
      <c r="S52" s="13">
        <f t="shared" si="28"/>
        <v>7.1355260178442043E-2</v>
      </c>
      <c r="T52" s="2">
        <f t="shared" si="29"/>
        <v>0.43</v>
      </c>
      <c r="U52" s="14">
        <f t="shared" si="30"/>
        <v>3.0682761876730077E-2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3.9102761876730077E-2</v>
      </c>
      <c r="AR52" s="9">
        <f t="shared" si="35"/>
        <v>136.875</v>
      </c>
      <c r="AS52" s="1">
        <f t="shared" si="36"/>
        <v>0.24</v>
      </c>
      <c r="AT52" s="1">
        <f t="shared" si="37"/>
        <v>75825</v>
      </c>
      <c r="AU52" s="1">
        <f t="shared" si="38"/>
        <v>652574394.10400653</v>
      </c>
    </row>
    <row r="53" spans="1:48" x14ac:dyDescent="0.15">
      <c r="C53" s="7">
        <v>11</v>
      </c>
      <c r="D53" s="7">
        <f t="shared" si="39"/>
        <v>5.7855333333333299</v>
      </c>
      <c r="E53" s="10">
        <f t="shared" si="40"/>
        <v>10.1171290322581</v>
      </c>
      <c r="F53" s="7" t="s">
        <v>85</v>
      </c>
      <c r="G53" s="1">
        <v>12</v>
      </c>
      <c r="H53" s="9">
        <f t="shared" si="20"/>
        <v>5.7855333333333299</v>
      </c>
      <c r="I53" s="9">
        <f t="shared" si="21"/>
        <v>278.9355333333333</v>
      </c>
      <c r="J53" s="9">
        <f t="shared" si="22"/>
        <v>3.6501075550307814E-2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122.12402661490538</v>
      </c>
      <c r="P53" s="9">
        <f t="shared" si="25"/>
        <v>4.4576583219784638</v>
      </c>
      <c r="Q53" s="12">
        <f t="shared" si="26"/>
        <v>1.0698379972748313</v>
      </c>
      <c r="R53" s="9">
        <f t="shared" si="27"/>
        <v>14.125500000000001</v>
      </c>
      <c r="S53" s="13">
        <f t="shared" si="28"/>
        <v>7.5738062176548174E-2</v>
      </c>
      <c r="T53" s="2">
        <f t="shared" si="29"/>
        <v>0.43</v>
      </c>
      <c r="U53" s="14">
        <f t="shared" si="30"/>
        <v>3.2567366735915718E-2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4.0987366735915715E-2</v>
      </c>
      <c r="AR53" s="9">
        <f t="shared" si="35"/>
        <v>136.875</v>
      </c>
      <c r="AS53" s="1">
        <f t="shared" si="36"/>
        <v>0.24</v>
      </c>
      <c r="AT53" s="1">
        <f t="shared" si="37"/>
        <v>75825</v>
      </c>
      <c r="AU53" s="1">
        <f t="shared" si="38"/>
        <v>684026005.57803929</v>
      </c>
      <c r="AV53" s="1">
        <f>SUM(AU42:AU53)</f>
        <v>28690829109.398399</v>
      </c>
    </row>
    <row r="54" spans="1:48" x14ac:dyDescent="0.15">
      <c r="C54" s="7">
        <v>12</v>
      </c>
      <c r="D54" s="7">
        <f t="shared" si="39"/>
        <v>1.9923870967741899</v>
      </c>
      <c r="E54" s="10">
        <f t="shared" si="40"/>
        <v>5.7855333333333299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3.9714838709677398</v>
      </c>
      <c r="E58" s="7"/>
      <c r="F58" s="7"/>
      <c r="G58" s="1">
        <v>1</v>
      </c>
      <c r="H58" s="9">
        <f t="shared" ref="H58:H69" si="42">E59</f>
        <v>3.9714838709677398</v>
      </c>
      <c r="I58" s="9">
        <f t="shared" ref="I58:I69" si="43">H58+273.15</f>
        <v>277.12148387096772</v>
      </c>
      <c r="J58" s="9">
        <f t="shared" ref="J58:J69" si="44">EXP(($C$15*(I58-$C$13))/($C$16*I58*$C$13))</f>
        <v>2.9044794682620334E-2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2.8977023495027556E-3</v>
      </c>
      <c r="Q58" s="12">
        <f t="shared" ref="Q58:Q69" si="48">P58*$B$60</f>
        <v>5.5056344640552356E-4</v>
      </c>
      <c r="R58" s="9">
        <f t="shared" ref="R58:R69" si="49">L58*$B$60</f>
        <v>1.8955666666666669E-2</v>
      </c>
      <c r="S58" s="13">
        <f t="shared" ref="S58:S69" si="50">Q58/R58</f>
        <v>2.9044794682620334E-2</v>
      </c>
      <c r="T58" s="2">
        <f t="shared" ref="T58:T69" si="51">$B$59/100</f>
        <v>0.01</v>
      </c>
      <c r="U58" s="14">
        <f t="shared" ref="U58:U69" si="52">S58*T58</f>
        <v>2.9044794682620337E-4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1.2290447946826204E-2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73916.666666666672</v>
      </c>
      <c r="AU58" s="1">
        <f t="shared" ref="AU58:AU69" si="59">AT58*10000*AS58*0.67*AR58*AQ58</f>
        <v>11537825.102136951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1.91961290322581</v>
      </c>
      <c r="E59" s="10">
        <f t="shared" ref="E59:E70" si="61">D58</f>
        <v>3.9714838709677398</v>
      </c>
      <c r="F59" s="7" t="s">
        <v>83</v>
      </c>
      <c r="G59" s="1">
        <v>2</v>
      </c>
      <c r="H59" s="9">
        <f t="shared" si="42"/>
        <v>1.91961290322581</v>
      </c>
      <c r="I59" s="9">
        <f t="shared" si="43"/>
        <v>275.06961290322579</v>
      </c>
      <c r="J59" s="9">
        <f t="shared" si="44"/>
        <v>2.2348243886245008E-2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0.19663563098383058</v>
      </c>
      <c r="P59" s="9">
        <f t="shared" si="47"/>
        <v>4.3944610379523215E-3</v>
      </c>
      <c r="Q59" s="12">
        <f t="shared" si="48"/>
        <v>8.3494759721094113E-4</v>
      </c>
      <c r="R59" s="9">
        <f t="shared" si="49"/>
        <v>1.8955666666666669E-2</v>
      </c>
      <c r="S59" s="13">
        <f t="shared" si="50"/>
        <v>4.4047387617296901E-2</v>
      </c>
      <c r="T59" s="2">
        <f t="shared" si="51"/>
        <v>0.01</v>
      </c>
      <c r="U59" s="14">
        <f t="shared" si="52"/>
        <v>4.4047387617296901E-4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1.244047387617297E-2</v>
      </c>
      <c r="AR59" s="9">
        <f t="shared" si="56"/>
        <v>9.9766666666666666</v>
      </c>
      <c r="AS59" s="1">
        <f t="shared" si="57"/>
        <v>0.19</v>
      </c>
      <c r="AT59" s="1">
        <f t="shared" si="58"/>
        <v>73916.666666666672</v>
      </c>
      <c r="AU59" s="1">
        <f t="shared" si="59"/>
        <v>11678663.982955411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3.27278571428571</v>
      </c>
      <c r="E60" s="10">
        <f t="shared" si="61"/>
        <v>1.91961290322581</v>
      </c>
      <c r="F60" s="7" t="s">
        <v>83</v>
      </c>
      <c r="G60" s="1">
        <v>3</v>
      </c>
      <c r="H60" s="9">
        <f t="shared" si="42"/>
        <v>3.27278571428571</v>
      </c>
      <c r="I60" s="9">
        <f t="shared" si="43"/>
        <v>276.42278571428568</v>
      </c>
      <c r="J60" s="9">
        <f t="shared" si="44"/>
        <v>2.6576553867868329E-2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0.29200783661254492</v>
      </c>
      <c r="P60" s="9">
        <f t="shared" si="47"/>
        <v>7.7605619995729938E-3</v>
      </c>
      <c r="Q60" s="12">
        <f t="shared" si="48"/>
        <v>1.4745067799188688E-3</v>
      </c>
      <c r="R60" s="9">
        <f t="shared" si="49"/>
        <v>1.8955666666666669E-2</v>
      </c>
      <c r="S60" s="13">
        <f t="shared" si="50"/>
        <v>7.7787123283391171E-2</v>
      </c>
      <c r="T60" s="2">
        <f t="shared" si="51"/>
        <v>0.01</v>
      </c>
      <c r="U60" s="14">
        <f t="shared" si="52"/>
        <v>7.7787123283391173E-4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1.2777871232833912E-2</v>
      </c>
      <c r="AR60" s="9">
        <f t="shared" si="56"/>
        <v>9.9766666666666666</v>
      </c>
      <c r="AS60" s="1">
        <f t="shared" si="57"/>
        <v>0.19</v>
      </c>
      <c r="AT60" s="1">
        <f t="shared" si="58"/>
        <v>73916.666666666672</v>
      </c>
      <c r="AU60" s="1">
        <f t="shared" si="59"/>
        <v>11995400.338531654</v>
      </c>
    </row>
    <row r="61" spans="1:48" x14ac:dyDescent="0.15">
      <c r="C61" s="7">
        <v>3</v>
      </c>
      <c r="D61" s="7">
        <f t="shared" si="60"/>
        <v>5.7017419354838701</v>
      </c>
      <c r="E61" s="10">
        <f t="shared" si="61"/>
        <v>3.27278571428571</v>
      </c>
      <c r="F61" s="7" t="s">
        <v>83</v>
      </c>
      <c r="G61" s="1">
        <v>4</v>
      </c>
      <c r="H61" s="9">
        <f t="shared" si="42"/>
        <v>5.7017419354838701</v>
      </c>
      <c r="I61" s="9">
        <f t="shared" si="43"/>
        <v>278.85174193548386</v>
      </c>
      <c r="J61" s="9">
        <f t="shared" si="44"/>
        <v>3.6120213263376756E-2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0.38401394127963862</v>
      </c>
      <c r="P61" s="9">
        <f t="shared" si="47"/>
        <v>1.3870665455130386E-2</v>
      </c>
      <c r="Q61" s="12">
        <f t="shared" si="48"/>
        <v>2.6354264364747732E-3</v>
      </c>
      <c r="R61" s="9">
        <f t="shared" si="49"/>
        <v>1.8955666666666669E-2</v>
      </c>
      <c r="S61" s="13">
        <f t="shared" si="50"/>
        <v>0.13903106035880772</v>
      </c>
      <c r="T61" s="2">
        <f t="shared" si="51"/>
        <v>0.01</v>
      </c>
      <c r="U61" s="14">
        <f t="shared" si="52"/>
        <v>1.3903106035880772E-3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1.3390310603588078E-2</v>
      </c>
      <c r="AR61" s="9">
        <f t="shared" si="56"/>
        <v>9.9766666666666666</v>
      </c>
      <c r="AS61" s="1">
        <f t="shared" si="57"/>
        <v>0.19</v>
      </c>
      <c r="AT61" s="1">
        <f t="shared" si="58"/>
        <v>73916.666666666672</v>
      </c>
      <c r="AU61" s="1">
        <f t="shared" si="59"/>
        <v>12570336.124110496</v>
      </c>
    </row>
    <row r="62" spans="1:48" x14ac:dyDescent="0.15">
      <c r="C62" s="7">
        <v>4</v>
      </c>
      <c r="D62" s="7">
        <f t="shared" si="60"/>
        <v>9.1615666666666709</v>
      </c>
      <c r="E62" s="10">
        <f t="shared" si="61"/>
        <v>5.7017419354838701</v>
      </c>
      <c r="F62" s="7" t="s">
        <v>83</v>
      </c>
      <c r="G62" s="1">
        <v>5</v>
      </c>
      <c r="H62" s="9">
        <f t="shared" si="42"/>
        <v>9.1615666666666709</v>
      </c>
      <c r="I62" s="9">
        <f t="shared" si="43"/>
        <v>282.31156666666664</v>
      </c>
      <c r="J62" s="9">
        <f t="shared" si="44"/>
        <v>5.5410981735025719E-2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0.35163611203328282</v>
      </c>
      <c r="O62" s="9">
        <f t="shared" si="62"/>
        <v>0.11827383045789208</v>
      </c>
      <c r="P62" s="9">
        <f t="shared" si="47"/>
        <v>6.553669059233787E-3</v>
      </c>
      <c r="Q62" s="12">
        <f t="shared" si="48"/>
        <v>1.2451971212544195E-3</v>
      </c>
      <c r="R62" s="9">
        <f t="shared" si="49"/>
        <v>1.8955666666666669E-2</v>
      </c>
      <c r="S62" s="13">
        <f t="shared" si="50"/>
        <v>6.5689967182430198E-2</v>
      </c>
      <c r="T62" s="2">
        <f t="shared" si="51"/>
        <v>0.01</v>
      </c>
      <c r="U62" s="14">
        <f t="shared" si="52"/>
        <v>6.5689967182430199E-4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1.2656899671824302E-2</v>
      </c>
      <c r="AR62" s="9">
        <f t="shared" si="56"/>
        <v>9.9766666666666666</v>
      </c>
      <c r="AS62" s="1">
        <f t="shared" si="57"/>
        <v>0.19</v>
      </c>
      <c r="AT62" s="1">
        <f t="shared" si="58"/>
        <v>73916.666666666672</v>
      </c>
      <c r="AU62" s="1">
        <f t="shared" si="59"/>
        <v>11881836.640991909</v>
      </c>
    </row>
    <row r="63" spans="1:48" x14ac:dyDescent="0.15">
      <c r="C63" s="7">
        <v>5</v>
      </c>
      <c r="D63" s="7">
        <f t="shared" si="60"/>
        <v>14.5713225806452</v>
      </c>
      <c r="E63" s="10">
        <f t="shared" si="61"/>
        <v>9.1615666666666709</v>
      </c>
      <c r="F63" s="7" t="s">
        <v>85</v>
      </c>
      <c r="G63" s="1">
        <v>6</v>
      </c>
      <c r="H63" s="9">
        <f t="shared" si="42"/>
        <v>14.5713225806452</v>
      </c>
      <c r="I63" s="9">
        <f t="shared" si="43"/>
        <v>287.72132258064516</v>
      </c>
      <c r="J63" s="9">
        <f t="shared" si="44"/>
        <v>0.10598017193844241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0.21148682806532496</v>
      </c>
      <c r="P63" s="9">
        <f t="shared" si="47"/>
        <v>2.2413410401078946E-2</v>
      </c>
      <c r="Q63" s="12">
        <f t="shared" si="48"/>
        <v>4.2585479762050002E-3</v>
      </c>
      <c r="R63" s="9">
        <f t="shared" si="49"/>
        <v>1.8955666666666669E-2</v>
      </c>
      <c r="S63" s="13">
        <f t="shared" si="50"/>
        <v>0.2246583067264846</v>
      </c>
      <c r="T63" s="2">
        <f t="shared" si="51"/>
        <v>0.01</v>
      </c>
      <c r="U63" s="14">
        <f t="shared" si="52"/>
        <v>2.246583067264846E-3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1.4246583067264847E-2</v>
      </c>
      <c r="AR63" s="9">
        <f t="shared" si="56"/>
        <v>9.9766666666666666</v>
      </c>
      <c r="AS63" s="1">
        <f t="shared" si="57"/>
        <v>0.19</v>
      </c>
      <c r="AT63" s="1">
        <f t="shared" si="58"/>
        <v>73916.666666666672</v>
      </c>
      <c r="AU63" s="1">
        <f t="shared" si="59"/>
        <v>13374173.54064906</v>
      </c>
    </row>
    <row r="64" spans="1:48" x14ac:dyDescent="0.15">
      <c r="C64" s="7">
        <v>6</v>
      </c>
      <c r="D64" s="7">
        <f t="shared" si="60"/>
        <v>22.772066666666699</v>
      </c>
      <c r="E64" s="10">
        <f t="shared" si="61"/>
        <v>14.5713225806452</v>
      </c>
      <c r="F64" s="7" t="s">
        <v>83</v>
      </c>
      <c r="G64" s="1">
        <v>7</v>
      </c>
      <c r="H64" s="9">
        <f t="shared" si="42"/>
        <v>22.772066666666699</v>
      </c>
      <c r="I64" s="9">
        <f t="shared" si="43"/>
        <v>295.92206666666669</v>
      </c>
      <c r="J64" s="9">
        <f t="shared" si="44"/>
        <v>0.27071654378289556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0.28884008433091263</v>
      </c>
      <c r="P64" s="9">
        <f t="shared" si="47"/>
        <v>7.8193789336024749E-2</v>
      </c>
      <c r="Q64" s="12">
        <f t="shared" si="48"/>
        <v>1.4856819973844703E-2</v>
      </c>
      <c r="R64" s="9">
        <f t="shared" si="49"/>
        <v>1.8955666666666669E-2</v>
      </c>
      <c r="S64" s="13">
        <f t="shared" si="50"/>
        <v>0.78376668228558044</v>
      </c>
      <c r="T64" s="2">
        <f t="shared" si="51"/>
        <v>0.01</v>
      </c>
      <c r="U64" s="14">
        <f t="shared" si="52"/>
        <v>7.8376668228558044E-3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2.7937666822855804E-2</v>
      </c>
      <c r="AR64" s="9">
        <f t="shared" si="56"/>
        <v>9.9766666666666666</v>
      </c>
      <c r="AS64" s="1">
        <f t="shared" si="57"/>
        <v>0.19</v>
      </c>
      <c r="AT64" s="1">
        <f t="shared" si="58"/>
        <v>73916.666666666672</v>
      </c>
      <c r="AU64" s="1">
        <f t="shared" si="59"/>
        <v>26226864.55029681</v>
      </c>
    </row>
    <row r="65" spans="1:48" x14ac:dyDescent="0.15">
      <c r="C65" s="7">
        <v>7</v>
      </c>
      <c r="D65" s="7">
        <f t="shared" si="60"/>
        <v>24.350387096774199</v>
      </c>
      <c r="E65" s="10">
        <f t="shared" si="61"/>
        <v>22.772066666666699</v>
      </c>
      <c r="F65" s="7" t="s">
        <v>83</v>
      </c>
      <c r="G65" s="1">
        <v>8</v>
      </c>
      <c r="H65" s="9">
        <f t="shared" si="42"/>
        <v>24.350387096774199</v>
      </c>
      <c r="I65" s="9">
        <f t="shared" si="43"/>
        <v>297.50038709677415</v>
      </c>
      <c r="J65" s="9">
        <f t="shared" si="44"/>
        <v>0.32234836554971835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0.31041296166155452</v>
      </c>
      <c r="P65" s="9">
        <f t="shared" si="47"/>
        <v>0.10006111083704948</v>
      </c>
      <c r="Q65" s="12">
        <f t="shared" si="48"/>
        <v>1.9011611059039403E-2</v>
      </c>
      <c r="R65" s="9">
        <f t="shared" si="49"/>
        <v>1.8955666666666669E-2</v>
      </c>
      <c r="S65" s="13">
        <f t="shared" si="50"/>
        <v>1.0029513281361457</v>
      </c>
      <c r="T65" s="2">
        <f t="shared" si="51"/>
        <v>0.01</v>
      </c>
      <c r="U65" s="14">
        <f t="shared" si="52"/>
        <v>1.0029513281361457E-2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3.0129513281361459E-2</v>
      </c>
      <c r="AR65" s="9">
        <f t="shared" si="56"/>
        <v>9.9766666666666666</v>
      </c>
      <c r="AS65" s="1">
        <f t="shared" si="57"/>
        <v>0.19</v>
      </c>
      <c r="AT65" s="1">
        <f t="shared" si="58"/>
        <v>73916.666666666672</v>
      </c>
      <c r="AU65" s="1">
        <f t="shared" si="59"/>
        <v>28284490.211980443</v>
      </c>
    </row>
    <row r="66" spans="1:48" x14ac:dyDescent="0.15">
      <c r="C66" s="7">
        <v>8</v>
      </c>
      <c r="D66" s="7">
        <f t="shared" si="60"/>
        <v>21.028580645161298</v>
      </c>
      <c r="E66" s="10">
        <f t="shared" si="61"/>
        <v>24.350387096774199</v>
      </c>
      <c r="F66" s="7" t="s">
        <v>83</v>
      </c>
      <c r="G66" s="1">
        <v>9</v>
      </c>
      <c r="H66" s="9">
        <f t="shared" si="42"/>
        <v>21.028580645161298</v>
      </c>
      <c r="I66" s="9">
        <f t="shared" si="43"/>
        <v>294.17858064516128</v>
      </c>
      <c r="J66" s="9">
        <f t="shared" si="44"/>
        <v>0.22275383218826048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0.3101185174911717</v>
      </c>
      <c r="P66" s="9">
        <f t="shared" si="47"/>
        <v>6.9080088203700582E-2</v>
      </c>
      <c r="Q66" s="12">
        <f t="shared" si="48"/>
        <v>1.3125216758703111E-2</v>
      </c>
      <c r="R66" s="9">
        <f t="shared" si="49"/>
        <v>1.8955666666666669E-2</v>
      </c>
      <c r="S66" s="13">
        <f t="shared" si="50"/>
        <v>0.69241652058503755</v>
      </c>
      <c r="T66" s="2">
        <f t="shared" si="51"/>
        <v>0.01</v>
      </c>
      <c r="U66" s="14">
        <f t="shared" si="52"/>
        <v>6.9241652058503753E-3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2.7024165205850374E-2</v>
      </c>
      <c r="AR66" s="9">
        <f t="shared" si="56"/>
        <v>9.9766666666666666</v>
      </c>
      <c r="AS66" s="1">
        <f t="shared" si="57"/>
        <v>0.19</v>
      </c>
      <c r="AT66" s="1">
        <f t="shared" si="58"/>
        <v>73916.666666666672</v>
      </c>
      <c r="AU66" s="1">
        <f t="shared" si="59"/>
        <v>25369302.48802473</v>
      </c>
    </row>
    <row r="67" spans="1:48" x14ac:dyDescent="0.15">
      <c r="C67" s="7">
        <v>9</v>
      </c>
      <c r="D67" s="7">
        <f t="shared" si="60"/>
        <v>17.1649666666667</v>
      </c>
      <c r="E67" s="10">
        <f t="shared" si="61"/>
        <v>21.028580645161298</v>
      </c>
      <c r="F67" s="7" t="s">
        <v>83</v>
      </c>
      <c r="G67" s="1">
        <v>10</v>
      </c>
      <c r="H67" s="9">
        <f t="shared" si="42"/>
        <v>17.1649666666667</v>
      </c>
      <c r="I67" s="9">
        <f t="shared" si="43"/>
        <v>290.31496666666669</v>
      </c>
      <c r="J67" s="9">
        <f t="shared" si="44"/>
        <v>0.14339232494105353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0.34080509595413777</v>
      </c>
      <c r="P67" s="9">
        <f t="shared" si="47"/>
        <v>4.8868835060622652E-2</v>
      </c>
      <c r="Q67" s="12">
        <f t="shared" si="48"/>
        <v>9.2850786615183041E-3</v>
      </c>
      <c r="R67" s="9">
        <f t="shared" si="49"/>
        <v>1.8955666666666669E-2</v>
      </c>
      <c r="S67" s="13">
        <f t="shared" si="50"/>
        <v>0.48983129028355477</v>
      </c>
      <c r="T67" s="2">
        <f t="shared" si="51"/>
        <v>0.01</v>
      </c>
      <c r="U67" s="14">
        <f t="shared" si="52"/>
        <v>4.8983129028355478E-3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2.4998312902835548E-2</v>
      </c>
      <c r="AR67" s="9">
        <f t="shared" si="56"/>
        <v>9.9766666666666666</v>
      </c>
      <c r="AS67" s="1">
        <f t="shared" si="57"/>
        <v>0.19</v>
      </c>
      <c r="AT67" s="1">
        <f t="shared" si="58"/>
        <v>73916.666666666672</v>
      </c>
      <c r="AU67" s="1">
        <f t="shared" si="59"/>
        <v>23467506.096544765</v>
      </c>
    </row>
    <row r="68" spans="1:48" x14ac:dyDescent="0.15">
      <c r="C68" s="7">
        <v>10</v>
      </c>
      <c r="D68" s="7">
        <f t="shared" si="60"/>
        <v>10.1171290322581</v>
      </c>
      <c r="E68" s="10">
        <f t="shared" si="61"/>
        <v>17.1649666666667</v>
      </c>
      <c r="F68" s="7" t="s">
        <v>83</v>
      </c>
      <c r="G68" s="1">
        <v>11</v>
      </c>
      <c r="H68" s="9">
        <f t="shared" si="42"/>
        <v>10.1171290322581</v>
      </c>
      <c r="I68" s="9">
        <f t="shared" si="43"/>
        <v>283.26712903225808</v>
      </c>
      <c r="J68" s="9">
        <f t="shared" si="44"/>
        <v>6.2247812633055608E-2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0.27733944784883935</v>
      </c>
      <c r="O68" s="9">
        <f t="shared" si="62"/>
        <v>0.11436347971134242</v>
      </c>
      <c r="P68" s="9">
        <f t="shared" si="47"/>
        <v>7.1188764571358991E-3</v>
      </c>
      <c r="Q68" s="12">
        <f t="shared" si="48"/>
        <v>1.3525865268558209E-3</v>
      </c>
      <c r="R68" s="9">
        <f t="shared" si="49"/>
        <v>1.8955666666666669E-2</v>
      </c>
      <c r="S68" s="13">
        <f t="shared" si="50"/>
        <v>7.1355260178442015E-2</v>
      </c>
      <c r="T68" s="2">
        <f t="shared" si="51"/>
        <v>0.01</v>
      </c>
      <c r="U68" s="14">
        <f t="shared" si="52"/>
        <v>7.1355260178442015E-4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1.271355260178442E-2</v>
      </c>
      <c r="AR68" s="9">
        <f t="shared" si="56"/>
        <v>9.9766666666666666</v>
      </c>
      <c r="AS68" s="1">
        <f t="shared" si="57"/>
        <v>0.19</v>
      </c>
      <c r="AT68" s="1">
        <f t="shared" si="58"/>
        <v>73916.666666666672</v>
      </c>
      <c r="AU68" s="1">
        <f t="shared" si="59"/>
        <v>11935020.349204291</v>
      </c>
    </row>
    <row r="69" spans="1:48" x14ac:dyDescent="0.15">
      <c r="C69" s="7">
        <v>11</v>
      </c>
      <c r="D69" s="7">
        <f t="shared" si="60"/>
        <v>5.7855333333333299</v>
      </c>
      <c r="E69" s="10">
        <f t="shared" si="61"/>
        <v>10.1171290322581</v>
      </c>
      <c r="F69" s="7" t="s">
        <v>85</v>
      </c>
      <c r="G69" s="1">
        <v>12</v>
      </c>
      <c r="H69" s="9">
        <f t="shared" si="42"/>
        <v>5.7855333333333299</v>
      </c>
      <c r="I69" s="9">
        <f t="shared" si="43"/>
        <v>278.9355333333333</v>
      </c>
      <c r="J69" s="9">
        <f t="shared" si="44"/>
        <v>3.6501075550307814E-2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0.20701126992087318</v>
      </c>
      <c r="P69" s="9">
        <f t="shared" si="47"/>
        <v>7.5561340031469557E-3</v>
      </c>
      <c r="Q69" s="12">
        <f t="shared" si="48"/>
        <v>1.4356654605979216E-3</v>
      </c>
      <c r="R69" s="9">
        <f t="shared" si="49"/>
        <v>1.8955666666666669E-2</v>
      </c>
      <c r="S69" s="13">
        <f t="shared" si="50"/>
        <v>7.573806217654816E-2</v>
      </c>
      <c r="T69" s="2">
        <f t="shared" si="51"/>
        <v>0.01</v>
      </c>
      <c r="U69" s="14">
        <f t="shared" si="52"/>
        <v>7.5738062176548165E-4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1.2757380621765482E-2</v>
      </c>
      <c r="AR69" s="9">
        <f t="shared" si="56"/>
        <v>9.9766666666666666</v>
      </c>
      <c r="AS69" s="1">
        <f t="shared" si="57"/>
        <v>0.19</v>
      </c>
      <c r="AT69" s="1">
        <f t="shared" si="58"/>
        <v>73916.666666666672</v>
      </c>
      <c r="AU69" s="1">
        <f t="shared" si="59"/>
        <v>11976164.498815617</v>
      </c>
      <c r="AV69" s="1">
        <f>SUM(AU58:AU69)</f>
        <v>200297583.92424217</v>
      </c>
    </row>
    <row r="70" spans="1:48" x14ac:dyDescent="0.15">
      <c r="C70" s="7">
        <v>12</v>
      </c>
      <c r="D70" s="7">
        <f t="shared" si="60"/>
        <v>1.9923870967741899</v>
      </c>
      <c r="E70" s="10">
        <f t="shared" si="61"/>
        <v>5.7855333333333299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3.9714838709677398</v>
      </c>
      <c r="E73" s="7"/>
      <c r="F73" s="7"/>
      <c r="G73" s="1">
        <v>1</v>
      </c>
      <c r="H73" s="9">
        <f t="shared" ref="H73:H84" si="63">E74</f>
        <v>3.9714838709677398</v>
      </c>
      <c r="I73" s="9">
        <f t="shared" ref="I73:I84" si="64">H73+273.15</f>
        <v>277.12148387096772</v>
      </c>
      <c r="J73" s="9">
        <f t="shared" ref="J73:J84" si="65">EXP(($C$15*(I73-$C$13))/($C$16*I73*$C$13))</f>
        <v>2.9044794682620334E-2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3.1804050177469271E-3</v>
      </c>
      <c r="Q73" s="12">
        <f t="shared" ref="Q73:Q84" si="69">P73*$B$75</f>
        <v>5.7247290319444684E-4</v>
      </c>
      <c r="R73" s="9">
        <f t="shared" ref="R73:R84" si="70">L73*$B$75</f>
        <v>1.9710000000000002E-2</v>
      </c>
      <c r="S73" s="13">
        <f t="shared" ref="S73:S84" si="71">Q73/R73</f>
        <v>2.9044794682620334E-2</v>
      </c>
      <c r="T73" s="2">
        <f t="shared" ref="T73:T84" si="72">$B$74/100</f>
        <v>0.01</v>
      </c>
      <c r="U73" s="14">
        <f t="shared" ref="U73:U84" si="73">S73*T73</f>
        <v>2.9044794682620337E-4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1.2890447946826204E-2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3800</v>
      </c>
      <c r="AU73" s="1">
        <f t="shared" ref="AU73:AU84" si="80">AT73*10000*AS73*0.67*AR73*AQ73</f>
        <v>646864.07611533068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1.91961290322581</v>
      </c>
      <c r="E74" s="10">
        <f t="shared" ref="E74:E85" si="82">D73</f>
        <v>3.9714838709677398</v>
      </c>
      <c r="F74" s="7" t="s">
        <v>83</v>
      </c>
      <c r="G74" s="1">
        <v>2</v>
      </c>
      <c r="H74" s="9">
        <f t="shared" si="63"/>
        <v>1.91961290322581</v>
      </c>
      <c r="I74" s="9">
        <f t="shared" si="64"/>
        <v>275.06961290322579</v>
      </c>
      <c r="J74" s="9">
        <f t="shared" si="65"/>
        <v>2.2348243886245008E-2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0.21581959498225309</v>
      </c>
      <c r="P74" s="9">
        <f t="shared" si="68"/>
        <v>4.8231889440940113E-3</v>
      </c>
      <c r="Q74" s="12">
        <f t="shared" si="69"/>
        <v>8.6817400993692204E-4</v>
      </c>
      <c r="R74" s="9">
        <f t="shared" si="70"/>
        <v>1.9710000000000002E-2</v>
      </c>
      <c r="S74" s="13">
        <f t="shared" si="71"/>
        <v>4.4047387617296901E-2</v>
      </c>
      <c r="T74" s="2">
        <f t="shared" si="72"/>
        <v>0.01</v>
      </c>
      <c r="U74" s="14">
        <f t="shared" si="73"/>
        <v>4.4047387617296901E-4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1.304047387617297E-2</v>
      </c>
      <c r="AR74" s="9">
        <f t="shared" si="77"/>
        <v>10.950000000000001</v>
      </c>
      <c r="AS74" s="1">
        <f t="shared" si="78"/>
        <v>0.18</v>
      </c>
      <c r="AT74" s="1">
        <f t="shared" si="79"/>
        <v>3800</v>
      </c>
      <c r="AU74" s="1">
        <f t="shared" si="80"/>
        <v>654392.62629299413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3.27278571428571</v>
      </c>
      <c r="E75" s="10">
        <f t="shared" si="82"/>
        <v>1.91961290322581</v>
      </c>
      <c r="F75" s="7" t="s">
        <v>83</v>
      </c>
      <c r="G75" s="1">
        <v>3</v>
      </c>
      <c r="H75" s="9">
        <f t="shared" si="63"/>
        <v>3.27278571428571</v>
      </c>
      <c r="I75" s="9">
        <f t="shared" si="64"/>
        <v>276.42278571428568</v>
      </c>
      <c r="J75" s="9">
        <f t="shared" si="65"/>
        <v>2.6576553867868329E-2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0.3204964060381591</v>
      </c>
      <c r="P75" s="9">
        <f t="shared" si="68"/>
        <v>8.5176899995313363E-3</v>
      </c>
      <c r="Q75" s="12">
        <f t="shared" si="69"/>
        <v>1.5331841999156404E-3</v>
      </c>
      <c r="R75" s="9">
        <f t="shared" si="70"/>
        <v>1.9710000000000002E-2</v>
      </c>
      <c r="S75" s="13">
        <f t="shared" si="71"/>
        <v>7.7787123283391185E-2</v>
      </c>
      <c r="T75" s="2">
        <f t="shared" si="72"/>
        <v>0.01</v>
      </c>
      <c r="U75" s="14">
        <f t="shared" si="73"/>
        <v>7.7787123283391184E-4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1.3377871232833911E-2</v>
      </c>
      <c r="AR75" s="9">
        <f t="shared" si="77"/>
        <v>10.950000000000001</v>
      </c>
      <c r="AS75" s="1">
        <f t="shared" si="78"/>
        <v>0.18</v>
      </c>
      <c r="AT75" s="1">
        <f t="shared" si="79"/>
        <v>3800</v>
      </c>
      <c r="AU75" s="1">
        <f t="shared" si="80"/>
        <v>671323.78572985227</v>
      </c>
    </row>
    <row r="76" spans="1:48" x14ac:dyDescent="0.15">
      <c r="C76" s="7">
        <v>3</v>
      </c>
      <c r="D76" s="7">
        <f t="shared" si="81"/>
        <v>5.7017419354838701</v>
      </c>
      <c r="E76" s="10">
        <f t="shared" si="82"/>
        <v>3.27278571428571</v>
      </c>
      <c r="F76" s="7" t="s">
        <v>83</v>
      </c>
      <c r="G76" s="1">
        <v>4</v>
      </c>
      <c r="H76" s="9">
        <f t="shared" si="63"/>
        <v>5.7017419354838701</v>
      </c>
      <c r="I76" s="9">
        <f t="shared" si="64"/>
        <v>278.85174193548386</v>
      </c>
      <c r="J76" s="9">
        <f t="shared" si="65"/>
        <v>3.6120213263376756E-2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0.4214787160386278</v>
      </c>
      <c r="P76" s="9">
        <f t="shared" si="68"/>
        <v>1.5223901109289449E-2</v>
      </c>
      <c r="Q76" s="12">
        <f t="shared" si="69"/>
        <v>2.7403021996721005E-3</v>
      </c>
      <c r="R76" s="9">
        <f t="shared" si="70"/>
        <v>1.9710000000000002E-2</v>
      </c>
      <c r="S76" s="13">
        <f t="shared" si="71"/>
        <v>0.13903106035880772</v>
      </c>
      <c r="T76" s="2">
        <f t="shared" si="72"/>
        <v>0.01</v>
      </c>
      <c r="U76" s="14">
        <f t="shared" si="73"/>
        <v>1.3903106035880772E-3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1.3990310603588078E-2</v>
      </c>
      <c r="AR76" s="9">
        <f t="shared" si="77"/>
        <v>10.950000000000001</v>
      </c>
      <c r="AS76" s="1">
        <f t="shared" si="78"/>
        <v>0.18</v>
      </c>
      <c r="AT76" s="1">
        <f t="shared" si="79"/>
        <v>3800</v>
      </c>
      <c r="AU76" s="1">
        <f t="shared" si="80"/>
        <v>702057.01000365184</v>
      </c>
    </row>
    <row r="77" spans="1:48" x14ac:dyDescent="0.15">
      <c r="C77" s="7">
        <v>4</v>
      </c>
      <c r="D77" s="7">
        <f t="shared" si="81"/>
        <v>9.1615666666666709</v>
      </c>
      <c r="E77" s="10">
        <f t="shared" si="82"/>
        <v>5.7017419354838701</v>
      </c>
      <c r="F77" s="7" t="s">
        <v>83</v>
      </c>
      <c r="G77" s="1">
        <v>5</v>
      </c>
      <c r="H77" s="9">
        <f t="shared" si="63"/>
        <v>9.1615666666666709</v>
      </c>
      <c r="I77" s="9">
        <f t="shared" si="64"/>
        <v>282.31156666666664</v>
      </c>
      <c r="J77" s="9">
        <f t="shared" si="65"/>
        <v>5.5410981735025719E-2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0.38594207418287141</v>
      </c>
      <c r="O77" s="9">
        <f t="shared" si="83"/>
        <v>0.12981274074646698</v>
      </c>
      <c r="P77" s="9">
        <f t="shared" si="68"/>
        <v>7.1930514064761112E-3</v>
      </c>
      <c r="Q77" s="12">
        <f t="shared" si="69"/>
        <v>1.2947492531657E-3</v>
      </c>
      <c r="R77" s="9">
        <f t="shared" si="70"/>
        <v>1.9710000000000002E-2</v>
      </c>
      <c r="S77" s="13">
        <f t="shared" si="71"/>
        <v>6.5689967182430226E-2</v>
      </c>
      <c r="T77" s="2">
        <f t="shared" si="72"/>
        <v>0.01</v>
      </c>
      <c r="U77" s="14">
        <f t="shared" si="73"/>
        <v>6.5689967182430231E-4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1.3256899671824302E-2</v>
      </c>
      <c r="AR77" s="9">
        <f t="shared" si="77"/>
        <v>10.950000000000001</v>
      </c>
      <c r="AS77" s="1">
        <f t="shared" si="78"/>
        <v>0.18</v>
      </c>
      <c r="AT77" s="1">
        <f t="shared" si="79"/>
        <v>3800</v>
      </c>
      <c r="AU77" s="1">
        <f t="shared" si="80"/>
        <v>665253.2319855988</v>
      </c>
    </row>
    <row r="78" spans="1:48" x14ac:dyDescent="0.15">
      <c r="C78" s="7">
        <v>5</v>
      </c>
      <c r="D78" s="7">
        <f t="shared" si="81"/>
        <v>14.5713225806452</v>
      </c>
      <c r="E78" s="10">
        <f t="shared" si="82"/>
        <v>9.1615666666666709</v>
      </c>
      <c r="F78" s="7" t="s">
        <v>85</v>
      </c>
      <c r="G78" s="1">
        <v>6</v>
      </c>
      <c r="H78" s="9">
        <f t="shared" si="63"/>
        <v>14.5713225806452</v>
      </c>
      <c r="I78" s="9">
        <f t="shared" si="64"/>
        <v>287.72132258064516</v>
      </c>
      <c r="J78" s="9">
        <f t="shared" si="65"/>
        <v>0.10598017193844241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0.23211968933999089</v>
      </c>
      <c r="P78" s="9">
        <f t="shared" si="68"/>
        <v>2.460008458655007E-2</v>
      </c>
      <c r="Q78" s="12">
        <f t="shared" si="69"/>
        <v>4.4280152255790125E-3</v>
      </c>
      <c r="R78" s="9">
        <f t="shared" si="70"/>
        <v>1.9710000000000002E-2</v>
      </c>
      <c r="S78" s="13">
        <f t="shared" si="71"/>
        <v>0.22465830672648462</v>
      </c>
      <c r="T78" s="2">
        <f t="shared" si="72"/>
        <v>0.01</v>
      </c>
      <c r="U78" s="14">
        <f t="shared" si="73"/>
        <v>2.2465830672648464E-3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1.4846583067264846E-2</v>
      </c>
      <c r="AR78" s="9">
        <f t="shared" si="77"/>
        <v>10.950000000000001</v>
      </c>
      <c r="AS78" s="1">
        <f t="shared" si="78"/>
        <v>0.18</v>
      </c>
      <c r="AT78" s="1">
        <f t="shared" si="79"/>
        <v>3800</v>
      </c>
      <c r="AU78" s="1">
        <f t="shared" si="80"/>
        <v>745026.18364324176</v>
      </c>
    </row>
    <row r="79" spans="1:48" x14ac:dyDescent="0.15">
      <c r="C79" s="7">
        <v>6</v>
      </c>
      <c r="D79" s="7">
        <f t="shared" si="81"/>
        <v>22.772066666666699</v>
      </c>
      <c r="E79" s="10">
        <f t="shared" si="82"/>
        <v>14.5713225806452</v>
      </c>
      <c r="F79" s="7" t="s">
        <v>83</v>
      </c>
      <c r="G79" s="1">
        <v>7</v>
      </c>
      <c r="H79" s="9">
        <f t="shared" si="63"/>
        <v>22.772066666666699</v>
      </c>
      <c r="I79" s="9">
        <f t="shared" si="64"/>
        <v>295.92206666666669</v>
      </c>
      <c r="J79" s="9">
        <f t="shared" si="65"/>
        <v>0.27071654378289556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0.31701960475344082</v>
      </c>
      <c r="P79" s="9">
        <f t="shared" si="68"/>
        <v>8.58224517102711E-2</v>
      </c>
      <c r="Q79" s="12">
        <f t="shared" si="69"/>
        <v>1.5448041307848798E-2</v>
      </c>
      <c r="R79" s="9">
        <f t="shared" si="70"/>
        <v>1.9710000000000002E-2</v>
      </c>
      <c r="S79" s="13">
        <f t="shared" si="71"/>
        <v>0.78376668228558077</v>
      </c>
      <c r="T79" s="2">
        <f t="shared" si="72"/>
        <v>0.01</v>
      </c>
      <c r="U79" s="14">
        <f t="shared" si="73"/>
        <v>7.8376668228558079E-3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2.9437666822855809E-2</v>
      </c>
      <c r="AR79" s="9">
        <f t="shared" si="77"/>
        <v>10.950000000000001</v>
      </c>
      <c r="AS79" s="1">
        <f t="shared" si="78"/>
        <v>0.18</v>
      </c>
      <c r="AT79" s="1">
        <f t="shared" si="79"/>
        <v>3800</v>
      </c>
      <c r="AU79" s="1">
        <f t="shared" si="80"/>
        <v>1477230.9876978307</v>
      </c>
    </row>
    <row r="80" spans="1:48" x14ac:dyDescent="0.15">
      <c r="C80" s="7">
        <v>7</v>
      </c>
      <c r="D80" s="7">
        <f t="shared" si="81"/>
        <v>24.350387096774199</v>
      </c>
      <c r="E80" s="10">
        <f t="shared" si="82"/>
        <v>22.772066666666699</v>
      </c>
      <c r="F80" s="7" t="s">
        <v>83</v>
      </c>
      <c r="G80" s="1">
        <v>8</v>
      </c>
      <c r="H80" s="9">
        <f t="shared" si="63"/>
        <v>24.350387096774199</v>
      </c>
      <c r="I80" s="9">
        <f t="shared" si="64"/>
        <v>297.50038709677415</v>
      </c>
      <c r="J80" s="9">
        <f t="shared" si="65"/>
        <v>0.32234836554971835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0.34069715304316978</v>
      </c>
      <c r="P80" s="9">
        <f t="shared" si="68"/>
        <v>0.10982317043090803</v>
      </c>
      <c r="Q80" s="12">
        <f t="shared" si="69"/>
        <v>1.9768170677563444E-2</v>
      </c>
      <c r="R80" s="9">
        <f t="shared" si="70"/>
        <v>1.9710000000000002E-2</v>
      </c>
      <c r="S80" s="13">
        <f t="shared" si="71"/>
        <v>1.0029513281361462</v>
      </c>
      <c r="T80" s="2">
        <f t="shared" si="72"/>
        <v>0.01</v>
      </c>
      <c r="U80" s="14">
        <f t="shared" si="73"/>
        <v>1.0029513281361462E-2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3.162951328136146E-2</v>
      </c>
      <c r="AR80" s="9">
        <f t="shared" si="77"/>
        <v>10.950000000000001</v>
      </c>
      <c r="AS80" s="1">
        <f t="shared" si="78"/>
        <v>0.18</v>
      </c>
      <c r="AT80" s="1">
        <f t="shared" si="79"/>
        <v>3800</v>
      </c>
      <c r="AU80" s="1">
        <f t="shared" si="80"/>
        <v>1587221.4814507654</v>
      </c>
    </row>
    <row r="81" spans="1:48" x14ac:dyDescent="0.15">
      <c r="C81" s="7">
        <v>8</v>
      </c>
      <c r="D81" s="7">
        <f t="shared" si="81"/>
        <v>21.028580645161298</v>
      </c>
      <c r="E81" s="10">
        <f t="shared" si="82"/>
        <v>24.350387096774199</v>
      </c>
      <c r="F81" s="7" t="s">
        <v>83</v>
      </c>
      <c r="G81" s="1">
        <v>9</v>
      </c>
      <c r="H81" s="9">
        <f t="shared" si="63"/>
        <v>21.028580645161298</v>
      </c>
      <c r="I81" s="9">
        <f t="shared" si="64"/>
        <v>294.17858064516128</v>
      </c>
      <c r="J81" s="9">
        <f t="shared" si="65"/>
        <v>0.22275383218826048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0.34037398261226171</v>
      </c>
      <c r="P81" s="9">
        <f t="shared" si="68"/>
        <v>7.5819609004061636E-2</v>
      </c>
      <c r="Q81" s="12">
        <f t="shared" si="69"/>
        <v>1.3647529620731094E-2</v>
      </c>
      <c r="R81" s="9">
        <f t="shared" si="70"/>
        <v>1.9710000000000002E-2</v>
      </c>
      <c r="S81" s="13">
        <f t="shared" si="71"/>
        <v>0.69241652058503766</v>
      </c>
      <c r="T81" s="2">
        <f t="shared" si="72"/>
        <v>0.01</v>
      </c>
      <c r="U81" s="14">
        <f t="shared" si="73"/>
        <v>6.924165205850377E-3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2.8524165205850379E-2</v>
      </c>
      <c r="AR81" s="9">
        <f t="shared" si="77"/>
        <v>10.950000000000001</v>
      </c>
      <c r="AS81" s="1">
        <f t="shared" si="78"/>
        <v>0.18</v>
      </c>
      <c r="AT81" s="1">
        <f t="shared" si="79"/>
        <v>3800</v>
      </c>
      <c r="AU81" s="1">
        <f t="shared" si="80"/>
        <v>1431389.9601438139</v>
      </c>
    </row>
    <row r="82" spans="1:48" x14ac:dyDescent="0.15">
      <c r="C82" s="7">
        <v>9</v>
      </c>
      <c r="D82" s="7">
        <f t="shared" si="81"/>
        <v>17.1649666666667</v>
      </c>
      <c r="E82" s="10">
        <f t="shared" si="82"/>
        <v>21.028580645161298</v>
      </c>
      <c r="F82" s="7" t="s">
        <v>83</v>
      </c>
      <c r="G82" s="1">
        <v>10</v>
      </c>
      <c r="H82" s="9">
        <f t="shared" si="63"/>
        <v>17.1649666666667</v>
      </c>
      <c r="I82" s="9">
        <f t="shared" si="64"/>
        <v>290.31496666666669</v>
      </c>
      <c r="J82" s="9">
        <f t="shared" si="65"/>
        <v>0.14339232494105353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0.3740543736082001</v>
      </c>
      <c r="P82" s="9">
        <f t="shared" si="68"/>
        <v>5.3636526286049264E-2</v>
      </c>
      <c r="Q82" s="12">
        <f t="shared" si="69"/>
        <v>9.6545747314888668E-3</v>
      </c>
      <c r="R82" s="9">
        <f t="shared" si="70"/>
        <v>1.9710000000000002E-2</v>
      </c>
      <c r="S82" s="13">
        <f t="shared" si="71"/>
        <v>0.48983129028355482</v>
      </c>
      <c r="T82" s="2">
        <f t="shared" si="72"/>
        <v>0.01</v>
      </c>
      <c r="U82" s="14">
        <f t="shared" si="73"/>
        <v>4.8983129028355487E-3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2.6498312902835549E-2</v>
      </c>
      <c r="AR82" s="9">
        <f t="shared" si="77"/>
        <v>10.950000000000001</v>
      </c>
      <c r="AS82" s="1">
        <f t="shared" si="78"/>
        <v>0.18</v>
      </c>
      <c r="AT82" s="1">
        <f t="shared" si="79"/>
        <v>3800</v>
      </c>
      <c r="AU82" s="1">
        <f t="shared" si="80"/>
        <v>1329729.3286637068</v>
      </c>
    </row>
    <row r="83" spans="1:48" x14ac:dyDescent="0.15">
      <c r="C83" s="7">
        <v>10</v>
      </c>
      <c r="D83" s="7">
        <f t="shared" si="81"/>
        <v>10.1171290322581</v>
      </c>
      <c r="E83" s="10">
        <f t="shared" si="82"/>
        <v>17.1649666666667</v>
      </c>
      <c r="F83" s="7" t="s">
        <v>83</v>
      </c>
      <c r="G83" s="1">
        <v>11</v>
      </c>
      <c r="H83" s="9">
        <f t="shared" si="63"/>
        <v>10.1171290322581</v>
      </c>
      <c r="I83" s="9">
        <f t="shared" si="64"/>
        <v>283.26712903225808</v>
      </c>
      <c r="J83" s="9">
        <f t="shared" si="65"/>
        <v>6.2247812633055608E-2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0.3043969549560433</v>
      </c>
      <c r="O83" s="9">
        <f t="shared" si="83"/>
        <v>0.12552089236610753</v>
      </c>
      <c r="P83" s="9">
        <f t="shared" si="68"/>
        <v>7.8134009895394017E-3</v>
      </c>
      <c r="Q83" s="12">
        <f t="shared" si="69"/>
        <v>1.4064121781170922E-3</v>
      </c>
      <c r="R83" s="9">
        <f t="shared" si="70"/>
        <v>1.9710000000000002E-2</v>
      </c>
      <c r="S83" s="13">
        <f t="shared" si="71"/>
        <v>7.1355260178442015E-2</v>
      </c>
      <c r="T83" s="2">
        <f t="shared" si="72"/>
        <v>0.01</v>
      </c>
      <c r="U83" s="14">
        <f t="shared" si="73"/>
        <v>7.1355260178442015E-4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1.331355260178442E-2</v>
      </c>
      <c r="AR83" s="9">
        <f t="shared" si="77"/>
        <v>10.950000000000001</v>
      </c>
      <c r="AS83" s="1">
        <f t="shared" si="78"/>
        <v>0.18</v>
      </c>
      <c r="AT83" s="1">
        <f t="shared" si="79"/>
        <v>3800</v>
      </c>
      <c r="AU83" s="1">
        <f t="shared" si="80"/>
        <v>668096.17005486123</v>
      </c>
    </row>
    <row r="84" spans="1:48" x14ac:dyDescent="0.15">
      <c r="C84" s="7">
        <v>11</v>
      </c>
      <c r="D84" s="7">
        <f t="shared" si="81"/>
        <v>5.7855333333333299</v>
      </c>
      <c r="E84" s="10">
        <f t="shared" si="82"/>
        <v>10.1171290322581</v>
      </c>
      <c r="F84" s="7" t="s">
        <v>85</v>
      </c>
      <c r="G84" s="1">
        <v>12</v>
      </c>
      <c r="H84" s="9">
        <f t="shared" si="63"/>
        <v>5.7855333333333299</v>
      </c>
      <c r="I84" s="9">
        <f t="shared" si="64"/>
        <v>278.9355333333333</v>
      </c>
      <c r="J84" s="9">
        <f t="shared" si="65"/>
        <v>3.6501075550307814E-2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0.22720749137656815</v>
      </c>
      <c r="P84" s="9">
        <f t="shared" si="68"/>
        <v>8.293317808332026E-3</v>
      </c>
      <c r="Q84" s="12">
        <f t="shared" si="69"/>
        <v>1.4927972054997647E-3</v>
      </c>
      <c r="R84" s="9">
        <f t="shared" si="70"/>
        <v>1.9710000000000002E-2</v>
      </c>
      <c r="S84" s="13">
        <f t="shared" si="71"/>
        <v>7.5738062176548174E-2</v>
      </c>
      <c r="T84" s="2">
        <f t="shared" si="72"/>
        <v>0.01</v>
      </c>
      <c r="U84" s="14">
        <f t="shared" si="73"/>
        <v>7.5738062176548175E-4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1.3357380621765481E-2</v>
      </c>
      <c r="AR84" s="9">
        <f t="shared" si="77"/>
        <v>10.950000000000001</v>
      </c>
      <c r="AS84" s="1">
        <f t="shared" si="78"/>
        <v>0.18</v>
      </c>
      <c r="AT84" s="1">
        <f t="shared" si="79"/>
        <v>3800</v>
      </c>
      <c r="AU84" s="1">
        <f t="shared" si="80"/>
        <v>670295.53285202407</v>
      </c>
      <c r="AV84" s="1">
        <f>SUM(AU73:AU84)</f>
        <v>11248880.37463367</v>
      </c>
    </row>
    <row r="85" spans="1:48" x14ac:dyDescent="0.15">
      <c r="C85" s="7">
        <v>12</v>
      </c>
      <c r="D85" s="7">
        <f t="shared" si="81"/>
        <v>1.9923870967741899</v>
      </c>
      <c r="E85" s="10">
        <f t="shared" si="82"/>
        <v>5.7855333333333299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3.9714838709677398</v>
      </c>
      <c r="E89" s="7"/>
      <c r="F89" s="7"/>
      <c r="G89" s="1">
        <v>1</v>
      </c>
      <c r="H89" s="9">
        <f t="shared" ref="H89:H100" si="84">E90</f>
        <v>3.9714838709677398</v>
      </c>
      <c r="I89" s="9">
        <f t="shared" ref="I89:I100" si="85">H89+273.15</f>
        <v>277.12148387096772</v>
      </c>
      <c r="J89" s="9">
        <f t="shared" ref="J89:J100" si="86">EXP(($C$15*(I89-$C$13))/($C$16*I89*$C$13))</f>
        <v>2.9044794682620334E-2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0.15409062310983859</v>
      </c>
      <c r="Q89" s="12">
        <f t="shared" ref="Q89:Q100" si="90">P89*$B$91</f>
        <v>6.9340780399427371E-2</v>
      </c>
      <c r="R89" s="9">
        <f t="shared" ref="R89:R100" si="91">L89*$B$91</f>
        <v>2.3873737500000001</v>
      </c>
      <c r="S89" s="13">
        <f t="shared" ref="S89:S100" si="92">Q89/R89</f>
        <v>2.9044794682620334E-2</v>
      </c>
      <c r="T89" s="2">
        <f t="shared" ref="T89:T100" si="93">$B$90/100</f>
        <v>0.51</v>
      </c>
      <c r="U89" s="14">
        <f t="shared" ref="U89:U100" si="94">S89*T89</f>
        <v>1.481284528813637E-2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3.4803072854373118E-2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227158.33333333334</v>
      </c>
      <c r="AN89" s="1">
        <f t="shared" ref="AN89:AN100" si="99">AM89*10000*AK89*AJ89</f>
        <v>822401679.7463212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1.91961290322581</v>
      </c>
      <c r="E90" s="10">
        <f t="shared" ref="E90:E101" si="101">D89</f>
        <v>3.9714838709677398</v>
      </c>
      <c r="F90" s="7" t="s">
        <v>83</v>
      </c>
      <c r="G90" s="1">
        <v>2</v>
      </c>
      <c r="H90" s="9">
        <f t="shared" si="84"/>
        <v>1.91961290322581</v>
      </c>
      <c r="I90" s="9">
        <f t="shared" si="85"/>
        <v>275.06961290322579</v>
      </c>
      <c r="J90" s="9">
        <f t="shared" si="86"/>
        <v>2.2348243886245008E-2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10.456459376890161</v>
      </c>
      <c r="P90" s="9">
        <f t="shared" si="89"/>
        <v>0.23368350434135482</v>
      </c>
      <c r="Q90" s="12">
        <f t="shared" si="90"/>
        <v>0.10515757695360967</v>
      </c>
      <c r="R90" s="9">
        <f t="shared" si="91"/>
        <v>2.3873737500000001</v>
      </c>
      <c r="S90" s="13">
        <f t="shared" si="92"/>
        <v>4.4047387617296901E-2</v>
      </c>
      <c r="T90" s="2">
        <f t="shared" si="93"/>
        <v>0.51</v>
      </c>
      <c r="U90" s="14">
        <f t="shared" si="94"/>
        <v>2.2464167684821418E-2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3.7109946556973659E-2</v>
      </c>
      <c r="AK90" s="9">
        <f t="shared" si="96"/>
        <v>10.4025</v>
      </c>
      <c r="AL90" s="1">
        <f t="shared" si="97"/>
        <v>0.45</v>
      </c>
      <c r="AM90" s="17">
        <f t="shared" si="98"/>
        <v>227158.33333333334</v>
      </c>
      <c r="AN90" s="1">
        <f t="shared" si="99"/>
        <v>876913441.27725494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3.27278571428571</v>
      </c>
      <c r="E91" s="10">
        <f t="shared" si="101"/>
        <v>1.91961290322581</v>
      </c>
      <c r="F91" s="7" t="s">
        <v>83</v>
      </c>
      <c r="G91" s="1">
        <v>3</v>
      </c>
      <c r="H91" s="9">
        <f t="shared" si="84"/>
        <v>3.27278571428571</v>
      </c>
      <c r="I91" s="9">
        <f t="shared" si="85"/>
        <v>276.42278571428568</v>
      </c>
      <c r="J91" s="9">
        <f t="shared" si="86"/>
        <v>2.6576553867868329E-2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15.528050872548805</v>
      </c>
      <c r="P91" s="9">
        <f t="shared" si="89"/>
        <v>0.4126820804772931</v>
      </c>
      <c r="Q91" s="12">
        <f t="shared" si="90"/>
        <v>0.1857069362147819</v>
      </c>
      <c r="R91" s="9">
        <f t="shared" si="91"/>
        <v>2.3873737500000001</v>
      </c>
      <c r="S91" s="13">
        <f t="shared" si="92"/>
        <v>7.7787123283391171E-2</v>
      </c>
      <c r="T91" s="2">
        <f t="shared" si="93"/>
        <v>0.51</v>
      </c>
      <c r="U91" s="14">
        <f t="shared" si="94"/>
        <v>3.9671432874529497E-2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4.2297937011670644E-2</v>
      </c>
      <c r="AK91" s="9">
        <f t="shared" si="96"/>
        <v>10.4025</v>
      </c>
      <c r="AL91" s="1">
        <f t="shared" si="97"/>
        <v>0.45</v>
      </c>
      <c r="AM91" s="17">
        <f t="shared" si="98"/>
        <v>227158.33333333334</v>
      </c>
      <c r="AN91" s="1">
        <f t="shared" si="99"/>
        <v>999506411.22285461</v>
      </c>
    </row>
    <row r="92" spans="1:48" x14ac:dyDescent="0.15">
      <c r="C92" s="7">
        <v>3</v>
      </c>
      <c r="D92" s="7">
        <f t="shared" si="100"/>
        <v>5.7017419354838701</v>
      </c>
      <c r="E92" s="10">
        <f t="shared" si="101"/>
        <v>3.27278571428571</v>
      </c>
      <c r="F92" s="7" t="s">
        <v>83</v>
      </c>
      <c r="G92" s="1">
        <v>4</v>
      </c>
      <c r="H92" s="9">
        <f t="shared" si="84"/>
        <v>5.7017419354838701</v>
      </c>
      <c r="I92" s="9">
        <f t="shared" si="85"/>
        <v>278.85174193548386</v>
      </c>
      <c r="J92" s="9">
        <f t="shared" si="86"/>
        <v>3.6120213263376756E-2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20.420643792071512</v>
      </c>
      <c r="P92" s="9">
        <f t="shared" si="89"/>
        <v>0.73759800874507364</v>
      </c>
      <c r="Q92" s="12">
        <f t="shared" si="90"/>
        <v>0.33191910393528312</v>
      </c>
      <c r="R92" s="9">
        <f t="shared" si="91"/>
        <v>2.3873737500000001</v>
      </c>
      <c r="S92" s="13">
        <f t="shared" si="92"/>
        <v>0.13903106035880772</v>
      </c>
      <c r="T92" s="2">
        <f t="shared" si="93"/>
        <v>0.51</v>
      </c>
      <c r="U92" s="14">
        <f t="shared" si="94"/>
        <v>7.0905840782991933E-2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5.1715110996072067E-2</v>
      </c>
      <c r="AK92" s="9">
        <f t="shared" si="96"/>
        <v>10.4025</v>
      </c>
      <c r="AL92" s="1">
        <f t="shared" si="97"/>
        <v>0.45</v>
      </c>
      <c r="AM92" s="17">
        <f t="shared" si="98"/>
        <v>227158.33333333334</v>
      </c>
      <c r="AN92" s="1">
        <f t="shared" si="99"/>
        <v>1222035603.8502216</v>
      </c>
    </row>
    <row r="93" spans="1:48" x14ac:dyDescent="0.15">
      <c r="C93" s="7">
        <v>4</v>
      </c>
      <c r="D93" s="7">
        <f t="shared" si="100"/>
        <v>9.1615666666666709</v>
      </c>
      <c r="E93" s="10">
        <f t="shared" si="101"/>
        <v>5.7017419354838701</v>
      </c>
      <c r="F93" s="7" t="s">
        <v>83</v>
      </c>
      <c r="G93" s="1">
        <v>5</v>
      </c>
      <c r="H93" s="9">
        <f t="shared" si="84"/>
        <v>9.1615666666666709</v>
      </c>
      <c r="I93" s="9">
        <f t="shared" si="85"/>
        <v>282.31156666666664</v>
      </c>
      <c r="J93" s="9">
        <f t="shared" si="86"/>
        <v>5.5410981735025719E-2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18.698893494160117</v>
      </c>
      <c r="O93" s="9">
        <f t="shared" si="102"/>
        <v>6.2894272891663192</v>
      </c>
      <c r="P93" s="9">
        <f t="shared" si="89"/>
        <v>0.34850334064376726</v>
      </c>
      <c r="Q93" s="12">
        <f t="shared" si="90"/>
        <v>0.15682650328969527</v>
      </c>
      <c r="R93" s="9">
        <f t="shared" si="91"/>
        <v>2.3873737500000001</v>
      </c>
      <c r="S93" s="13">
        <f t="shared" si="92"/>
        <v>6.5689967182430184E-2</v>
      </c>
      <c r="T93" s="2">
        <f t="shared" si="93"/>
        <v>0.51</v>
      </c>
      <c r="U93" s="14">
        <f t="shared" si="94"/>
        <v>3.3501883263039392E-2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3.3011817803806381E-2</v>
      </c>
      <c r="AK93" s="9">
        <f t="shared" si="96"/>
        <v>10.4025</v>
      </c>
      <c r="AL93" s="1">
        <f t="shared" si="97"/>
        <v>0.45</v>
      </c>
      <c r="AM93" s="17">
        <f t="shared" si="98"/>
        <v>227158.33333333334</v>
      </c>
      <c r="AN93" s="1">
        <f t="shared" si="99"/>
        <v>780074062.04991245</v>
      </c>
    </row>
    <row r="94" spans="1:48" x14ac:dyDescent="0.15">
      <c r="C94" s="7">
        <v>5</v>
      </c>
      <c r="D94" s="7">
        <f t="shared" si="100"/>
        <v>14.5713225806452</v>
      </c>
      <c r="E94" s="10">
        <f t="shared" si="101"/>
        <v>9.1615666666666709</v>
      </c>
      <c r="F94" s="7" t="s">
        <v>85</v>
      </c>
      <c r="G94" s="1">
        <v>6</v>
      </c>
      <c r="H94" s="9">
        <f t="shared" si="84"/>
        <v>14.5713225806452</v>
      </c>
      <c r="I94" s="9">
        <f t="shared" si="85"/>
        <v>287.72132258064516</v>
      </c>
      <c r="J94" s="9">
        <f t="shared" si="86"/>
        <v>0.10598017193844241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11.246198948522553</v>
      </c>
      <c r="P94" s="9">
        <f t="shared" si="89"/>
        <v>1.1918740982183502</v>
      </c>
      <c r="Q94" s="12">
        <f t="shared" si="90"/>
        <v>0.53634334419825758</v>
      </c>
      <c r="R94" s="9">
        <f t="shared" si="91"/>
        <v>2.3873737500000001</v>
      </c>
      <c r="S94" s="13">
        <f t="shared" si="92"/>
        <v>0.22465830672648451</v>
      </c>
      <c r="T94" s="2">
        <f t="shared" si="93"/>
        <v>0.51</v>
      </c>
      <c r="U94" s="14">
        <f t="shared" si="94"/>
        <v>0.1145757364305071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6.0673584533797897E-2</v>
      </c>
      <c r="AK94" s="9">
        <f t="shared" si="96"/>
        <v>10.4025</v>
      </c>
      <c r="AL94" s="1">
        <f t="shared" si="97"/>
        <v>0.45</v>
      </c>
      <c r="AM94" s="17">
        <f t="shared" si="98"/>
        <v>227158.33333333334</v>
      </c>
      <c r="AN94" s="1">
        <f t="shared" si="99"/>
        <v>1433725638.124392</v>
      </c>
    </row>
    <row r="95" spans="1:48" x14ac:dyDescent="0.15">
      <c r="C95" s="7">
        <v>6</v>
      </c>
      <c r="D95" s="7">
        <f t="shared" si="100"/>
        <v>22.772066666666699</v>
      </c>
      <c r="E95" s="10">
        <f t="shared" si="101"/>
        <v>14.5713225806452</v>
      </c>
      <c r="F95" s="7" t="s">
        <v>83</v>
      </c>
      <c r="G95" s="1">
        <v>7</v>
      </c>
      <c r="H95" s="9">
        <f t="shared" si="84"/>
        <v>22.772066666666699</v>
      </c>
      <c r="I95" s="9">
        <f t="shared" si="85"/>
        <v>295.92206666666669</v>
      </c>
      <c r="J95" s="9">
        <f t="shared" si="86"/>
        <v>0.27071654378289556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15.359599850304203</v>
      </c>
      <c r="P95" s="9">
        <f t="shared" si="89"/>
        <v>4.1580977853626342</v>
      </c>
      <c r="Q95" s="12">
        <f t="shared" si="90"/>
        <v>1.8711440034131854</v>
      </c>
      <c r="R95" s="9">
        <f t="shared" si="91"/>
        <v>2.3873737500000001</v>
      </c>
      <c r="S95" s="13">
        <f t="shared" si="92"/>
        <v>0.78376668228558066</v>
      </c>
      <c r="T95" s="2">
        <f t="shared" si="93"/>
        <v>0.51</v>
      </c>
      <c r="U95" s="14">
        <f t="shared" si="94"/>
        <v>0.39972100796564614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0.16697088390164233</v>
      </c>
      <c r="AK95" s="9">
        <f t="shared" si="96"/>
        <v>10.4025</v>
      </c>
      <c r="AL95" s="1">
        <f t="shared" si="97"/>
        <v>0.45</v>
      </c>
      <c r="AM95" s="17">
        <f t="shared" si="98"/>
        <v>227158.33333333334</v>
      </c>
      <c r="AN95" s="1">
        <f t="shared" si="99"/>
        <v>3945546301.7307763</v>
      </c>
    </row>
    <row r="96" spans="1:48" x14ac:dyDescent="0.15">
      <c r="C96" s="7">
        <v>7</v>
      </c>
      <c r="D96" s="7">
        <f t="shared" si="100"/>
        <v>24.350387096774199</v>
      </c>
      <c r="E96" s="10">
        <f t="shared" si="101"/>
        <v>22.772066666666699</v>
      </c>
      <c r="F96" s="7" t="s">
        <v>83</v>
      </c>
      <c r="G96" s="1">
        <v>8</v>
      </c>
      <c r="H96" s="9">
        <f t="shared" si="84"/>
        <v>24.350387096774199</v>
      </c>
      <c r="I96" s="9">
        <f t="shared" si="85"/>
        <v>297.50038709677415</v>
      </c>
      <c r="J96" s="9">
        <f t="shared" si="86"/>
        <v>0.32234836554971835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16.506777064941566</v>
      </c>
      <c r="P96" s="9">
        <f t="shared" si="89"/>
        <v>5.3209326073774914</v>
      </c>
      <c r="Q96" s="12">
        <f t="shared" si="90"/>
        <v>2.394419673319871</v>
      </c>
      <c r="R96" s="9">
        <f t="shared" si="91"/>
        <v>2.3873737500000001</v>
      </c>
      <c r="S96" s="13">
        <f t="shared" si="92"/>
        <v>1.0029513281361457</v>
      </c>
      <c r="T96" s="2">
        <f t="shared" si="93"/>
        <v>0.51</v>
      </c>
      <c r="U96" s="14">
        <f t="shared" si="94"/>
        <v>0.51150517734943435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0.20067381097085446</v>
      </c>
      <c r="AK96" s="9">
        <f t="shared" si="96"/>
        <v>10.4025</v>
      </c>
      <c r="AL96" s="1">
        <f t="shared" si="97"/>
        <v>0.45</v>
      </c>
      <c r="AM96" s="17">
        <f t="shared" si="98"/>
        <v>227158.33333333334</v>
      </c>
      <c r="AN96" s="1">
        <f t="shared" si="99"/>
        <v>4741951376.3650131</v>
      </c>
    </row>
    <row r="97" spans="1:50" x14ac:dyDescent="0.15">
      <c r="C97" s="7">
        <v>8</v>
      </c>
      <c r="D97" s="7">
        <f t="shared" si="100"/>
        <v>21.028580645161298</v>
      </c>
      <c r="E97" s="10">
        <f t="shared" si="101"/>
        <v>24.350387096774199</v>
      </c>
      <c r="F97" s="7" t="s">
        <v>83</v>
      </c>
      <c r="G97" s="1">
        <v>9</v>
      </c>
      <c r="H97" s="9">
        <f t="shared" si="84"/>
        <v>21.028580645161298</v>
      </c>
      <c r="I97" s="9">
        <f t="shared" si="85"/>
        <v>294.17858064516128</v>
      </c>
      <c r="J97" s="9">
        <f t="shared" si="86"/>
        <v>0.22275383218826048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16.491119457564075</v>
      </c>
      <c r="P97" s="9">
        <f t="shared" si="89"/>
        <v>3.673460056246785</v>
      </c>
      <c r="Q97" s="12">
        <f t="shared" si="90"/>
        <v>1.6530570253110533</v>
      </c>
      <c r="R97" s="9">
        <f t="shared" si="91"/>
        <v>2.3873737500000001</v>
      </c>
      <c r="S97" s="13">
        <f t="shared" si="92"/>
        <v>0.69241652058503755</v>
      </c>
      <c r="T97" s="2">
        <f t="shared" si="93"/>
        <v>0.51</v>
      </c>
      <c r="U97" s="14">
        <f t="shared" si="94"/>
        <v>0.35313242549836915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0.15292442628775832</v>
      </c>
      <c r="AK97" s="9">
        <f t="shared" si="96"/>
        <v>10.4025</v>
      </c>
      <c r="AL97" s="1">
        <f t="shared" si="97"/>
        <v>0.45</v>
      </c>
      <c r="AM97" s="17">
        <f t="shared" si="98"/>
        <v>227158.33333333334</v>
      </c>
      <c r="AN97" s="1">
        <f t="shared" si="99"/>
        <v>3613626462.7993073</v>
      </c>
    </row>
    <row r="98" spans="1:50" x14ac:dyDescent="0.15">
      <c r="C98" s="7">
        <v>9</v>
      </c>
      <c r="D98" s="7">
        <f t="shared" si="100"/>
        <v>17.1649666666667</v>
      </c>
      <c r="E98" s="10">
        <f t="shared" si="101"/>
        <v>21.028580645161298</v>
      </c>
      <c r="F98" s="7" t="s">
        <v>83</v>
      </c>
      <c r="G98" s="1">
        <v>10</v>
      </c>
      <c r="H98" s="9">
        <f t="shared" si="84"/>
        <v>17.1649666666667</v>
      </c>
      <c r="I98" s="9">
        <f t="shared" si="85"/>
        <v>290.31496666666669</v>
      </c>
      <c r="J98" s="9">
        <f t="shared" si="86"/>
        <v>0.14339232494105353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18.122934401317291</v>
      </c>
      <c r="P98" s="9">
        <f t="shared" si="89"/>
        <v>2.5986896985590864</v>
      </c>
      <c r="Q98" s="12">
        <f t="shared" si="90"/>
        <v>1.169410364351589</v>
      </c>
      <c r="R98" s="9">
        <f t="shared" si="91"/>
        <v>2.3873737500000001</v>
      </c>
      <c r="S98" s="13">
        <f t="shared" si="92"/>
        <v>0.48983129028355488</v>
      </c>
      <c r="T98" s="2">
        <f t="shared" si="93"/>
        <v>0.51</v>
      </c>
      <c r="U98" s="14">
        <f t="shared" si="94"/>
        <v>0.24981395804461298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0.11856790835045081</v>
      </c>
      <c r="AK98" s="9">
        <f t="shared" si="96"/>
        <v>10.4025</v>
      </c>
      <c r="AL98" s="1">
        <f t="shared" si="97"/>
        <v>0.45</v>
      </c>
      <c r="AM98" s="17">
        <f t="shared" si="98"/>
        <v>227158.33333333334</v>
      </c>
      <c r="AN98" s="1">
        <f t="shared" si="99"/>
        <v>2801776940.7728062</v>
      </c>
    </row>
    <row r="99" spans="1:50" x14ac:dyDescent="0.15">
      <c r="C99" s="7">
        <v>10</v>
      </c>
      <c r="D99" s="7">
        <f t="shared" si="100"/>
        <v>10.1171290322581</v>
      </c>
      <c r="E99" s="10">
        <f t="shared" si="101"/>
        <v>17.1649666666667</v>
      </c>
      <c r="F99" s="7" t="s">
        <v>83</v>
      </c>
      <c r="G99" s="1">
        <v>11</v>
      </c>
      <c r="H99" s="9">
        <f t="shared" si="84"/>
        <v>10.1171290322581</v>
      </c>
      <c r="I99" s="9">
        <f t="shared" si="85"/>
        <v>283.26712903225808</v>
      </c>
      <c r="J99" s="9">
        <f t="shared" si="86"/>
        <v>6.2247812633055608E-2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14.748032467620295</v>
      </c>
      <c r="O99" s="9">
        <f t="shared" si="102"/>
        <v>6.0814872351379101</v>
      </c>
      <c r="P99" s="9">
        <f t="shared" si="89"/>
        <v>0.378559277943184</v>
      </c>
      <c r="Q99" s="12">
        <f t="shared" si="90"/>
        <v>0.1703516750744328</v>
      </c>
      <c r="R99" s="9">
        <f t="shared" si="91"/>
        <v>2.3873737500000001</v>
      </c>
      <c r="S99" s="13">
        <f t="shared" si="92"/>
        <v>7.1355260178442015E-2</v>
      </c>
      <c r="T99" s="2">
        <f t="shared" si="93"/>
        <v>0.51</v>
      </c>
      <c r="U99" s="14">
        <f t="shared" si="94"/>
        <v>3.6391182691005428E-2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4.1308941581338139E-2</v>
      </c>
      <c r="AK99" s="9">
        <f t="shared" si="96"/>
        <v>10.4025</v>
      </c>
      <c r="AL99" s="1">
        <f t="shared" si="97"/>
        <v>0.45</v>
      </c>
      <c r="AM99" s="17">
        <f t="shared" si="98"/>
        <v>227158.33333333334</v>
      </c>
      <c r="AN99" s="1">
        <f t="shared" si="99"/>
        <v>976136305.181638</v>
      </c>
    </row>
    <row r="100" spans="1:50" x14ac:dyDescent="0.15">
      <c r="C100" s="7">
        <v>11</v>
      </c>
      <c r="D100" s="7">
        <f t="shared" si="100"/>
        <v>5.7855333333333299</v>
      </c>
      <c r="E100" s="10">
        <f t="shared" si="101"/>
        <v>10.1171290322581</v>
      </c>
      <c r="F100" s="7" t="s">
        <v>85</v>
      </c>
      <c r="G100" s="1">
        <v>12</v>
      </c>
      <c r="H100" s="9">
        <f t="shared" si="84"/>
        <v>5.7855333333333299</v>
      </c>
      <c r="I100" s="9">
        <f t="shared" si="85"/>
        <v>278.9355333333333</v>
      </c>
      <c r="J100" s="9">
        <f t="shared" si="86"/>
        <v>3.6501075550307814E-2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11.008202957194726</v>
      </c>
      <c r="P100" s="9">
        <f t="shared" si="89"/>
        <v>0.4018112478136866</v>
      </c>
      <c r="Q100" s="12">
        <f t="shared" si="90"/>
        <v>0.18081506151615898</v>
      </c>
      <c r="R100" s="9">
        <f t="shared" si="91"/>
        <v>2.3873737500000001</v>
      </c>
      <c r="S100" s="13">
        <f t="shared" si="92"/>
        <v>7.5738062176548174E-2</v>
      </c>
      <c r="T100" s="2">
        <f t="shared" si="93"/>
        <v>0.51</v>
      </c>
      <c r="U100" s="14">
        <f t="shared" si="94"/>
        <v>3.8626411710039568E-2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4.1982863130576933E-2</v>
      </c>
      <c r="AK100" s="9">
        <f t="shared" si="96"/>
        <v>10.4025</v>
      </c>
      <c r="AL100" s="1">
        <f t="shared" si="97"/>
        <v>0.45</v>
      </c>
      <c r="AM100" s="17">
        <f t="shared" si="98"/>
        <v>227158.33333333334</v>
      </c>
      <c r="AN100" s="1">
        <f t="shared" si="99"/>
        <v>992061169.52997637</v>
      </c>
      <c r="AO100" s="1">
        <f>SUM(AN89:AN100)</f>
        <v>23205755392.650471</v>
      </c>
    </row>
    <row r="101" spans="1:50" x14ac:dyDescent="0.15">
      <c r="C101" s="7">
        <v>12</v>
      </c>
      <c r="D101" s="7">
        <f t="shared" si="100"/>
        <v>1.9923870967741899</v>
      </c>
      <c r="E101" s="10">
        <f t="shared" si="101"/>
        <v>5.7855333333333299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3.9714838709677398</v>
      </c>
      <c r="E105" s="7"/>
      <c r="F105" s="7"/>
      <c r="G105" s="1">
        <v>1</v>
      </c>
      <c r="H105" s="9">
        <f t="shared" ref="H105:H116" si="103">E106</f>
        <v>3.9714838709677398</v>
      </c>
      <c r="I105" s="9">
        <f t="shared" ref="I105:I116" si="104">H105+273.15</f>
        <v>277.12148387096772</v>
      </c>
      <c r="J105" s="9">
        <f t="shared" ref="J105:J116" si="105">EXP(($C$15*(I105-$C$13))/($C$16*I105*$C$13))</f>
        <v>2.9044794682620334E-2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1.8817838077921784E-2</v>
      </c>
      <c r="Q105" s="12">
        <f t="shared" ref="Q105:Q116" si="109">P105*$B$107</f>
        <v>5.6453514233765351E-3</v>
      </c>
      <c r="R105" s="9">
        <f t="shared" ref="R105:R116" si="110">L105*$B$107</f>
        <v>0.19436706250000002</v>
      </c>
      <c r="S105" s="13">
        <f t="shared" ref="S105:S116" si="111">Q105/R105</f>
        <v>2.9044794682620334E-2</v>
      </c>
      <c r="T105" s="2">
        <f t="shared" ref="T105:T116" si="112">$B$106/100</f>
        <v>0.01</v>
      </c>
      <c r="U105" s="14">
        <f t="shared" ref="U105:U116" si="113">S105*T105</f>
        <v>2.9044794682620337E-4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5.7804479468262036E-3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3000</v>
      </c>
      <c r="AX105" s="1">
        <f t="shared" ref="AX105:AX116" si="120">AW105*10000*AV105*0.67*AU105*AT105</f>
        <v>2258292.6615911187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1.91961290322581</v>
      </c>
      <c r="E106" s="10">
        <f t="shared" ref="E106:E117" si="122">D105</f>
        <v>3.9714838709677398</v>
      </c>
      <c r="F106" s="7" t="s">
        <v>83</v>
      </c>
      <c r="G106" s="1">
        <v>2</v>
      </c>
      <c r="H106" s="9">
        <f t="shared" si="103"/>
        <v>1.91961290322581</v>
      </c>
      <c r="I106" s="9">
        <f t="shared" si="104"/>
        <v>275.06961290322579</v>
      </c>
      <c r="J106" s="9">
        <f t="shared" si="105"/>
        <v>2.2348243886245008E-2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1.2769625785887451</v>
      </c>
      <c r="P106" s="9">
        <f t="shared" si="108"/>
        <v>2.8537871139909583E-2</v>
      </c>
      <c r="Q106" s="12">
        <f t="shared" si="109"/>
        <v>8.5613613419728753E-3</v>
      </c>
      <c r="R106" s="9">
        <f t="shared" si="110"/>
        <v>0.19436706250000002</v>
      </c>
      <c r="S106" s="13">
        <f t="shared" si="111"/>
        <v>4.4047387617296908E-2</v>
      </c>
      <c r="T106" s="2">
        <f t="shared" si="112"/>
        <v>0.01</v>
      </c>
      <c r="U106" s="14">
        <f t="shared" si="113"/>
        <v>4.4047387617296907E-4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5.9304738761729687E-3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3000</v>
      </c>
      <c r="AX106" s="1">
        <f t="shared" si="120"/>
        <v>2316904.460954905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3.27278571428571</v>
      </c>
      <c r="E107" s="10">
        <f t="shared" si="122"/>
        <v>1.91961290322581</v>
      </c>
      <c r="F107" s="7" t="s">
        <v>83</v>
      </c>
      <c r="G107" s="1">
        <v>3</v>
      </c>
      <c r="H107" s="9">
        <f t="shared" si="103"/>
        <v>3.27278571428571</v>
      </c>
      <c r="I107" s="9">
        <f t="shared" si="104"/>
        <v>276.42278571428568</v>
      </c>
      <c r="J107" s="9">
        <f t="shared" si="105"/>
        <v>2.6576553867868329E-2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1.896314915782169</v>
      </c>
      <c r="P107" s="9">
        <f t="shared" si="108"/>
        <v>5.0397515509727007E-2</v>
      </c>
      <c r="Q107" s="12">
        <f t="shared" si="109"/>
        <v>1.5119254652918102E-2</v>
      </c>
      <c r="R107" s="9">
        <f t="shared" si="110"/>
        <v>0.19436706250000002</v>
      </c>
      <c r="S107" s="13">
        <f t="shared" si="111"/>
        <v>7.7787123283391185E-2</v>
      </c>
      <c r="T107" s="2">
        <f t="shared" si="112"/>
        <v>0.01</v>
      </c>
      <c r="U107" s="14">
        <f t="shared" si="113"/>
        <v>7.7787123283391184E-4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6.2678712328339123E-3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3000</v>
      </c>
      <c r="AX107" s="1">
        <f t="shared" si="120"/>
        <v>2448718.1165049043</v>
      </c>
    </row>
    <row r="108" spans="1:50" x14ac:dyDescent="0.15">
      <c r="C108" s="7">
        <v>3</v>
      </c>
      <c r="D108" s="7">
        <f t="shared" si="121"/>
        <v>5.7017419354838701</v>
      </c>
      <c r="E108" s="10">
        <f t="shared" si="122"/>
        <v>3.27278571428571</v>
      </c>
      <c r="F108" s="7" t="s">
        <v>83</v>
      </c>
      <c r="G108" s="1">
        <v>4</v>
      </c>
      <c r="H108" s="9">
        <f t="shared" si="103"/>
        <v>5.7017419354838701</v>
      </c>
      <c r="I108" s="9">
        <f t="shared" si="104"/>
        <v>278.85174193548386</v>
      </c>
      <c r="J108" s="9">
        <f t="shared" si="105"/>
        <v>3.6120213263376756E-2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2.4938076086057754</v>
      </c>
      <c r="P108" s="9">
        <f t="shared" si="108"/>
        <v>9.0076862660672205E-2</v>
      </c>
      <c r="Q108" s="12">
        <f t="shared" si="109"/>
        <v>2.702305879820166E-2</v>
      </c>
      <c r="R108" s="9">
        <f t="shared" si="110"/>
        <v>0.19436706250000002</v>
      </c>
      <c r="S108" s="13">
        <f t="shared" si="111"/>
        <v>0.13903106035880775</v>
      </c>
      <c r="T108" s="2">
        <f t="shared" si="112"/>
        <v>0.01</v>
      </c>
      <c r="U108" s="14">
        <f t="shared" si="113"/>
        <v>1.3903106035880774E-3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6.8803106035880777E-3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3000</v>
      </c>
      <c r="AX108" s="1">
        <f t="shared" si="120"/>
        <v>2687984.5798251037</v>
      </c>
    </row>
    <row r="109" spans="1:50" x14ac:dyDescent="0.15">
      <c r="C109" s="7">
        <v>4</v>
      </c>
      <c r="D109" s="7">
        <f t="shared" si="121"/>
        <v>9.1615666666666709</v>
      </c>
      <c r="E109" s="10">
        <f t="shared" si="122"/>
        <v>5.7017419354838701</v>
      </c>
      <c r="F109" s="7" t="s">
        <v>83</v>
      </c>
      <c r="G109" s="1">
        <v>5</v>
      </c>
      <c r="H109" s="9">
        <f t="shared" si="103"/>
        <v>9.1615666666666709</v>
      </c>
      <c r="I109" s="9">
        <f t="shared" si="104"/>
        <v>282.31156666666664</v>
      </c>
      <c r="J109" s="9">
        <f t="shared" si="105"/>
        <v>5.5410981735025719E-2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2.2835442086478484</v>
      </c>
      <c r="O109" s="9">
        <f t="shared" si="123"/>
        <v>0.76807674563058859</v>
      </c>
      <c r="P109" s="9">
        <f t="shared" si="108"/>
        <v>4.2559886523234537E-2</v>
      </c>
      <c r="Q109" s="12">
        <f t="shared" si="109"/>
        <v>1.2767965956970362E-2</v>
      </c>
      <c r="R109" s="9">
        <f t="shared" si="110"/>
        <v>0.19436706250000002</v>
      </c>
      <c r="S109" s="13">
        <f t="shared" si="111"/>
        <v>6.5689967182430198E-2</v>
      </c>
      <c r="T109" s="2">
        <f t="shared" si="112"/>
        <v>0.01</v>
      </c>
      <c r="U109" s="14">
        <f t="shared" si="113"/>
        <v>6.5689967182430199E-4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6.1468996718243019E-3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3000</v>
      </c>
      <c r="AX109" s="1">
        <f t="shared" si="120"/>
        <v>2401457.2137163547</v>
      </c>
    </row>
    <row r="110" spans="1:50" x14ac:dyDescent="0.15">
      <c r="C110" s="7">
        <v>5</v>
      </c>
      <c r="D110" s="7">
        <f t="shared" si="121"/>
        <v>14.5713225806452</v>
      </c>
      <c r="E110" s="10">
        <f t="shared" si="122"/>
        <v>9.1615666666666709</v>
      </c>
      <c r="F110" s="7" t="s">
        <v>85</v>
      </c>
      <c r="G110" s="1">
        <v>6</v>
      </c>
      <c r="H110" s="9">
        <f t="shared" si="103"/>
        <v>14.5713225806452</v>
      </c>
      <c r="I110" s="9">
        <f t="shared" si="104"/>
        <v>287.72132258064516</v>
      </c>
      <c r="J110" s="9">
        <f t="shared" si="105"/>
        <v>0.10598017193844241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1.3734070674406875</v>
      </c>
      <c r="P110" s="9">
        <f t="shared" si="108"/>
        <v>0.14555391714883603</v>
      </c>
      <c r="Q110" s="12">
        <f t="shared" si="109"/>
        <v>4.3666175144650807E-2</v>
      </c>
      <c r="R110" s="9">
        <f t="shared" si="110"/>
        <v>0.19436706250000002</v>
      </c>
      <c r="S110" s="13">
        <f t="shared" si="111"/>
        <v>0.2246583067264846</v>
      </c>
      <c r="T110" s="2">
        <f t="shared" si="112"/>
        <v>0.01</v>
      </c>
      <c r="U110" s="14">
        <f t="shared" si="113"/>
        <v>2.246583067264846E-3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7.7365830672648456E-3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3000</v>
      </c>
      <c r="AX110" s="1">
        <f t="shared" si="120"/>
        <v>3022511.2183887316</v>
      </c>
    </row>
    <row r="111" spans="1:50" x14ac:dyDescent="0.15">
      <c r="C111" s="7">
        <v>6</v>
      </c>
      <c r="D111" s="7">
        <f t="shared" si="121"/>
        <v>22.772066666666699</v>
      </c>
      <c r="E111" s="10">
        <f t="shared" si="122"/>
        <v>14.5713225806452</v>
      </c>
      <c r="F111" s="7" t="s">
        <v>83</v>
      </c>
      <c r="G111" s="1">
        <v>7</v>
      </c>
      <c r="H111" s="9">
        <f t="shared" si="103"/>
        <v>22.772066666666699</v>
      </c>
      <c r="I111" s="9">
        <f t="shared" si="104"/>
        <v>295.92206666666669</v>
      </c>
      <c r="J111" s="9">
        <f t="shared" si="105"/>
        <v>0.27071654378289556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1.875743358625185</v>
      </c>
      <c r="P111" s="9">
        <f t="shared" si="108"/>
        <v>0.50779475907073046</v>
      </c>
      <c r="Q111" s="12">
        <f t="shared" si="109"/>
        <v>0.15233842772121914</v>
      </c>
      <c r="R111" s="9">
        <f t="shared" si="110"/>
        <v>0.19436706250000002</v>
      </c>
      <c r="S111" s="13">
        <f t="shared" si="111"/>
        <v>0.78376668228558077</v>
      </c>
      <c r="T111" s="2">
        <f t="shared" si="112"/>
        <v>0.01</v>
      </c>
      <c r="U111" s="14">
        <f t="shared" si="113"/>
        <v>7.8376668228558079E-3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1.7787666822855808E-2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3000</v>
      </c>
      <c r="AX111" s="1">
        <f t="shared" si="120"/>
        <v>6949246.4636652553</v>
      </c>
    </row>
    <row r="112" spans="1:50" x14ac:dyDescent="0.15">
      <c r="C112" s="7">
        <v>7</v>
      </c>
      <c r="D112" s="7">
        <f t="shared" si="121"/>
        <v>24.350387096774199</v>
      </c>
      <c r="E112" s="10">
        <f t="shared" si="122"/>
        <v>22.772066666666699</v>
      </c>
      <c r="F112" s="7" t="s">
        <v>83</v>
      </c>
      <c r="G112" s="1">
        <v>8</v>
      </c>
      <c r="H112" s="9">
        <f t="shared" si="103"/>
        <v>24.350387096774199</v>
      </c>
      <c r="I112" s="9">
        <f t="shared" si="104"/>
        <v>297.50038709677415</v>
      </c>
      <c r="J112" s="9">
        <f t="shared" si="105"/>
        <v>0.32234836554971835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2.0158388078877882</v>
      </c>
      <c r="P112" s="9">
        <f t="shared" si="108"/>
        <v>0.64980234493432121</v>
      </c>
      <c r="Q112" s="12">
        <f t="shared" si="109"/>
        <v>0.19494070348029635</v>
      </c>
      <c r="R112" s="9">
        <f t="shared" si="110"/>
        <v>0.19436706250000002</v>
      </c>
      <c r="S112" s="13">
        <f t="shared" si="111"/>
        <v>1.0029513281361462</v>
      </c>
      <c r="T112" s="2">
        <f t="shared" si="112"/>
        <v>0.01</v>
      </c>
      <c r="U112" s="14">
        <f t="shared" si="113"/>
        <v>1.0029513281361462E-2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1.9979513281361463E-2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3000</v>
      </c>
      <c r="AX112" s="1">
        <f t="shared" si="120"/>
        <v>7805552.206422708</v>
      </c>
    </row>
    <row r="113" spans="1:53" x14ac:dyDescent="0.15">
      <c r="C113" s="7">
        <v>8</v>
      </c>
      <c r="D113" s="7">
        <f t="shared" si="121"/>
        <v>21.028580645161298</v>
      </c>
      <c r="E113" s="10">
        <f t="shared" si="122"/>
        <v>24.350387096774199</v>
      </c>
      <c r="F113" s="7" t="s">
        <v>83</v>
      </c>
      <c r="G113" s="1">
        <v>9</v>
      </c>
      <c r="H113" s="9">
        <f t="shared" si="103"/>
        <v>21.028580645161298</v>
      </c>
      <c r="I113" s="9">
        <f t="shared" si="104"/>
        <v>294.17858064516128</v>
      </c>
      <c r="J113" s="9">
        <f t="shared" si="105"/>
        <v>0.22275383218826048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2.0139266712868005</v>
      </c>
      <c r="P113" s="9">
        <f t="shared" si="108"/>
        <v>0.44860988377528199</v>
      </c>
      <c r="Q113" s="12">
        <f t="shared" si="109"/>
        <v>0.13458296513258458</v>
      </c>
      <c r="R113" s="9">
        <f t="shared" si="110"/>
        <v>0.19436706250000002</v>
      </c>
      <c r="S113" s="13">
        <f t="shared" si="111"/>
        <v>0.69241652058503778</v>
      </c>
      <c r="T113" s="2">
        <f t="shared" si="112"/>
        <v>0.01</v>
      </c>
      <c r="U113" s="14">
        <f t="shared" si="113"/>
        <v>6.9241652058503779E-3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1.6874165205850378E-2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3000</v>
      </c>
      <c r="AX113" s="1">
        <f t="shared" si="120"/>
        <v>6592361.6656337008</v>
      </c>
    </row>
    <row r="114" spans="1:53" x14ac:dyDescent="0.15">
      <c r="C114" s="7">
        <v>9</v>
      </c>
      <c r="D114" s="7">
        <f t="shared" si="121"/>
        <v>17.1649666666667</v>
      </c>
      <c r="E114" s="10">
        <f t="shared" si="122"/>
        <v>21.028580645161298</v>
      </c>
      <c r="F114" s="7" t="s">
        <v>83</v>
      </c>
      <c r="G114" s="1">
        <v>10</v>
      </c>
      <c r="H114" s="9">
        <f t="shared" si="103"/>
        <v>17.1649666666667</v>
      </c>
      <c r="I114" s="9">
        <f t="shared" si="104"/>
        <v>290.31496666666669</v>
      </c>
      <c r="J114" s="9">
        <f t="shared" si="105"/>
        <v>0.14339232494105353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2.2132069958448519</v>
      </c>
      <c r="P114" s="9">
        <f t="shared" si="108"/>
        <v>0.31735689670999789</v>
      </c>
      <c r="Q114" s="12">
        <f t="shared" si="109"/>
        <v>9.5207069012999371E-2</v>
      </c>
      <c r="R114" s="9">
        <f t="shared" si="110"/>
        <v>0.19436706250000002</v>
      </c>
      <c r="S114" s="13">
        <f t="shared" si="111"/>
        <v>0.48983129028355493</v>
      </c>
      <c r="T114" s="2">
        <f t="shared" si="112"/>
        <v>0.01</v>
      </c>
      <c r="U114" s="14">
        <f t="shared" si="113"/>
        <v>4.8983129028355495E-3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1.4848312902835548E-2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3000</v>
      </c>
      <c r="AX114" s="1">
        <f t="shared" si="120"/>
        <v>5800906.1536300378</v>
      </c>
    </row>
    <row r="115" spans="1:53" x14ac:dyDescent="0.15">
      <c r="C115" s="7">
        <v>10</v>
      </c>
      <c r="D115" s="7">
        <f t="shared" si="121"/>
        <v>10.1171290322581</v>
      </c>
      <c r="E115" s="10">
        <f t="shared" si="122"/>
        <v>17.1649666666667</v>
      </c>
      <c r="F115" s="7" t="s">
        <v>83</v>
      </c>
      <c r="G115" s="1">
        <v>11</v>
      </c>
      <c r="H115" s="9">
        <f t="shared" si="103"/>
        <v>10.1171290322581</v>
      </c>
      <c r="I115" s="9">
        <f t="shared" si="104"/>
        <v>283.26712903225808</v>
      </c>
      <c r="J115" s="9">
        <f t="shared" si="105"/>
        <v>6.2247812633055608E-2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1.8010575941781113</v>
      </c>
      <c r="O115" s="9">
        <f t="shared" si="123"/>
        <v>0.74268271329007618</v>
      </c>
      <c r="P115" s="9">
        <f t="shared" si="108"/>
        <v>4.6230374382690023E-2</v>
      </c>
      <c r="Q115" s="12">
        <f t="shared" si="109"/>
        <v>1.3869112314807006E-2</v>
      </c>
      <c r="R115" s="9">
        <f t="shared" si="110"/>
        <v>0.19436706250000002</v>
      </c>
      <c r="S115" s="13">
        <f t="shared" si="111"/>
        <v>7.1355260178442043E-2</v>
      </c>
      <c r="T115" s="2">
        <f t="shared" si="112"/>
        <v>0.01</v>
      </c>
      <c r="U115" s="14">
        <f t="shared" si="113"/>
        <v>7.1355260178442047E-4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6.2035526017844202E-3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3000</v>
      </c>
      <c r="AX115" s="1">
        <f t="shared" si="120"/>
        <v>2423590.2555088713</v>
      </c>
    </row>
    <row r="116" spans="1:53" x14ac:dyDescent="0.15">
      <c r="C116" s="7">
        <v>11</v>
      </c>
      <c r="D116" s="7">
        <f t="shared" si="121"/>
        <v>5.7855333333333299</v>
      </c>
      <c r="E116" s="10">
        <f t="shared" si="122"/>
        <v>10.1171290322581</v>
      </c>
      <c r="F116" s="7" t="s">
        <v>85</v>
      </c>
      <c r="G116" s="1">
        <v>12</v>
      </c>
      <c r="H116" s="9">
        <f t="shared" si="103"/>
        <v>5.7855333333333299</v>
      </c>
      <c r="I116" s="9">
        <f t="shared" si="104"/>
        <v>278.9355333333333</v>
      </c>
      <c r="J116" s="9">
        <f t="shared" si="105"/>
        <v>3.6501075550307814E-2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1.3443425472407198</v>
      </c>
      <c r="P116" s="9">
        <f t="shared" si="108"/>
        <v>4.9069948882326762E-2</v>
      </c>
      <c r="Q116" s="12">
        <f t="shared" si="109"/>
        <v>1.4720984664698029E-2</v>
      </c>
      <c r="R116" s="9">
        <f t="shared" si="110"/>
        <v>0.19436706250000002</v>
      </c>
      <c r="S116" s="13">
        <f t="shared" si="111"/>
        <v>7.5738062176548188E-2</v>
      </c>
      <c r="T116" s="2">
        <f t="shared" si="112"/>
        <v>0.01</v>
      </c>
      <c r="U116" s="14">
        <f t="shared" si="113"/>
        <v>7.5738062176548186E-4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6.2473806217654823E-3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3000</v>
      </c>
      <c r="AX116" s="1">
        <f t="shared" si="120"/>
        <v>2440712.8897416811</v>
      </c>
      <c r="AY116" s="1">
        <f>SUM(AX105:AX116)</f>
        <v>47148237.885583371</v>
      </c>
    </row>
    <row r="117" spans="1:53" x14ac:dyDescent="0.15">
      <c r="C117" s="7">
        <v>12</v>
      </c>
      <c r="D117" s="7">
        <f t="shared" si="121"/>
        <v>1.9923870967741899</v>
      </c>
      <c r="E117" s="10">
        <f t="shared" si="122"/>
        <v>5.7855333333333299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3.9714838709677398</v>
      </c>
      <c r="E121" s="7"/>
      <c r="F121" s="7"/>
      <c r="G121" s="1">
        <v>1</v>
      </c>
      <c r="H121" s="9">
        <f t="shared" ref="H121:H132" si="124">E122</f>
        <v>3.9714838709677398</v>
      </c>
      <c r="I121" s="9">
        <f t="shared" ref="I121:I132" si="125">H121+273.15</f>
        <v>277.12148387096772</v>
      </c>
      <c r="J121" s="9">
        <f t="shared" ref="J121:J132" si="126">EXP(($C$15*(I121-$C$13))/($C$16*I121*$C$13))</f>
        <v>2.9044794682620334E-2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8.2690530461420088E-3</v>
      </c>
      <c r="Q121" s="12">
        <f t="shared" ref="Q121:Q132" si="130">P121*$B$123</f>
        <v>2.7287875052268628E-3</v>
      </c>
      <c r="R121" s="9">
        <f t="shared" ref="R121:R132" si="131">L121*$B$123</f>
        <v>9.3951000000000007E-2</v>
      </c>
      <c r="S121" s="13">
        <f t="shared" ref="S121:S132" si="132">Q121/R121</f>
        <v>2.9044794682620331E-2</v>
      </c>
      <c r="T121" s="2">
        <f t="shared" ref="T121:T132" si="133">$B$122/100</f>
        <v>0.01</v>
      </c>
      <c r="U121" s="14">
        <f t="shared" ref="U121:U132" si="134">S121*T121</f>
        <v>2.9044794682620332E-4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5.7804479468262036E-3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1.91961290322581</v>
      </c>
      <c r="E122" s="10">
        <f t="shared" ref="E122:E133" si="145">D121</f>
        <v>3.9714838709677398</v>
      </c>
      <c r="F122" s="7" t="s">
        <v>83</v>
      </c>
      <c r="G122" s="1">
        <v>2</v>
      </c>
      <c r="H122" s="9">
        <f t="shared" si="124"/>
        <v>1.91961290322581</v>
      </c>
      <c r="I122" s="9">
        <f t="shared" si="125"/>
        <v>275.06961290322579</v>
      </c>
      <c r="J122" s="9">
        <f t="shared" si="126"/>
        <v>2.2348243886245008E-2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0.56113094695385801</v>
      </c>
      <c r="P122" s="9">
        <f t="shared" si="129"/>
        <v>1.2540291254644429E-2</v>
      </c>
      <c r="Q122" s="12">
        <f t="shared" si="130"/>
        <v>4.1382961140326614E-3</v>
      </c>
      <c r="R122" s="9">
        <f t="shared" si="131"/>
        <v>9.3951000000000007E-2</v>
      </c>
      <c r="S122" s="13">
        <f t="shared" si="132"/>
        <v>4.4047387617296901E-2</v>
      </c>
      <c r="T122" s="2">
        <f t="shared" si="133"/>
        <v>0.01</v>
      </c>
      <c r="U122" s="14">
        <f t="shared" si="134"/>
        <v>4.4047387617296901E-4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5.9304738761729687E-3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3.27278571428571</v>
      </c>
      <c r="E123" s="10">
        <f t="shared" si="145"/>
        <v>1.91961290322581</v>
      </c>
      <c r="F123" s="7" t="s">
        <v>83</v>
      </c>
      <c r="G123" s="1">
        <v>3</v>
      </c>
      <c r="H123" s="9">
        <f t="shared" si="124"/>
        <v>3.27278571428571</v>
      </c>
      <c r="I123" s="9">
        <f t="shared" si="125"/>
        <v>276.42278571428568</v>
      </c>
      <c r="J123" s="9">
        <f t="shared" si="126"/>
        <v>2.6576553867868329E-2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0.83329065569921368</v>
      </c>
      <c r="P123" s="9">
        <f t="shared" si="129"/>
        <v>2.2145993998781473E-2</v>
      </c>
      <c r="Q123" s="12">
        <f t="shared" si="130"/>
        <v>7.3081780195978869E-3</v>
      </c>
      <c r="R123" s="9">
        <f t="shared" si="131"/>
        <v>9.3951000000000007E-2</v>
      </c>
      <c r="S123" s="13">
        <f t="shared" si="132"/>
        <v>7.7787123283391199E-2</v>
      </c>
      <c r="T123" s="2">
        <f t="shared" si="133"/>
        <v>0.01</v>
      </c>
      <c r="U123" s="14">
        <f t="shared" si="134"/>
        <v>7.7787123283391206E-4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6.2678712328339123E-3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5.7017419354838701</v>
      </c>
      <c r="E124" s="10">
        <f t="shared" si="145"/>
        <v>3.27278571428571</v>
      </c>
      <c r="F124" s="7" t="s">
        <v>83</v>
      </c>
      <c r="G124" s="1">
        <v>4</v>
      </c>
      <c r="H124" s="9">
        <f t="shared" si="124"/>
        <v>5.7017419354838701</v>
      </c>
      <c r="I124" s="9">
        <f t="shared" si="125"/>
        <v>278.85174193548386</v>
      </c>
      <c r="J124" s="9">
        <f t="shared" si="126"/>
        <v>3.6120213263376756E-2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1.0958446617004323</v>
      </c>
      <c r="P124" s="9">
        <f t="shared" si="129"/>
        <v>3.9582142884152571E-2</v>
      </c>
      <c r="Q124" s="12">
        <f t="shared" si="130"/>
        <v>1.306210715177035E-2</v>
      </c>
      <c r="R124" s="9">
        <f t="shared" si="131"/>
        <v>9.3951000000000007E-2</v>
      </c>
      <c r="S124" s="13">
        <f t="shared" si="132"/>
        <v>0.13903106035880777</v>
      </c>
      <c r="T124" s="2">
        <f t="shared" si="133"/>
        <v>0.01</v>
      </c>
      <c r="U124" s="14">
        <f t="shared" si="134"/>
        <v>1.3903106035880778E-3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6.8803106035880777E-3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9.1615666666666709</v>
      </c>
      <c r="E125" s="10">
        <f t="shared" si="145"/>
        <v>5.7017419354838701</v>
      </c>
      <c r="F125" s="7" t="s">
        <v>83</v>
      </c>
      <c r="G125" s="1">
        <v>5</v>
      </c>
      <c r="H125" s="9">
        <f t="shared" si="124"/>
        <v>9.1615666666666709</v>
      </c>
      <c r="I125" s="9">
        <f t="shared" si="125"/>
        <v>282.31156666666664</v>
      </c>
      <c r="J125" s="9">
        <f t="shared" si="126"/>
        <v>5.5410981735025719E-2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1.0034493928754658</v>
      </c>
      <c r="O125" s="9">
        <f t="shared" si="146"/>
        <v>0.33751312594081395</v>
      </c>
      <c r="P125" s="9">
        <f t="shared" si="129"/>
        <v>1.8701933656837876E-2</v>
      </c>
      <c r="Q125" s="12">
        <f t="shared" si="130"/>
        <v>6.1716381067564996E-3</v>
      </c>
      <c r="R125" s="9">
        <f t="shared" si="131"/>
        <v>9.3951000000000007E-2</v>
      </c>
      <c r="S125" s="13">
        <f t="shared" si="132"/>
        <v>6.5689967182430198E-2</v>
      </c>
      <c r="T125" s="2">
        <f t="shared" si="133"/>
        <v>0.01</v>
      </c>
      <c r="U125" s="14">
        <f t="shared" si="134"/>
        <v>6.5689967182430199E-4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6.1468996718243019E-3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14.5713225806452</v>
      </c>
      <c r="E126" s="10">
        <f t="shared" si="145"/>
        <v>9.1615666666666709</v>
      </c>
      <c r="F126" s="7" t="s">
        <v>85</v>
      </c>
      <c r="G126" s="1">
        <v>6</v>
      </c>
      <c r="H126" s="9">
        <f t="shared" si="124"/>
        <v>14.5713225806452</v>
      </c>
      <c r="I126" s="9">
        <f t="shared" si="125"/>
        <v>287.72132258064516</v>
      </c>
      <c r="J126" s="9">
        <f t="shared" si="126"/>
        <v>0.10598017193844241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0.60351119228397598</v>
      </c>
      <c r="P126" s="9">
        <f t="shared" si="129"/>
        <v>6.3960219925030148E-2</v>
      </c>
      <c r="Q126" s="12">
        <f t="shared" si="130"/>
        <v>2.110687257525995E-2</v>
      </c>
      <c r="R126" s="9">
        <f t="shared" si="131"/>
        <v>9.3951000000000007E-2</v>
      </c>
      <c r="S126" s="13">
        <f t="shared" si="132"/>
        <v>0.22465830672648454</v>
      </c>
      <c r="T126" s="2">
        <f t="shared" si="133"/>
        <v>0.01</v>
      </c>
      <c r="U126" s="14">
        <f t="shared" si="134"/>
        <v>2.2465830672648455E-3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7.7365830672648456E-3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22.772066666666699</v>
      </c>
      <c r="E127" s="10">
        <f t="shared" si="145"/>
        <v>14.5713225806452</v>
      </c>
      <c r="F127" s="7" t="s">
        <v>83</v>
      </c>
      <c r="G127" s="1">
        <v>7</v>
      </c>
      <c r="H127" s="9">
        <f t="shared" si="124"/>
        <v>22.772066666666699</v>
      </c>
      <c r="I127" s="9">
        <f t="shared" si="125"/>
        <v>295.92206666666669</v>
      </c>
      <c r="J127" s="9">
        <f t="shared" si="126"/>
        <v>0.27071654378289556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0.82425097235894573</v>
      </c>
      <c r="P127" s="9">
        <f t="shared" si="129"/>
        <v>0.22313837444670476</v>
      </c>
      <c r="Q127" s="12">
        <f t="shared" si="130"/>
        <v>7.3635663567412579E-2</v>
      </c>
      <c r="R127" s="9">
        <f t="shared" si="131"/>
        <v>9.3951000000000007E-2</v>
      </c>
      <c r="S127" s="13">
        <f t="shared" si="132"/>
        <v>0.78376668228558055</v>
      </c>
      <c r="T127" s="2">
        <f t="shared" si="133"/>
        <v>0.01</v>
      </c>
      <c r="U127" s="14">
        <f t="shared" si="134"/>
        <v>7.8376668228558061E-3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1.7787666822855805E-2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24.350387096774199</v>
      </c>
      <c r="E128" s="10">
        <f t="shared" si="145"/>
        <v>22.772066666666699</v>
      </c>
      <c r="F128" s="7" t="s">
        <v>83</v>
      </c>
      <c r="G128" s="1">
        <v>8</v>
      </c>
      <c r="H128" s="9">
        <f t="shared" si="124"/>
        <v>24.350387096774199</v>
      </c>
      <c r="I128" s="9">
        <f t="shared" si="125"/>
        <v>297.50038709677415</v>
      </c>
      <c r="J128" s="9">
        <f t="shared" si="126"/>
        <v>0.32234836554971835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0.88581259791224087</v>
      </c>
      <c r="P128" s="9">
        <f t="shared" si="129"/>
        <v>0.28554024312036069</v>
      </c>
      <c r="Q128" s="12">
        <f t="shared" si="130"/>
        <v>9.4228280229719033E-2</v>
      </c>
      <c r="R128" s="9">
        <f t="shared" si="131"/>
        <v>9.3951000000000007E-2</v>
      </c>
      <c r="S128" s="13">
        <f t="shared" si="132"/>
        <v>1.0029513281361457</v>
      </c>
      <c r="T128" s="2">
        <f t="shared" si="133"/>
        <v>0.01</v>
      </c>
      <c r="U128" s="14">
        <f t="shared" si="134"/>
        <v>1.0029513281361457E-2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1.9979513281361459E-2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21.028580645161298</v>
      </c>
      <c r="E129" s="10">
        <f t="shared" si="145"/>
        <v>24.350387096774199</v>
      </c>
      <c r="F129" s="7" t="s">
        <v>83</v>
      </c>
      <c r="G129" s="1">
        <v>9</v>
      </c>
      <c r="H129" s="9">
        <f t="shared" si="124"/>
        <v>21.028580645161298</v>
      </c>
      <c r="I129" s="9">
        <f t="shared" si="125"/>
        <v>294.17858064516128</v>
      </c>
      <c r="J129" s="9">
        <f t="shared" si="126"/>
        <v>0.22275383218826048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0.88497235479188019</v>
      </c>
      <c r="P129" s="9">
        <f t="shared" si="129"/>
        <v>0.19713098341056018</v>
      </c>
      <c r="Q129" s="12">
        <f t="shared" si="130"/>
        <v>6.5053224525484857E-2</v>
      </c>
      <c r="R129" s="9">
        <f t="shared" si="131"/>
        <v>9.3951000000000007E-2</v>
      </c>
      <c r="S129" s="13">
        <f t="shared" si="132"/>
        <v>0.69241652058503744</v>
      </c>
      <c r="T129" s="2">
        <f t="shared" si="133"/>
        <v>0.01</v>
      </c>
      <c r="U129" s="14">
        <f t="shared" si="134"/>
        <v>6.9241652058503744E-3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1.6874165205850375E-2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17.1649666666667</v>
      </c>
      <c r="E130" s="10">
        <f t="shared" si="145"/>
        <v>21.028580645161298</v>
      </c>
      <c r="F130" s="7" t="s">
        <v>83</v>
      </c>
      <c r="G130" s="1">
        <v>10</v>
      </c>
      <c r="H130" s="9">
        <f t="shared" si="124"/>
        <v>17.1649666666667</v>
      </c>
      <c r="I130" s="9">
        <f t="shared" si="125"/>
        <v>290.31496666666669</v>
      </c>
      <c r="J130" s="9">
        <f t="shared" si="126"/>
        <v>0.14339232494105353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0.97254137138132002</v>
      </c>
      <c r="P130" s="9">
        <f t="shared" si="129"/>
        <v>0.13945496834372806</v>
      </c>
      <c r="Q130" s="12">
        <f t="shared" si="130"/>
        <v>4.6020139553430262E-2</v>
      </c>
      <c r="R130" s="9">
        <f t="shared" si="131"/>
        <v>9.3951000000000007E-2</v>
      </c>
      <c r="S130" s="13">
        <f t="shared" si="132"/>
        <v>0.48983129028355482</v>
      </c>
      <c r="T130" s="2">
        <f t="shared" si="133"/>
        <v>0.01</v>
      </c>
      <c r="U130" s="14">
        <f t="shared" si="134"/>
        <v>4.8983129028355487E-3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1.4848312902835548E-2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10.1171290322581</v>
      </c>
      <c r="E131" s="10">
        <f t="shared" si="145"/>
        <v>17.1649666666667</v>
      </c>
      <c r="F131" s="7" t="s">
        <v>83</v>
      </c>
      <c r="G131" s="1">
        <v>11</v>
      </c>
      <c r="H131" s="9">
        <f t="shared" si="124"/>
        <v>10.1171290322581</v>
      </c>
      <c r="I131" s="9">
        <f t="shared" si="125"/>
        <v>283.26712903225808</v>
      </c>
      <c r="J131" s="9">
        <f t="shared" si="126"/>
        <v>6.2247812633055608E-2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0.79143208288571232</v>
      </c>
      <c r="O131" s="9">
        <f t="shared" si="146"/>
        <v>0.3263543201518796</v>
      </c>
      <c r="P131" s="9">
        <f t="shared" si="129"/>
        <v>2.0314842572802444E-2</v>
      </c>
      <c r="Q131" s="12">
        <f t="shared" si="130"/>
        <v>6.7038980490248066E-3</v>
      </c>
      <c r="R131" s="9">
        <f t="shared" si="131"/>
        <v>9.3951000000000007E-2</v>
      </c>
      <c r="S131" s="13">
        <f t="shared" si="132"/>
        <v>7.1355260178442015E-2</v>
      </c>
      <c r="T131" s="2">
        <f t="shared" si="133"/>
        <v>0.01</v>
      </c>
      <c r="U131" s="14">
        <f t="shared" si="134"/>
        <v>7.1355260178442015E-4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6.2035526017844202E-3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5.7855333333333299</v>
      </c>
      <c r="E132" s="10">
        <f t="shared" si="145"/>
        <v>10.1171290322581</v>
      </c>
      <c r="F132" s="7" t="s">
        <v>85</v>
      </c>
      <c r="G132" s="1">
        <v>12</v>
      </c>
      <c r="H132" s="9">
        <f t="shared" si="124"/>
        <v>5.7855333333333299</v>
      </c>
      <c r="I132" s="9">
        <f t="shared" si="125"/>
        <v>278.9355333333333</v>
      </c>
      <c r="J132" s="9">
        <f t="shared" si="126"/>
        <v>3.6501075550307814E-2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0.59073947757907719</v>
      </c>
      <c r="P132" s="9">
        <f t="shared" si="129"/>
        <v>2.1562626301663265E-2</v>
      </c>
      <c r="Q132" s="12">
        <f t="shared" si="130"/>
        <v>7.1156666795488778E-3</v>
      </c>
      <c r="R132" s="9">
        <f t="shared" si="131"/>
        <v>9.3951000000000007E-2</v>
      </c>
      <c r="S132" s="13">
        <f t="shared" si="132"/>
        <v>7.5738062176548174E-2</v>
      </c>
      <c r="T132" s="2">
        <f t="shared" si="133"/>
        <v>0.01</v>
      </c>
      <c r="U132" s="14">
        <f t="shared" si="134"/>
        <v>7.5738062176548175E-4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6.2473806217654823E-3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1.9923870967741899</v>
      </c>
      <c r="E133" s="10">
        <f t="shared" si="145"/>
        <v>5.7855333333333299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3.9714838709677398</v>
      </c>
      <c r="E136" s="7"/>
      <c r="F136" s="7"/>
      <c r="G136" s="1">
        <v>1</v>
      </c>
      <c r="H136" s="9">
        <f t="shared" ref="H136:H147" si="147">E137</f>
        <v>3.9714838709677398</v>
      </c>
      <c r="I136" s="9">
        <f t="shared" ref="I136:I147" si="148">H136+273.15</f>
        <v>277.12148387096772</v>
      </c>
      <c r="J136" s="9">
        <f t="shared" ref="J136:J147" si="149">EXP(($C$15*(I136-$C$13))/($C$16*I136*$C$13))</f>
        <v>2.9044794682620334E-2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2.2046390893854045E-2</v>
      </c>
      <c r="Q136" s="12">
        <f t="shared" ref="Q136:Q147" si="153">P136*$B$138</f>
        <v>5.7320616324020518E-3</v>
      </c>
      <c r="R136" s="9">
        <f t="shared" ref="R136:R147" si="154">L136*$B$138</f>
        <v>0.19735245833333334</v>
      </c>
      <c r="S136" s="13">
        <f t="shared" ref="S136:S147" si="155">Q136/R136</f>
        <v>2.9044794682620338E-2</v>
      </c>
      <c r="T136" s="2">
        <f t="shared" ref="T136:T147" si="156">$B$137/100</f>
        <v>0.01</v>
      </c>
      <c r="U136" s="14">
        <f t="shared" ref="U136:U147" si="157">S136*T136</f>
        <v>2.9044794682620337E-4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5.7804479468262036E-3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1.91961290322581</v>
      </c>
      <c r="E137" s="10">
        <f t="shared" ref="E137:E148" si="166">D136</f>
        <v>3.9714838709677398</v>
      </c>
      <c r="F137" s="7" t="s">
        <v>83</v>
      </c>
      <c r="G137" s="1">
        <v>2</v>
      </c>
      <c r="H137" s="9">
        <f t="shared" si="147"/>
        <v>1.91961290322581</v>
      </c>
      <c r="I137" s="9">
        <f t="shared" si="148"/>
        <v>275.06961290322579</v>
      </c>
      <c r="J137" s="9">
        <f t="shared" si="149"/>
        <v>2.2348243886245008E-2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1.4960494424394795</v>
      </c>
      <c r="P137" s="9">
        <f t="shared" si="152"/>
        <v>3.3434077805518353E-2</v>
      </c>
      <c r="Q137" s="12">
        <f t="shared" si="153"/>
        <v>8.6928602294347717E-3</v>
      </c>
      <c r="R137" s="9">
        <f t="shared" si="154"/>
        <v>0.19735245833333334</v>
      </c>
      <c r="S137" s="13">
        <f t="shared" si="155"/>
        <v>4.4047387617296908E-2</v>
      </c>
      <c r="T137" s="2">
        <f t="shared" si="156"/>
        <v>0.01</v>
      </c>
      <c r="U137" s="14">
        <f t="shared" si="157"/>
        <v>4.4047387617296907E-4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5.9304738761729687E-3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3.27278571428571</v>
      </c>
      <c r="E138" s="10">
        <f t="shared" si="166"/>
        <v>1.91961290322581</v>
      </c>
      <c r="F138" s="7" t="s">
        <v>83</v>
      </c>
      <c r="G138" s="1">
        <v>3</v>
      </c>
      <c r="H138" s="9">
        <f t="shared" si="147"/>
        <v>3.27278571428571</v>
      </c>
      <c r="I138" s="9">
        <f t="shared" si="148"/>
        <v>276.42278571428568</v>
      </c>
      <c r="J138" s="9">
        <f t="shared" si="149"/>
        <v>2.6576553867868329E-2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2.2216632813006281</v>
      </c>
      <c r="P138" s="9">
        <f t="shared" si="152"/>
        <v>5.904415387175125E-2</v>
      </c>
      <c r="Q138" s="12">
        <f t="shared" si="153"/>
        <v>1.5351480006655326E-2</v>
      </c>
      <c r="R138" s="9">
        <f t="shared" si="154"/>
        <v>0.19735245833333334</v>
      </c>
      <c r="S138" s="13">
        <f t="shared" si="155"/>
        <v>7.7787123283391199E-2</v>
      </c>
      <c r="T138" s="2">
        <f t="shared" si="156"/>
        <v>0.01</v>
      </c>
      <c r="U138" s="14">
        <f t="shared" si="157"/>
        <v>7.7787123283391206E-4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6.2678712328339123E-3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5.7017419354838701</v>
      </c>
      <c r="E139" s="10">
        <f t="shared" si="166"/>
        <v>3.27278571428571</v>
      </c>
      <c r="F139" s="7" t="s">
        <v>83</v>
      </c>
      <c r="G139" s="1">
        <v>4</v>
      </c>
      <c r="H139" s="9">
        <f t="shared" si="147"/>
        <v>5.7017419354838701</v>
      </c>
      <c r="I139" s="9">
        <f t="shared" si="148"/>
        <v>278.85174193548386</v>
      </c>
      <c r="J139" s="9">
        <f t="shared" si="149"/>
        <v>3.6120213263376756E-2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2.9216670440955435</v>
      </c>
      <c r="P139" s="9">
        <f t="shared" si="152"/>
        <v>0.10553123671731061</v>
      </c>
      <c r="Q139" s="12">
        <f t="shared" si="153"/>
        <v>2.7438121546500761E-2</v>
      </c>
      <c r="R139" s="9">
        <f t="shared" si="154"/>
        <v>0.19735245833333334</v>
      </c>
      <c r="S139" s="13">
        <f t="shared" si="155"/>
        <v>0.13903106035880775</v>
      </c>
      <c r="T139" s="2">
        <f t="shared" si="156"/>
        <v>0.01</v>
      </c>
      <c r="U139" s="14">
        <f t="shared" si="157"/>
        <v>1.3903106035880774E-3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6.8803106035880777E-3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9.1615666666666709</v>
      </c>
      <c r="E140" s="10">
        <f t="shared" si="166"/>
        <v>5.7017419354838701</v>
      </c>
      <c r="F140" s="7" t="s">
        <v>83</v>
      </c>
      <c r="G140" s="1">
        <v>5</v>
      </c>
      <c r="H140" s="9">
        <f t="shared" si="147"/>
        <v>9.1615666666666709</v>
      </c>
      <c r="I140" s="9">
        <f t="shared" si="148"/>
        <v>282.31156666666664</v>
      </c>
      <c r="J140" s="9">
        <f t="shared" si="149"/>
        <v>5.5410981735025719E-2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3.5751837240448996</v>
      </c>
      <c r="P140" s="9">
        <f t="shared" si="152"/>
        <v>0.19810444003241315</v>
      </c>
      <c r="Q140" s="12">
        <f t="shared" si="153"/>
        <v>5.1507154408427423E-2</v>
      </c>
      <c r="R140" s="9">
        <f t="shared" si="154"/>
        <v>0.19735245833333334</v>
      </c>
      <c r="S140" s="13">
        <f t="shared" si="155"/>
        <v>0.26099069068311542</v>
      </c>
      <c r="T140" s="2">
        <f t="shared" si="156"/>
        <v>0.01</v>
      </c>
      <c r="U140" s="14">
        <f t="shared" si="157"/>
        <v>2.6099069068311544E-3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8.0999069068311558E-3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14.5713225806452</v>
      </c>
      <c r="E141" s="10">
        <f t="shared" si="166"/>
        <v>9.1615666666666709</v>
      </c>
      <c r="F141" s="7" t="s">
        <v>85</v>
      </c>
      <c r="G141" s="1">
        <v>6</v>
      </c>
      <c r="H141" s="9">
        <f t="shared" si="147"/>
        <v>14.5713225806452</v>
      </c>
      <c r="I141" s="9">
        <f t="shared" si="148"/>
        <v>287.72132258064516</v>
      </c>
      <c r="J141" s="9">
        <f t="shared" si="149"/>
        <v>0.10598017193844241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4.1361272006791534</v>
      </c>
      <c r="P141" s="9">
        <f t="shared" si="152"/>
        <v>0.43834747188724515</v>
      </c>
      <c r="Q141" s="12">
        <f t="shared" si="153"/>
        <v>0.11397034269068375</v>
      </c>
      <c r="R141" s="9">
        <f t="shared" si="154"/>
        <v>0.19735245833333334</v>
      </c>
      <c r="S141" s="13">
        <f t="shared" si="155"/>
        <v>0.57749644292844293</v>
      </c>
      <c r="T141" s="2">
        <f t="shared" si="156"/>
        <v>0.01</v>
      </c>
      <c r="U141" s="14">
        <f t="shared" si="157"/>
        <v>5.7749644292844297E-3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1.126496442928443E-2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22.772066666666699</v>
      </c>
      <c r="E142" s="10">
        <f t="shared" si="166"/>
        <v>14.5713225806452</v>
      </c>
      <c r="F142" s="7" t="s">
        <v>83</v>
      </c>
      <c r="G142" s="1">
        <v>7</v>
      </c>
      <c r="H142" s="9">
        <f t="shared" si="147"/>
        <v>22.772066666666699</v>
      </c>
      <c r="I142" s="9">
        <f t="shared" si="148"/>
        <v>295.92206666666669</v>
      </c>
      <c r="J142" s="9">
        <f t="shared" si="149"/>
        <v>0.27071654378289556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4.4568276454585751</v>
      </c>
      <c r="P142" s="9">
        <f t="shared" si="152"/>
        <v>1.2065369764146057</v>
      </c>
      <c r="Q142" s="12">
        <f t="shared" si="153"/>
        <v>0.31369961386779749</v>
      </c>
      <c r="R142" s="9">
        <f t="shared" si="154"/>
        <v>0.19735245833333334</v>
      </c>
      <c r="S142" s="13">
        <f t="shared" si="155"/>
        <v>1.589539935387837</v>
      </c>
      <c r="T142" s="2">
        <f t="shared" si="156"/>
        <v>0.01</v>
      </c>
      <c r="U142" s="14">
        <f t="shared" si="157"/>
        <v>1.5895399353878369E-2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2.5845399353878369E-2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24.350387096774199</v>
      </c>
      <c r="E143" s="10">
        <f t="shared" si="166"/>
        <v>22.772066666666699</v>
      </c>
      <c r="F143" s="7" t="s">
        <v>83</v>
      </c>
      <c r="G143" s="1">
        <v>8</v>
      </c>
      <c r="H143" s="9">
        <f t="shared" si="147"/>
        <v>24.350387096774199</v>
      </c>
      <c r="I143" s="9">
        <f t="shared" si="148"/>
        <v>297.50038709677415</v>
      </c>
      <c r="J143" s="9">
        <f t="shared" si="149"/>
        <v>0.32234836554971835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4.0093385857106361</v>
      </c>
      <c r="P143" s="9">
        <f t="shared" si="152"/>
        <v>1.292403740039243</v>
      </c>
      <c r="Q143" s="12">
        <f t="shared" si="153"/>
        <v>0.33602497241020318</v>
      </c>
      <c r="R143" s="9">
        <f t="shared" si="154"/>
        <v>0.19735245833333334</v>
      </c>
      <c r="S143" s="13">
        <f t="shared" si="155"/>
        <v>1.702664234577957</v>
      </c>
      <c r="T143" s="2">
        <f t="shared" si="156"/>
        <v>0.01</v>
      </c>
      <c r="U143" s="14">
        <f t="shared" si="157"/>
        <v>1.702664234577957E-2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2.697664234577957E-2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21.028580645161298</v>
      </c>
      <c r="E144" s="10">
        <f t="shared" si="166"/>
        <v>24.350387096774199</v>
      </c>
      <c r="F144" s="7" t="s">
        <v>83</v>
      </c>
      <c r="G144" s="1">
        <v>9</v>
      </c>
      <c r="H144" s="9">
        <f t="shared" si="147"/>
        <v>21.028580645161298</v>
      </c>
      <c r="I144" s="9">
        <f t="shared" si="148"/>
        <v>294.17858064516128</v>
      </c>
      <c r="J144" s="9">
        <f t="shared" si="149"/>
        <v>0.22275383218826048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3.4759827623380599</v>
      </c>
      <c r="P144" s="9">
        <f t="shared" si="152"/>
        <v>0.77428848093113833</v>
      </c>
      <c r="Q144" s="12">
        <f t="shared" si="153"/>
        <v>0.20131500504209598</v>
      </c>
      <c r="R144" s="9">
        <f t="shared" si="154"/>
        <v>0.19735245833333334</v>
      </c>
      <c r="S144" s="13">
        <f t="shared" si="155"/>
        <v>1.0200785272310608</v>
      </c>
      <c r="T144" s="2">
        <f t="shared" si="156"/>
        <v>0.01</v>
      </c>
      <c r="U144" s="14">
        <f t="shared" si="157"/>
        <v>1.0200785272310608E-2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2.0150785272310609E-2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17.1649666666667</v>
      </c>
      <c r="E145" s="10">
        <f t="shared" si="166"/>
        <v>21.028580645161298</v>
      </c>
      <c r="F145" s="7" t="s">
        <v>83</v>
      </c>
      <c r="G145" s="1">
        <v>10</v>
      </c>
      <c r="H145" s="9">
        <f t="shared" si="147"/>
        <v>17.1649666666667</v>
      </c>
      <c r="I145" s="9">
        <f t="shared" si="148"/>
        <v>290.31496666666669</v>
      </c>
      <c r="J145" s="9">
        <f t="shared" si="149"/>
        <v>0.14339232494105353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3.460742198073588</v>
      </c>
      <c r="P145" s="9">
        <f t="shared" si="152"/>
        <v>0.49624386980338375</v>
      </c>
      <c r="Q145" s="12">
        <f t="shared" si="153"/>
        <v>0.12902340614887978</v>
      </c>
      <c r="R145" s="9">
        <f t="shared" si="154"/>
        <v>0.19735245833333334</v>
      </c>
      <c r="S145" s="13">
        <f t="shared" si="155"/>
        <v>0.65377146673772846</v>
      </c>
      <c r="T145" s="2">
        <f t="shared" si="156"/>
        <v>0.01</v>
      </c>
      <c r="U145" s="14">
        <f t="shared" si="157"/>
        <v>6.5377146673772845E-3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1.6487714667377286E-2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10.1171290322581</v>
      </c>
      <c r="E146" s="10">
        <f t="shared" si="166"/>
        <v>17.1649666666667</v>
      </c>
      <c r="F146" s="7" t="s">
        <v>83</v>
      </c>
      <c r="G146" s="1">
        <v>11</v>
      </c>
      <c r="H146" s="9">
        <f t="shared" si="147"/>
        <v>10.1171290322581</v>
      </c>
      <c r="I146" s="9">
        <f t="shared" si="148"/>
        <v>283.26712903225808</v>
      </c>
      <c r="J146" s="9">
        <f t="shared" si="149"/>
        <v>6.2247812633055608E-2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3.7235462449368706</v>
      </c>
      <c r="P146" s="9">
        <f t="shared" si="152"/>
        <v>0.23178260898534811</v>
      </c>
      <c r="Q146" s="12">
        <f t="shared" si="153"/>
        <v>6.0263478336190508E-2</v>
      </c>
      <c r="R146" s="9">
        <f t="shared" si="154"/>
        <v>0.19735245833333334</v>
      </c>
      <c r="S146" s="13">
        <f t="shared" si="155"/>
        <v>0.30535965371358059</v>
      </c>
      <c r="T146" s="2">
        <f t="shared" si="156"/>
        <v>0.01</v>
      </c>
      <c r="U146" s="14">
        <f t="shared" si="157"/>
        <v>3.0535965371358059E-3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8.5435965371358051E-3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5.7855333333333299</v>
      </c>
      <c r="E147" s="10">
        <f t="shared" si="166"/>
        <v>10.1171290322581</v>
      </c>
      <c r="F147" s="7" t="s">
        <v>85</v>
      </c>
      <c r="G147" s="1">
        <v>12</v>
      </c>
      <c r="H147" s="9">
        <f t="shared" si="147"/>
        <v>5.7855333333333299</v>
      </c>
      <c r="I147" s="9">
        <f t="shared" si="148"/>
        <v>278.9355333333333</v>
      </c>
      <c r="J147" s="9">
        <f t="shared" si="149"/>
        <v>3.6501075550307814E-2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4.2508115526181891</v>
      </c>
      <c r="P147" s="9">
        <f t="shared" si="152"/>
        <v>0.15515919363223779</v>
      </c>
      <c r="Q147" s="12">
        <f t="shared" si="153"/>
        <v>4.0341390344381826E-2</v>
      </c>
      <c r="R147" s="9">
        <f t="shared" si="154"/>
        <v>0.19735245833333334</v>
      </c>
      <c r="S147" s="13">
        <f t="shared" si="155"/>
        <v>0.20441291020679453</v>
      </c>
      <c r="T147" s="2">
        <f t="shared" si="156"/>
        <v>0.01</v>
      </c>
      <c r="U147" s="14">
        <f t="shared" si="157"/>
        <v>2.0441291020679452E-3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7.5341291020679458E-3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1.9923870967741899</v>
      </c>
      <c r="E148" s="10">
        <f t="shared" si="166"/>
        <v>5.7855333333333299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6649310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3991180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1713590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16168012.081761878</v>
      </c>
      <c r="J13" s="6" t="s">
        <v>37</v>
      </c>
      <c r="K13" s="6">
        <f>I13/(10000*1000)</f>
        <v>1.6168012081761878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5.66767741935484</v>
      </c>
      <c r="E26" s="7"/>
      <c r="F26" s="7"/>
      <c r="G26" s="1">
        <v>1</v>
      </c>
      <c r="H26" s="9">
        <f t="shared" ref="H26:H37" si="0">E27</f>
        <v>5.66767741935484</v>
      </c>
      <c r="I26" s="9">
        <f t="shared" ref="I26:I37" si="1">H26+273.15</f>
        <v>278.81767741935482</v>
      </c>
      <c r="J26" s="9">
        <f t="shared" ref="J26:J37" si="2">EXP(($C$15*(I26-$C$13))/($C$16*I26*$C$13))</f>
        <v>3.596645141196874E-2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1.4577955954707582</v>
      </c>
      <c r="Q26" s="12">
        <f t="shared" ref="Q26:Q37" si="6">P26*$B$28</f>
        <v>0.14577955954707583</v>
      </c>
      <c r="R26" s="9">
        <f t="shared" ref="R26:R37" si="7">L26*$B$28</f>
        <v>4.0532094166666672</v>
      </c>
      <c r="S26" s="13">
        <f t="shared" ref="S26:S37" si="8">Q26/R26</f>
        <v>3.5966451411968733E-2</v>
      </c>
      <c r="T26" s="2">
        <f t="shared" ref="T26:T37" si="9">$B$27/100</f>
        <v>0.34</v>
      </c>
      <c r="U26" s="14">
        <f t="shared" ref="U26:U37" si="10">S26*T26</f>
        <v>1.2228593480069371E-2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2.5128593480069371E-2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4.4557419354838697</v>
      </c>
      <c r="E27" s="10">
        <f t="shared" ref="E27:E38" si="18">D26</f>
        <v>5.66767741935484</v>
      </c>
      <c r="F27" s="7" t="s">
        <v>83</v>
      </c>
      <c r="G27" s="1">
        <v>2</v>
      </c>
      <c r="H27" s="9">
        <f t="shared" si="0"/>
        <v>4.4557419354838697</v>
      </c>
      <c r="I27" s="9">
        <f t="shared" si="1"/>
        <v>277.60574193548382</v>
      </c>
      <c r="J27" s="9">
        <f t="shared" si="2"/>
        <v>3.0880653837701593E-2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79.606392737862578</v>
      </c>
      <c r="P27" s="9">
        <f t="shared" si="5"/>
        <v>2.4582974574060561</v>
      </c>
      <c r="Q27" s="12">
        <f t="shared" si="6"/>
        <v>0.24582974574060562</v>
      </c>
      <c r="R27" s="9">
        <f t="shared" si="7"/>
        <v>4.0532094166666672</v>
      </c>
      <c r="S27" s="13">
        <f t="shared" si="8"/>
        <v>6.0650640139579659E-2</v>
      </c>
      <c r="T27" s="2">
        <f t="shared" si="9"/>
        <v>0.34</v>
      </c>
      <c r="U27" s="14">
        <f t="shared" si="10"/>
        <v>2.0621217647457085E-2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3.3521217647457087E-2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6.2272142857142896</v>
      </c>
      <c r="E28" s="10">
        <f t="shared" si="18"/>
        <v>4.4557419354838697</v>
      </c>
      <c r="F28" s="7" t="s">
        <v>83</v>
      </c>
      <c r="G28" s="1">
        <v>3</v>
      </c>
      <c r="H28" s="9">
        <f t="shared" si="0"/>
        <v>6.2272142857142896</v>
      </c>
      <c r="I28" s="9">
        <f t="shared" si="1"/>
        <v>279.37721428571427</v>
      </c>
      <c r="J28" s="9">
        <f t="shared" si="2"/>
        <v>3.8572045931328278E-2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117.68018944712318</v>
      </c>
      <c r="P28" s="9">
        <f t="shared" si="5"/>
        <v>4.5391656725618486</v>
      </c>
      <c r="Q28" s="12">
        <f t="shared" si="6"/>
        <v>0.4539165672561849</v>
      </c>
      <c r="R28" s="9">
        <f t="shared" si="7"/>
        <v>4.0532094166666672</v>
      </c>
      <c r="S28" s="13">
        <f t="shared" si="8"/>
        <v>0.11198941890090715</v>
      </c>
      <c r="T28" s="2">
        <f t="shared" si="9"/>
        <v>0.34</v>
      </c>
      <c r="U28" s="14">
        <f t="shared" si="10"/>
        <v>3.8076402426308435E-2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5.0976402426308437E-2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7.4594838709677402</v>
      </c>
      <c r="E29" s="10">
        <f t="shared" si="18"/>
        <v>6.2272142857142896</v>
      </c>
      <c r="F29" s="7" t="s">
        <v>83</v>
      </c>
      <c r="G29" s="1">
        <v>4</v>
      </c>
      <c r="H29" s="9">
        <f t="shared" si="0"/>
        <v>7.4594838709677402</v>
      </c>
      <c r="I29" s="9">
        <f t="shared" si="1"/>
        <v>280.60948387096772</v>
      </c>
      <c r="J29" s="9">
        <f t="shared" si="2"/>
        <v>4.4951134257001125E-2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153.67311794122801</v>
      </c>
      <c r="P29" s="9">
        <f t="shared" si="5"/>
        <v>6.907780956268109</v>
      </c>
      <c r="Q29" s="12">
        <f t="shared" si="6"/>
        <v>0.69077809562681092</v>
      </c>
      <c r="R29" s="9">
        <f t="shared" si="7"/>
        <v>4.0532094166666672</v>
      </c>
      <c r="S29" s="13">
        <f t="shared" si="8"/>
        <v>0.17042743776977165</v>
      </c>
      <c r="T29" s="2">
        <f t="shared" si="9"/>
        <v>0.34</v>
      </c>
      <c r="U29" s="14">
        <f t="shared" si="10"/>
        <v>5.7945328841722363E-2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7.0845328841722358E-2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7.6466666666666603</v>
      </c>
      <c r="E30" s="10">
        <f t="shared" si="18"/>
        <v>7.4594838709677402</v>
      </c>
      <c r="F30" s="7" t="s">
        <v>83</v>
      </c>
      <c r="G30" s="1">
        <v>5</v>
      </c>
      <c r="H30" s="9">
        <f t="shared" si="0"/>
        <v>7.6466666666666603</v>
      </c>
      <c r="I30" s="9">
        <f t="shared" si="1"/>
        <v>280.79666666666662</v>
      </c>
      <c r="J30" s="9">
        <f t="shared" si="2"/>
        <v>4.6003000430935304E-2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139.42707013571192</v>
      </c>
      <c r="O30" s="9">
        <f t="shared" si="19"/>
        <v>47.870361015914654</v>
      </c>
      <c r="P30" s="9">
        <f t="shared" si="5"/>
        <v>2.2021802384441505</v>
      </c>
      <c r="Q30" s="12">
        <f t="shared" si="6"/>
        <v>0.22021802384441505</v>
      </c>
      <c r="R30" s="9">
        <f t="shared" si="7"/>
        <v>4.0532094166666672</v>
      </c>
      <c r="S30" s="13">
        <f t="shared" si="8"/>
        <v>5.4331765572952037E-2</v>
      </c>
      <c r="T30" s="2">
        <f t="shared" si="9"/>
        <v>0.34</v>
      </c>
      <c r="U30" s="14">
        <f t="shared" si="10"/>
        <v>1.8472800294803693E-2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3.1372800294803695E-2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9.6271935483870994</v>
      </c>
      <c r="E31" s="10">
        <f t="shared" si="18"/>
        <v>7.6466666666666603</v>
      </c>
      <c r="F31" s="7" t="s">
        <v>85</v>
      </c>
      <c r="G31" s="1">
        <v>6</v>
      </c>
      <c r="H31" s="9">
        <f t="shared" si="0"/>
        <v>9.6271935483870994</v>
      </c>
      <c r="I31" s="9">
        <f t="shared" si="1"/>
        <v>282.77719354838706</v>
      </c>
      <c r="J31" s="9">
        <f t="shared" si="2"/>
        <v>5.8648908395384489E-2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86.200274944137163</v>
      </c>
      <c r="P31" s="9">
        <f t="shared" si="5"/>
        <v>5.055552028855657</v>
      </c>
      <c r="Q31" s="12">
        <f t="shared" si="6"/>
        <v>0.50555520288556577</v>
      </c>
      <c r="R31" s="9">
        <f t="shared" si="7"/>
        <v>4.0532094166666672</v>
      </c>
      <c r="S31" s="13">
        <f t="shared" si="8"/>
        <v>0.12472960336239697</v>
      </c>
      <c r="T31" s="2">
        <f t="shared" si="9"/>
        <v>0.34</v>
      </c>
      <c r="U31" s="14">
        <f t="shared" si="10"/>
        <v>4.2408065143214969E-2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5.5308065143214971E-2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13.4965333333333</v>
      </c>
      <c r="E32" s="10">
        <f t="shared" si="18"/>
        <v>9.6271935483870994</v>
      </c>
      <c r="F32" s="7" t="s">
        <v>83</v>
      </c>
      <c r="G32" s="1">
        <v>7</v>
      </c>
      <c r="H32" s="9">
        <f t="shared" si="0"/>
        <v>13.4965333333333</v>
      </c>
      <c r="I32" s="9">
        <f t="shared" si="1"/>
        <v>286.64653333333325</v>
      </c>
      <c r="J32" s="9">
        <f t="shared" si="2"/>
        <v>9.3350766657967502E-2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121.67681708194817</v>
      </c>
      <c r="P32" s="9">
        <f t="shared" si="5"/>
        <v>11.358624159101138</v>
      </c>
      <c r="Q32" s="12">
        <f t="shared" si="6"/>
        <v>1.1358624159101138</v>
      </c>
      <c r="R32" s="9">
        <f t="shared" si="7"/>
        <v>4.0532094166666672</v>
      </c>
      <c r="S32" s="13">
        <f t="shared" si="8"/>
        <v>0.28023778175375891</v>
      </c>
      <c r="T32" s="2">
        <f t="shared" si="9"/>
        <v>0.34</v>
      </c>
      <c r="U32" s="14">
        <f t="shared" si="10"/>
        <v>9.5280845796278033E-2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0.12093084579627802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16.654129032258101</v>
      </c>
      <c r="E33" s="10">
        <f t="shared" si="18"/>
        <v>13.4965333333333</v>
      </c>
      <c r="F33" s="7" t="s">
        <v>83</v>
      </c>
      <c r="G33" s="1">
        <v>8</v>
      </c>
      <c r="H33" s="9">
        <f t="shared" si="0"/>
        <v>16.654129032258101</v>
      </c>
      <c r="I33" s="9">
        <f t="shared" si="1"/>
        <v>289.80412903225806</v>
      </c>
      <c r="J33" s="9">
        <f t="shared" si="2"/>
        <v>0.13516087487472253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150.8502870895137</v>
      </c>
      <c r="P33" s="9">
        <f t="shared" si="5"/>
        <v>20.389056778121734</v>
      </c>
      <c r="Q33" s="12">
        <f t="shared" si="6"/>
        <v>2.0389056778121737</v>
      </c>
      <c r="R33" s="9">
        <f t="shared" si="7"/>
        <v>4.0532094166666672</v>
      </c>
      <c r="S33" s="13">
        <f t="shared" si="8"/>
        <v>0.50303487143503089</v>
      </c>
      <c r="T33" s="2">
        <f t="shared" si="9"/>
        <v>0.34</v>
      </c>
      <c r="U33" s="14">
        <f t="shared" si="10"/>
        <v>0.17103185628791051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0.19668185628791052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15.247</v>
      </c>
      <c r="E34" s="10">
        <f t="shared" si="18"/>
        <v>16.654129032258101</v>
      </c>
      <c r="F34" s="7" t="s">
        <v>83</v>
      </c>
      <c r="G34" s="1">
        <v>9</v>
      </c>
      <c r="H34" s="9">
        <f t="shared" si="0"/>
        <v>15.247</v>
      </c>
      <c r="I34" s="9">
        <f t="shared" si="1"/>
        <v>288.39699999999999</v>
      </c>
      <c r="J34" s="9">
        <f t="shared" si="2"/>
        <v>0.11472492039880101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170.99332447805864</v>
      </c>
      <c r="P34" s="9">
        <f t="shared" si="5"/>
        <v>19.617195539471631</v>
      </c>
      <c r="Q34" s="12">
        <f t="shared" si="6"/>
        <v>1.9617195539471632</v>
      </c>
      <c r="R34" s="9">
        <f t="shared" si="7"/>
        <v>4.0532094166666672</v>
      </c>
      <c r="S34" s="13">
        <f t="shared" si="8"/>
        <v>0.48399166001160349</v>
      </c>
      <c r="T34" s="2">
        <f t="shared" si="9"/>
        <v>0.34</v>
      </c>
      <c r="U34" s="14">
        <f t="shared" si="10"/>
        <v>0.16455716440394519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0.19020716440394519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14.738633333333301</v>
      </c>
      <c r="E35" s="10">
        <f t="shared" si="18"/>
        <v>15.247</v>
      </c>
      <c r="F35" s="7" t="s">
        <v>83</v>
      </c>
      <c r="G35" s="1">
        <v>10</v>
      </c>
      <c r="H35" s="9">
        <f t="shared" si="0"/>
        <v>14.738633333333301</v>
      </c>
      <c r="I35" s="9">
        <f t="shared" si="1"/>
        <v>287.8886333333333</v>
      </c>
      <c r="J35" s="9">
        <f t="shared" si="2"/>
        <v>0.10808513924019685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191.90822310525368</v>
      </c>
      <c r="P35" s="9">
        <f t="shared" si="5"/>
        <v>20.742427015670106</v>
      </c>
      <c r="Q35" s="12">
        <f t="shared" si="6"/>
        <v>2.0742427015670106</v>
      </c>
      <c r="R35" s="9">
        <f t="shared" si="7"/>
        <v>4.0532094166666672</v>
      </c>
      <c r="S35" s="13">
        <f t="shared" si="8"/>
        <v>0.51175315369538799</v>
      </c>
      <c r="T35" s="2">
        <f t="shared" si="9"/>
        <v>0.34</v>
      </c>
      <c r="U35" s="14">
        <f t="shared" si="10"/>
        <v>0.17399607225643193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0.19964607225643194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11.676645161290301</v>
      </c>
      <c r="E36" s="10">
        <f t="shared" si="18"/>
        <v>14.738633333333301</v>
      </c>
      <c r="F36" s="7" t="s">
        <v>83</v>
      </c>
      <c r="G36" s="1">
        <v>11</v>
      </c>
      <c r="H36" s="9">
        <f t="shared" si="0"/>
        <v>11.676645161290301</v>
      </c>
      <c r="I36" s="9">
        <f t="shared" si="1"/>
        <v>284.82664516129029</v>
      </c>
      <c r="J36" s="9">
        <f t="shared" si="2"/>
        <v>7.5138072831641728E-2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162.60750628510442</v>
      </c>
      <c r="O36" s="9">
        <f t="shared" si="19"/>
        <v>49.090383971145826</v>
      </c>
      <c r="P36" s="9">
        <f t="shared" si="5"/>
        <v>3.6885568461572129</v>
      </c>
      <c r="Q36" s="12">
        <f t="shared" si="6"/>
        <v>0.36885568461572132</v>
      </c>
      <c r="R36" s="9">
        <f t="shared" si="7"/>
        <v>4.0532094166666672</v>
      </c>
      <c r="S36" s="13">
        <f t="shared" si="8"/>
        <v>9.1003362199593874E-2</v>
      </c>
      <c r="T36" s="2">
        <f t="shared" si="9"/>
        <v>0.34</v>
      </c>
      <c r="U36" s="14">
        <f t="shared" si="10"/>
        <v>3.0941143147861918E-2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4.3841143147861916E-2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8.5670999999999999</v>
      </c>
      <c r="E37" s="10">
        <f t="shared" si="18"/>
        <v>11.676645161290301</v>
      </c>
      <c r="F37" s="7" t="s">
        <v>85</v>
      </c>
      <c r="G37" s="1">
        <v>12</v>
      </c>
      <c r="H37" s="9">
        <f t="shared" si="0"/>
        <v>8.5670999999999999</v>
      </c>
      <c r="I37" s="9">
        <f t="shared" si="1"/>
        <v>281.71709999999996</v>
      </c>
      <c r="J37" s="9">
        <f t="shared" si="2"/>
        <v>5.1521520121956453E-2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85.933921291655281</v>
      </c>
      <c r="P37" s="9">
        <f t="shared" si="5"/>
        <v>4.4274462549866396</v>
      </c>
      <c r="Q37" s="12">
        <f t="shared" si="6"/>
        <v>0.442744625498664</v>
      </c>
      <c r="R37" s="9">
        <f t="shared" si="7"/>
        <v>4.0532094166666672</v>
      </c>
      <c r="S37" s="13">
        <f t="shared" si="8"/>
        <v>0.10923309900497918</v>
      </c>
      <c r="T37" s="2">
        <f t="shared" si="9"/>
        <v>0.34</v>
      </c>
      <c r="U37" s="14">
        <f t="shared" si="10"/>
        <v>3.7139253661692927E-2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5.0039253661692928E-2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7.58651612903226</v>
      </c>
      <c r="E38" s="10">
        <f t="shared" si="18"/>
        <v>8.5670999999999999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5.66767741935484</v>
      </c>
      <c r="E42" s="7"/>
      <c r="F42" s="7"/>
      <c r="G42" s="1">
        <v>1</v>
      </c>
      <c r="H42" s="9">
        <f t="shared" ref="H42:H53" si="20">E43</f>
        <v>5.66767741935484</v>
      </c>
      <c r="I42" s="9">
        <f t="shared" ref="I42:I53" si="21">H42+273.15</f>
        <v>278.81767741935482</v>
      </c>
      <c r="J42" s="9">
        <f t="shared" ref="J42:J53" si="22">EXP(($C$15*(I42-$C$13))/($C$16*I42*$C$13))</f>
        <v>3.596645141196874E-2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2.1168504559156851</v>
      </c>
      <c r="Q42" s="12">
        <f t="shared" ref="Q42:Q53" si="26">P42*$B$44</f>
        <v>0.50804410941976441</v>
      </c>
      <c r="R42" s="9">
        <f t="shared" ref="R42:R53" si="27">L42*$B$44</f>
        <v>14.125500000000001</v>
      </c>
      <c r="S42" s="13">
        <f t="shared" ref="S42:S53" si="28">Q42/R42</f>
        <v>3.5966451411968733E-2</v>
      </c>
      <c r="T42" s="2">
        <f t="shared" ref="T42:T53" si="29">$B$43/100</f>
        <v>0.43</v>
      </c>
      <c r="U42" s="14">
        <f t="shared" ref="U42:U53" si="30">S42*T42</f>
        <v>1.5465574107146555E-2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2.3885574107146555E-2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554109.16666666663</v>
      </c>
      <c r="AU42" s="1">
        <f t="shared" ref="AU42:AU53" si="38">AT42*10000*AS42*0.67*AR42*AQ42</f>
        <v>2913004769.5290623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4.4557419354838697</v>
      </c>
      <c r="E43" s="10">
        <f t="shared" ref="E43:E54" si="40">D42</f>
        <v>5.66767741935484</v>
      </c>
      <c r="F43" s="7" t="s">
        <v>83</v>
      </c>
      <c r="G43" s="1">
        <v>2</v>
      </c>
      <c r="H43" s="9">
        <f t="shared" si="20"/>
        <v>4.4557419354838697</v>
      </c>
      <c r="I43" s="9">
        <f t="shared" si="21"/>
        <v>277.60574193548382</v>
      </c>
      <c r="J43" s="9">
        <f t="shared" si="22"/>
        <v>3.0880653837701593E-2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115.59564954408432</v>
      </c>
      <c r="P43" s="9">
        <f t="shared" si="25"/>
        <v>3.5696692387151359</v>
      </c>
      <c r="Q43" s="12">
        <f t="shared" si="26"/>
        <v>0.85672061729163262</v>
      </c>
      <c r="R43" s="9">
        <f t="shared" si="27"/>
        <v>14.125500000000001</v>
      </c>
      <c r="S43" s="13">
        <f t="shared" si="28"/>
        <v>6.0650640139579666E-2</v>
      </c>
      <c r="T43" s="2">
        <f t="shared" si="29"/>
        <v>0.43</v>
      </c>
      <c r="U43" s="14">
        <f t="shared" si="30"/>
        <v>2.6079775260019256E-2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3.4499775260019253E-2</v>
      </c>
      <c r="AR43" s="9">
        <f t="shared" si="35"/>
        <v>136.875</v>
      </c>
      <c r="AS43" s="1">
        <f t="shared" si="36"/>
        <v>0.24</v>
      </c>
      <c r="AT43" s="1">
        <f t="shared" si="37"/>
        <v>554109.16666666663</v>
      </c>
      <c r="AU43" s="1">
        <f t="shared" si="38"/>
        <v>4207477259.2569947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6.2272142857142896</v>
      </c>
      <c r="E44" s="10">
        <f t="shared" si="40"/>
        <v>4.4557419354838697</v>
      </c>
      <c r="F44" s="7" t="s">
        <v>83</v>
      </c>
      <c r="G44" s="1">
        <v>3</v>
      </c>
      <c r="H44" s="9">
        <f t="shared" si="20"/>
        <v>6.2272142857142896</v>
      </c>
      <c r="I44" s="9">
        <f t="shared" si="21"/>
        <v>279.37721428571427</v>
      </c>
      <c r="J44" s="9">
        <f t="shared" si="22"/>
        <v>3.8572045931328278E-2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170.88223030536918</v>
      </c>
      <c r="P44" s="9">
        <f t="shared" si="25"/>
        <v>6.5912772361865173</v>
      </c>
      <c r="Q44" s="12">
        <f t="shared" si="26"/>
        <v>1.581906536684764</v>
      </c>
      <c r="R44" s="9">
        <f t="shared" si="27"/>
        <v>14.125500000000001</v>
      </c>
      <c r="S44" s="13">
        <f t="shared" si="28"/>
        <v>0.11198941890090715</v>
      </c>
      <c r="T44" s="2">
        <f t="shared" si="29"/>
        <v>0.43</v>
      </c>
      <c r="U44" s="14">
        <f t="shared" si="30"/>
        <v>4.8155450127390073E-2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5.657545012739007E-2</v>
      </c>
      <c r="AR44" s="9">
        <f t="shared" si="35"/>
        <v>136.875</v>
      </c>
      <c r="AS44" s="1">
        <f t="shared" si="36"/>
        <v>0.24</v>
      </c>
      <c r="AT44" s="1">
        <f t="shared" si="37"/>
        <v>554109.16666666663</v>
      </c>
      <c r="AU44" s="1">
        <f t="shared" si="38"/>
        <v>6899752767.9282951</v>
      </c>
    </row>
    <row r="45" spans="1:48" x14ac:dyDescent="0.15">
      <c r="C45" s="7">
        <v>3</v>
      </c>
      <c r="D45" s="7">
        <f t="shared" si="39"/>
        <v>7.4594838709677402</v>
      </c>
      <c r="E45" s="10">
        <f t="shared" si="40"/>
        <v>6.2272142857142896</v>
      </c>
      <c r="F45" s="7" t="s">
        <v>83</v>
      </c>
      <c r="G45" s="1">
        <v>4</v>
      </c>
      <c r="H45" s="9">
        <f t="shared" si="20"/>
        <v>7.4594838709677402</v>
      </c>
      <c r="I45" s="9">
        <f t="shared" si="21"/>
        <v>280.60948387096772</v>
      </c>
      <c r="J45" s="9">
        <f t="shared" si="22"/>
        <v>4.4951134257001125E-2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223.14720306918267</v>
      </c>
      <c r="P45" s="9">
        <f t="shared" si="25"/>
        <v>10.030719884237124</v>
      </c>
      <c r="Q45" s="12">
        <f t="shared" si="26"/>
        <v>2.4073727722169096</v>
      </c>
      <c r="R45" s="9">
        <f t="shared" si="27"/>
        <v>14.125500000000001</v>
      </c>
      <c r="S45" s="13">
        <f t="shared" si="28"/>
        <v>0.17042743776977165</v>
      </c>
      <c r="T45" s="2">
        <f t="shared" si="29"/>
        <v>0.43</v>
      </c>
      <c r="U45" s="14">
        <f t="shared" si="30"/>
        <v>7.3283798241001813E-2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8.1703798241001824E-2</v>
      </c>
      <c r="AR45" s="9">
        <f t="shared" si="35"/>
        <v>136.875</v>
      </c>
      <c r="AS45" s="1">
        <f t="shared" si="36"/>
        <v>0.24</v>
      </c>
      <c r="AT45" s="1">
        <f t="shared" si="37"/>
        <v>554109.16666666663</v>
      </c>
      <c r="AU45" s="1">
        <f t="shared" si="38"/>
        <v>9964322100.7389545</v>
      </c>
    </row>
    <row r="46" spans="1:48" x14ac:dyDescent="0.15">
      <c r="C46" s="7">
        <v>4</v>
      </c>
      <c r="D46" s="7">
        <f t="shared" si="39"/>
        <v>7.6466666666666603</v>
      </c>
      <c r="E46" s="10">
        <f t="shared" si="40"/>
        <v>7.4594838709677402</v>
      </c>
      <c r="F46" s="7" t="s">
        <v>83</v>
      </c>
      <c r="G46" s="1">
        <v>5</v>
      </c>
      <c r="H46" s="9">
        <f t="shared" si="20"/>
        <v>7.6466666666666603</v>
      </c>
      <c r="I46" s="9">
        <f t="shared" si="21"/>
        <v>280.79666666666662</v>
      </c>
      <c r="J46" s="9">
        <f t="shared" si="22"/>
        <v>4.6003000430935304E-2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202.46065902569825</v>
      </c>
      <c r="O46" s="9">
        <f t="shared" si="41"/>
        <v>69.512074159247334</v>
      </c>
      <c r="P46" s="9">
        <f t="shared" si="25"/>
        <v>3.1977639775030617</v>
      </c>
      <c r="Q46" s="12">
        <f t="shared" si="26"/>
        <v>0.76746335460073478</v>
      </c>
      <c r="R46" s="9">
        <f t="shared" si="27"/>
        <v>14.125500000000001</v>
      </c>
      <c r="S46" s="13">
        <f t="shared" si="28"/>
        <v>5.4331765572952093E-2</v>
      </c>
      <c r="T46" s="2">
        <f t="shared" si="29"/>
        <v>0.43</v>
      </c>
      <c r="U46" s="14">
        <f t="shared" si="30"/>
        <v>2.3362659196369401E-2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3.1782659196369398E-2</v>
      </c>
      <c r="AR46" s="9">
        <f t="shared" si="35"/>
        <v>136.875</v>
      </c>
      <c r="AS46" s="1">
        <f t="shared" si="36"/>
        <v>0.24</v>
      </c>
      <c r="AT46" s="1">
        <f t="shared" si="37"/>
        <v>554109.16666666663</v>
      </c>
      <c r="AU46" s="1">
        <f t="shared" si="38"/>
        <v>3876106867.3513675</v>
      </c>
    </row>
    <row r="47" spans="1:48" x14ac:dyDescent="0.15">
      <c r="C47" s="7">
        <v>5</v>
      </c>
      <c r="D47" s="7">
        <f t="shared" si="39"/>
        <v>9.6271935483870994</v>
      </c>
      <c r="E47" s="10">
        <f t="shared" si="40"/>
        <v>7.6466666666666603</v>
      </c>
      <c r="F47" s="7" t="s">
        <v>85</v>
      </c>
      <c r="G47" s="1">
        <v>6</v>
      </c>
      <c r="H47" s="9">
        <f t="shared" si="20"/>
        <v>9.6271935483870994</v>
      </c>
      <c r="I47" s="9">
        <f t="shared" si="21"/>
        <v>282.77719354838706</v>
      </c>
      <c r="J47" s="9">
        <f t="shared" si="22"/>
        <v>5.8648908395384489E-2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125.17056018174426</v>
      </c>
      <c r="P47" s="9">
        <f t="shared" si="25"/>
        <v>7.341116717898081</v>
      </c>
      <c r="Q47" s="12">
        <f t="shared" si="26"/>
        <v>1.7618680122955395</v>
      </c>
      <c r="R47" s="9">
        <f t="shared" si="27"/>
        <v>14.125500000000001</v>
      </c>
      <c r="S47" s="13">
        <f t="shared" si="28"/>
        <v>0.12472960336239704</v>
      </c>
      <c r="T47" s="2">
        <f t="shared" si="29"/>
        <v>0.43</v>
      </c>
      <c r="U47" s="14">
        <f t="shared" si="30"/>
        <v>5.3633729445830725E-2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6.2053729445830721E-2</v>
      </c>
      <c r="AR47" s="9">
        <f t="shared" si="35"/>
        <v>136.875</v>
      </c>
      <c r="AS47" s="1">
        <f t="shared" si="36"/>
        <v>0.24</v>
      </c>
      <c r="AT47" s="1">
        <f t="shared" si="37"/>
        <v>554109.16666666663</v>
      </c>
      <c r="AU47" s="1">
        <f t="shared" si="38"/>
        <v>7567865399.9229918</v>
      </c>
    </row>
    <row r="48" spans="1:48" x14ac:dyDescent="0.15">
      <c r="C48" s="7">
        <v>6</v>
      </c>
      <c r="D48" s="7">
        <f t="shared" si="39"/>
        <v>13.4965333333333</v>
      </c>
      <c r="E48" s="10">
        <f t="shared" si="40"/>
        <v>9.6271935483870994</v>
      </c>
      <c r="F48" s="7" t="s">
        <v>83</v>
      </c>
      <c r="G48" s="1">
        <v>7</v>
      </c>
      <c r="H48" s="9">
        <f t="shared" si="20"/>
        <v>13.4965333333333</v>
      </c>
      <c r="I48" s="9">
        <f t="shared" si="21"/>
        <v>286.64653333333325</v>
      </c>
      <c r="J48" s="9">
        <f t="shared" si="22"/>
        <v>9.3350766657967502E-2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176.68569346384621</v>
      </c>
      <c r="P48" s="9">
        <f t="shared" si="25"/>
        <v>16.49374494234468</v>
      </c>
      <c r="Q48" s="12">
        <f t="shared" si="26"/>
        <v>3.958498786162723</v>
      </c>
      <c r="R48" s="9">
        <f t="shared" si="27"/>
        <v>14.125500000000001</v>
      </c>
      <c r="S48" s="13">
        <f t="shared" si="28"/>
        <v>0.28023778175375902</v>
      </c>
      <c r="T48" s="2">
        <f t="shared" si="29"/>
        <v>0.43</v>
      </c>
      <c r="U48" s="14">
        <f t="shared" si="30"/>
        <v>0.12050224615411638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0.13610224615411637</v>
      </c>
      <c r="AR48" s="9">
        <f t="shared" si="35"/>
        <v>136.875</v>
      </c>
      <c r="AS48" s="1">
        <f t="shared" si="36"/>
        <v>0.24</v>
      </c>
      <c r="AT48" s="1">
        <f t="shared" si="37"/>
        <v>554109.16666666663</v>
      </c>
      <c r="AU48" s="1">
        <f t="shared" si="38"/>
        <v>16598574956.250971</v>
      </c>
    </row>
    <row r="49" spans="1:48" x14ac:dyDescent="0.15">
      <c r="C49" s="7">
        <v>7</v>
      </c>
      <c r="D49" s="7">
        <f t="shared" si="39"/>
        <v>16.654129032258101</v>
      </c>
      <c r="E49" s="10">
        <f t="shared" si="40"/>
        <v>13.4965333333333</v>
      </c>
      <c r="F49" s="7" t="s">
        <v>83</v>
      </c>
      <c r="G49" s="1">
        <v>8</v>
      </c>
      <c r="H49" s="9">
        <f t="shared" si="20"/>
        <v>16.654129032258101</v>
      </c>
      <c r="I49" s="9">
        <f t="shared" si="21"/>
        <v>289.80412903225806</v>
      </c>
      <c r="J49" s="9">
        <f t="shared" si="22"/>
        <v>0.13516087487472253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219.04819852150155</v>
      </c>
      <c r="P49" s="9">
        <f t="shared" si="25"/>
        <v>29.606746151898051</v>
      </c>
      <c r="Q49" s="12">
        <f t="shared" si="26"/>
        <v>7.1056190764555316</v>
      </c>
      <c r="R49" s="9">
        <f t="shared" si="27"/>
        <v>14.125500000000001</v>
      </c>
      <c r="S49" s="13">
        <f t="shared" si="28"/>
        <v>0.50303487143503112</v>
      </c>
      <c r="T49" s="2">
        <f t="shared" si="29"/>
        <v>0.43</v>
      </c>
      <c r="U49" s="14">
        <f t="shared" si="30"/>
        <v>0.21630499471706338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0.23190499471706338</v>
      </c>
      <c r="AR49" s="9">
        <f t="shared" si="35"/>
        <v>136.875</v>
      </c>
      <c r="AS49" s="1">
        <f t="shared" si="36"/>
        <v>0.24</v>
      </c>
      <c r="AT49" s="1">
        <f t="shared" si="37"/>
        <v>554109.16666666663</v>
      </c>
      <c r="AU49" s="1">
        <f t="shared" si="38"/>
        <v>28282357905.992146</v>
      </c>
    </row>
    <row r="50" spans="1:48" x14ac:dyDescent="0.15">
      <c r="C50" s="7">
        <v>8</v>
      </c>
      <c r="D50" s="7">
        <f t="shared" si="39"/>
        <v>15.247</v>
      </c>
      <c r="E50" s="10">
        <f t="shared" si="40"/>
        <v>16.654129032258101</v>
      </c>
      <c r="F50" s="7" t="s">
        <v>83</v>
      </c>
      <c r="G50" s="1">
        <v>9</v>
      </c>
      <c r="H50" s="9">
        <f t="shared" si="20"/>
        <v>15.247</v>
      </c>
      <c r="I50" s="9">
        <f t="shared" si="21"/>
        <v>288.39699999999999</v>
      </c>
      <c r="J50" s="9">
        <f t="shared" si="22"/>
        <v>0.11472492039880101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248.29770236960348</v>
      </c>
      <c r="P50" s="9">
        <f t="shared" si="25"/>
        <v>28.485934139557944</v>
      </c>
      <c r="Q50" s="12">
        <f t="shared" si="26"/>
        <v>6.8366241934939067</v>
      </c>
      <c r="R50" s="9">
        <f t="shared" si="27"/>
        <v>14.125500000000001</v>
      </c>
      <c r="S50" s="13">
        <f t="shared" si="28"/>
        <v>0.4839916600116036</v>
      </c>
      <c r="T50" s="2">
        <f t="shared" si="29"/>
        <v>0.43</v>
      </c>
      <c r="U50" s="14">
        <f t="shared" si="30"/>
        <v>0.20811641380498955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0.22371641380498952</v>
      </c>
      <c r="AR50" s="9">
        <f t="shared" si="35"/>
        <v>136.875</v>
      </c>
      <c r="AS50" s="1">
        <f t="shared" si="36"/>
        <v>0.24</v>
      </c>
      <c r="AT50" s="1">
        <f t="shared" si="37"/>
        <v>554109.16666666663</v>
      </c>
      <c r="AU50" s="1">
        <f t="shared" si="38"/>
        <v>27283705952.074535</v>
      </c>
    </row>
    <row r="51" spans="1:48" x14ac:dyDescent="0.15">
      <c r="C51" s="7">
        <v>9</v>
      </c>
      <c r="D51" s="7">
        <f t="shared" si="39"/>
        <v>14.738633333333301</v>
      </c>
      <c r="E51" s="10">
        <f t="shared" si="40"/>
        <v>15.247</v>
      </c>
      <c r="F51" s="7" t="s">
        <v>83</v>
      </c>
      <c r="G51" s="1">
        <v>10</v>
      </c>
      <c r="H51" s="9">
        <f t="shared" si="20"/>
        <v>14.738633333333301</v>
      </c>
      <c r="I51" s="9">
        <f t="shared" si="21"/>
        <v>287.8886333333333</v>
      </c>
      <c r="J51" s="9">
        <f t="shared" si="22"/>
        <v>0.10808513924019685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278.6680182300455</v>
      </c>
      <c r="P51" s="9">
        <f t="shared" si="25"/>
        <v>30.119871552184183</v>
      </c>
      <c r="Q51" s="12">
        <f t="shared" si="26"/>
        <v>7.2287691725242036</v>
      </c>
      <c r="R51" s="9">
        <f t="shared" si="27"/>
        <v>14.125500000000001</v>
      </c>
      <c r="S51" s="13">
        <f t="shared" si="28"/>
        <v>0.51175315369538799</v>
      </c>
      <c r="T51" s="2">
        <f t="shared" si="29"/>
        <v>0.43</v>
      </c>
      <c r="U51" s="14">
        <f t="shared" si="30"/>
        <v>0.22005385608901684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0.23565385608901684</v>
      </c>
      <c r="AR51" s="9">
        <f t="shared" si="35"/>
        <v>136.875</v>
      </c>
      <c r="AS51" s="1">
        <f t="shared" si="36"/>
        <v>0.24</v>
      </c>
      <c r="AT51" s="1">
        <f t="shared" si="37"/>
        <v>554109.16666666663</v>
      </c>
      <c r="AU51" s="1">
        <f t="shared" si="38"/>
        <v>28739556506.612606</v>
      </c>
    </row>
    <row r="52" spans="1:48" x14ac:dyDescent="0.15">
      <c r="C52" s="7">
        <v>10</v>
      </c>
      <c r="D52" s="7">
        <f t="shared" si="39"/>
        <v>11.676645161290301</v>
      </c>
      <c r="E52" s="10">
        <f t="shared" si="40"/>
        <v>14.738633333333301</v>
      </c>
      <c r="F52" s="7" t="s">
        <v>83</v>
      </c>
      <c r="G52" s="1">
        <v>11</v>
      </c>
      <c r="H52" s="9">
        <f t="shared" si="20"/>
        <v>11.676645161290301</v>
      </c>
      <c r="I52" s="9">
        <f t="shared" si="21"/>
        <v>284.82664516129029</v>
      </c>
      <c r="J52" s="9">
        <f t="shared" si="22"/>
        <v>7.5138072831641728E-2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236.12073934396827</v>
      </c>
      <c r="O52" s="9">
        <f t="shared" si="41"/>
        <v>71.283657333893046</v>
      </c>
      <c r="P52" s="9">
        <f t="shared" si="25"/>
        <v>5.3561166364598476</v>
      </c>
      <c r="Q52" s="12">
        <f t="shared" si="26"/>
        <v>1.2854679927503634</v>
      </c>
      <c r="R52" s="9">
        <f t="shared" si="27"/>
        <v>14.125500000000001</v>
      </c>
      <c r="S52" s="13">
        <f t="shared" si="28"/>
        <v>9.1003362199593874E-2</v>
      </c>
      <c r="T52" s="2">
        <f t="shared" si="29"/>
        <v>0.43</v>
      </c>
      <c r="U52" s="14">
        <f t="shared" si="30"/>
        <v>3.9131445745825368E-2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4.7551445745825364E-2</v>
      </c>
      <c r="AR52" s="9">
        <f t="shared" si="35"/>
        <v>136.875</v>
      </c>
      <c r="AS52" s="1">
        <f t="shared" si="36"/>
        <v>0.24</v>
      </c>
      <c r="AT52" s="1">
        <f t="shared" si="37"/>
        <v>554109.16666666663</v>
      </c>
      <c r="AU52" s="1">
        <f t="shared" si="38"/>
        <v>5799215360.4609118</v>
      </c>
    </row>
    <row r="53" spans="1:48" x14ac:dyDescent="0.15">
      <c r="C53" s="7">
        <v>11</v>
      </c>
      <c r="D53" s="7">
        <f t="shared" si="39"/>
        <v>8.5670999999999999</v>
      </c>
      <c r="E53" s="10">
        <f t="shared" si="40"/>
        <v>11.676645161290301</v>
      </c>
      <c r="F53" s="7" t="s">
        <v>85</v>
      </c>
      <c r="G53" s="1">
        <v>12</v>
      </c>
      <c r="H53" s="9">
        <f t="shared" si="20"/>
        <v>8.5670999999999999</v>
      </c>
      <c r="I53" s="9">
        <f t="shared" si="21"/>
        <v>281.71709999999996</v>
      </c>
      <c r="J53" s="9">
        <f t="shared" si="22"/>
        <v>5.1521520121956453E-2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124.78379069743322</v>
      </c>
      <c r="P53" s="9">
        <f t="shared" si="25"/>
        <v>6.4290505833118079</v>
      </c>
      <c r="Q53" s="12">
        <f t="shared" si="26"/>
        <v>1.5429721399948337</v>
      </c>
      <c r="R53" s="9">
        <f t="shared" si="27"/>
        <v>14.125500000000001</v>
      </c>
      <c r="S53" s="13">
        <f t="shared" si="28"/>
        <v>0.1092330990049792</v>
      </c>
      <c r="T53" s="2">
        <f t="shared" si="29"/>
        <v>0.43</v>
      </c>
      <c r="U53" s="14">
        <f t="shared" si="30"/>
        <v>4.6970232572141057E-2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5.5390232572141054E-2</v>
      </c>
      <c r="AR53" s="9">
        <f t="shared" si="35"/>
        <v>136.875</v>
      </c>
      <c r="AS53" s="1">
        <f t="shared" si="36"/>
        <v>0.24</v>
      </c>
      <c r="AT53" s="1">
        <f t="shared" si="37"/>
        <v>554109.16666666663</v>
      </c>
      <c r="AU53" s="1">
        <f t="shared" si="38"/>
        <v>6755207597.0279675</v>
      </c>
      <c r="AV53" s="1">
        <f>SUM(AU42:AU53)</f>
        <v>148887147443.14679</v>
      </c>
    </row>
    <row r="54" spans="1:48" x14ac:dyDescent="0.15">
      <c r="C54" s="7">
        <v>12</v>
      </c>
      <c r="D54" s="7">
        <f t="shared" si="39"/>
        <v>7.58651612903226</v>
      </c>
      <c r="E54" s="10">
        <f t="shared" si="40"/>
        <v>8.5670999999999999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5.66767741935484</v>
      </c>
      <c r="E58" s="7"/>
      <c r="F58" s="7"/>
      <c r="G58" s="1">
        <v>1</v>
      </c>
      <c r="H58" s="9">
        <f t="shared" ref="H58:H69" si="42">E59</f>
        <v>5.66767741935484</v>
      </c>
      <c r="I58" s="9">
        <f t="shared" ref="I58:I69" si="43">H58+273.15</f>
        <v>278.81767741935482</v>
      </c>
      <c r="J58" s="9">
        <f t="shared" ref="J58:J69" si="44">EXP(($C$15*(I58-$C$13))/($C$16*I58*$C$13))</f>
        <v>3.596645141196874E-2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3.588252969200748E-3</v>
      </c>
      <c r="Q58" s="12">
        <f t="shared" ref="Q58:Q69" si="48">P58*$B$60</f>
        <v>6.8176806414814212E-4</v>
      </c>
      <c r="R58" s="9">
        <f t="shared" ref="R58:R69" si="49">L58*$B$60</f>
        <v>1.8955666666666669E-2</v>
      </c>
      <c r="S58" s="13">
        <f t="shared" ref="S58:S69" si="50">Q58/R58</f>
        <v>3.5966451411968733E-2</v>
      </c>
      <c r="T58" s="2">
        <f t="shared" ref="T58:T69" si="51">$B$59/100</f>
        <v>0.01</v>
      </c>
      <c r="U58" s="14">
        <f t="shared" ref="U58:U69" si="52">S58*T58</f>
        <v>3.5966451411968735E-4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1.2359664514119687E-2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332598.33333333331</v>
      </c>
      <c r="AU58" s="1">
        <f t="shared" ref="AU58:AU69" si="59">AT58*10000*AS58*0.67*AR58*AQ58</f>
        <v>52208428.026498951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4.4557419354838697</v>
      </c>
      <c r="E59" s="10">
        <f t="shared" ref="E59:E70" si="61">D58</f>
        <v>5.66767741935484</v>
      </c>
      <c r="F59" s="7" t="s">
        <v>83</v>
      </c>
      <c r="G59" s="1">
        <v>2</v>
      </c>
      <c r="H59" s="9">
        <f t="shared" si="42"/>
        <v>4.4557419354838697</v>
      </c>
      <c r="I59" s="9">
        <f t="shared" si="43"/>
        <v>277.60574193548382</v>
      </c>
      <c r="J59" s="9">
        <f t="shared" si="44"/>
        <v>3.0880653837701593E-2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0.19594508036413258</v>
      </c>
      <c r="P59" s="9">
        <f t="shared" si="47"/>
        <v>6.0509121979253977E-3</v>
      </c>
      <c r="Q59" s="12">
        <f t="shared" si="48"/>
        <v>1.1496733176058257E-3</v>
      </c>
      <c r="R59" s="9">
        <f t="shared" si="49"/>
        <v>1.8955666666666669E-2</v>
      </c>
      <c r="S59" s="13">
        <f t="shared" si="50"/>
        <v>6.0650640139579659E-2</v>
      </c>
      <c r="T59" s="2">
        <f t="shared" si="51"/>
        <v>0.01</v>
      </c>
      <c r="U59" s="14">
        <f t="shared" si="52"/>
        <v>6.0650640139579663E-4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1.2606506401395797E-2</v>
      </c>
      <c r="AR59" s="9">
        <f t="shared" si="56"/>
        <v>9.9766666666666666</v>
      </c>
      <c r="AS59" s="1">
        <f t="shared" si="57"/>
        <v>0.19</v>
      </c>
      <c r="AT59" s="1">
        <f t="shared" si="58"/>
        <v>332598.33333333331</v>
      </c>
      <c r="AU59" s="1">
        <f t="shared" si="59"/>
        <v>53251112.226467125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6.2272142857142896</v>
      </c>
      <c r="E60" s="10">
        <f t="shared" si="61"/>
        <v>4.4557419354838697</v>
      </c>
      <c r="F60" s="7" t="s">
        <v>83</v>
      </c>
      <c r="G60" s="1">
        <v>3</v>
      </c>
      <c r="H60" s="9">
        <f t="shared" si="42"/>
        <v>6.2272142857142896</v>
      </c>
      <c r="I60" s="9">
        <f t="shared" si="43"/>
        <v>279.37721428571427</v>
      </c>
      <c r="J60" s="9">
        <f t="shared" si="44"/>
        <v>3.8572045931328278E-2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0.28966083483287386</v>
      </c>
      <c r="P60" s="9">
        <f t="shared" si="47"/>
        <v>1.1172811025680504E-2</v>
      </c>
      <c r="Q60" s="12">
        <f t="shared" si="48"/>
        <v>2.1228340948792959E-3</v>
      </c>
      <c r="R60" s="9">
        <f t="shared" si="49"/>
        <v>1.8955666666666669E-2</v>
      </c>
      <c r="S60" s="13">
        <f t="shared" si="50"/>
        <v>0.11198941890090715</v>
      </c>
      <c r="T60" s="2">
        <f t="shared" si="51"/>
        <v>0.01</v>
      </c>
      <c r="U60" s="14">
        <f t="shared" si="52"/>
        <v>1.1198941890090716E-3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1.3119894189009072E-2</v>
      </c>
      <c r="AR60" s="9">
        <f t="shared" si="56"/>
        <v>9.9766666666666666</v>
      </c>
      <c r="AS60" s="1">
        <f t="shared" si="57"/>
        <v>0.19</v>
      </c>
      <c r="AT60" s="1">
        <f t="shared" si="58"/>
        <v>332598.33333333331</v>
      </c>
      <c r="AU60" s="1">
        <f t="shared" si="59"/>
        <v>55419712.298796862</v>
      </c>
    </row>
    <row r="61" spans="1:48" x14ac:dyDescent="0.15">
      <c r="C61" s="7">
        <v>3</v>
      </c>
      <c r="D61" s="7">
        <f t="shared" si="60"/>
        <v>7.4594838709677402</v>
      </c>
      <c r="E61" s="10">
        <f t="shared" si="61"/>
        <v>6.2272142857142896</v>
      </c>
      <c r="F61" s="7" t="s">
        <v>83</v>
      </c>
      <c r="G61" s="1">
        <v>4</v>
      </c>
      <c r="H61" s="9">
        <f t="shared" si="42"/>
        <v>7.4594838709677402</v>
      </c>
      <c r="I61" s="9">
        <f t="shared" si="43"/>
        <v>280.60948387096772</v>
      </c>
      <c r="J61" s="9">
        <f t="shared" si="44"/>
        <v>4.4951134257001125E-2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0.37825469047386001</v>
      </c>
      <c r="P61" s="9">
        <f t="shared" si="47"/>
        <v>1.7002977374830888E-2</v>
      </c>
      <c r="Q61" s="12">
        <f t="shared" si="48"/>
        <v>3.2305657012178688E-3</v>
      </c>
      <c r="R61" s="9">
        <f t="shared" si="49"/>
        <v>1.8955666666666669E-2</v>
      </c>
      <c r="S61" s="13">
        <f t="shared" si="50"/>
        <v>0.17042743776977165</v>
      </c>
      <c r="T61" s="2">
        <f t="shared" si="51"/>
        <v>0.01</v>
      </c>
      <c r="U61" s="14">
        <f t="shared" si="52"/>
        <v>1.7042743776977166E-3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1.3704274377697718E-2</v>
      </c>
      <c r="AR61" s="9">
        <f t="shared" si="56"/>
        <v>9.9766666666666666</v>
      </c>
      <c r="AS61" s="1">
        <f t="shared" si="57"/>
        <v>0.19</v>
      </c>
      <c r="AT61" s="1">
        <f t="shared" si="58"/>
        <v>332598.33333333331</v>
      </c>
      <c r="AU61" s="1">
        <f t="shared" si="59"/>
        <v>57888191.195324264</v>
      </c>
    </row>
    <row r="62" spans="1:48" x14ac:dyDescent="0.15">
      <c r="C62" s="7">
        <v>4</v>
      </c>
      <c r="D62" s="7">
        <f t="shared" si="60"/>
        <v>7.6466666666666603</v>
      </c>
      <c r="E62" s="10">
        <f t="shared" si="61"/>
        <v>7.4594838709677402</v>
      </c>
      <c r="F62" s="7" t="s">
        <v>83</v>
      </c>
      <c r="G62" s="1">
        <v>5</v>
      </c>
      <c r="H62" s="9">
        <f t="shared" si="42"/>
        <v>7.6466666666666603</v>
      </c>
      <c r="I62" s="9">
        <f t="shared" si="43"/>
        <v>280.79666666666662</v>
      </c>
      <c r="J62" s="9">
        <f t="shared" si="44"/>
        <v>4.6003000430935304E-2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0.3431891274440777</v>
      </c>
      <c r="O62" s="9">
        <f t="shared" si="62"/>
        <v>0.11782925232161812</v>
      </c>
      <c r="P62" s="9">
        <f t="shared" si="47"/>
        <v>5.4204991453281831E-3</v>
      </c>
      <c r="Q62" s="12">
        <f t="shared" si="48"/>
        <v>1.0298948376123549E-3</v>
      </c>
      <c r="R62" s="9">
        <f t="shared" si="49"/>
        <v>1.8955666666666669E-2</v>
      </c>
      <c r="S62" s="13">
        <f t="shared" si="50"/>
        <v>5.4331765572952051E-2</v>
      </c>
      <c r="T62" s="2">
        <f t="shared" si="51"/>
        <v>0.01</v>
      </c>
      <c r="U62" s="14">
        <f t="shared" si="52"/>
        <v>5.4331765572952057E-4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1.2543317655729521E-2</v>
      </c>
      <c r="AR62" s="9">
        <f t="shared" si="56"/>
        <v>9.9766666666666666</v>
      </c>
      <c r="AS62" s="1">
        <f t="shared" si="57"/>
        <v>0.19</v>
      </c>
      <c r="AT62" s="1">
        <f t="shared" si="58"/>
        <v>332598.33333333331</v>
      </c>
      <c r="AU62" s="1">
        <f t="shared" si="59"/>
        <v>52984196.803606436</v>
      </c>
    </row>
    <row r="63" spans="1:48" x14ac:dyDescent="0.15">
      <c r="C63" s="7">
        <v>5</v>
      </c>
      <c r="D63" s="7">
        <f t="shared" si="60"/>
        <v>9.6271935483870994</v>
      </c>
      <c r="E63" s="10">
        <f t="shared" si="61"/>
        <v>7.6466666666666603</v>
      </c>
      <c r="F63" s="7" t="s">
        <v>85</v>
      </c>
      <c r="G63" s="1">
        <v>6</v>
      </c>
      <c r="H63" s="9">
        <f t="shared" si="42"/>
        <v>9.6271935483870994</v>
      </c>
      <c r="I63" s="9">
        <f t="shared" si="43"/>
        <v>282.77719354838706</v>
      </c>
      <c r="J63" s="9">
        <f t="shared" si="44"/>
        <v>5.8648908395384489E-2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0.2121754198429566</v>
      </c>
      <c r="P63" s="9">
        <f t="shared" si="47"/>
        <v>1.2443856762121806E-2</v>
      </c>
      <c r="Q63" s="12">
        <f t="shared" si="48"/>
        <v>2.3643327848031433E-3</v>
      </c>
      <c r="R63" s="9">
        <f t="shared" si="49"/>
        <v>1.8955666666666669E-2</v>
      </c>
      <c r="S63" s="13">
        <f t="shared" si="50"/>
        <v>0.12472960336239698</v>
      </c>
      <c r="T63" s="2">
        <f t="shared" si="51"/>
        <v>0.01</v>
      </c>
      <c r="U63" s="14">
        <f t="shared" si="52"/>
        <v>1.2472960336239699E-3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1.324729603362397E-2</v>
      </c>
      <c r="AR63" s="9">
        <f t="shared" si="56"/>
        <v>9.9766666666666666</v>
      </c>
      <c r="AS63" s="1">
        <f t="shared" si="57"/>
        <v>0.19</v>
      </c>
      <c r="AT63" s="1">
        <f t="shared" si="58"/>
        <v>332598.33333333331</v>
      </c>
      <c r="AU63" s="1">
        <f t="shared" si="59"/>
        <v>55957870.112661593</v>
      </c>
    </row>
    <row r="64" spans="1:48" x14ac:dyDescent="0.15">
      <c r="C64" s="7">
        <v>6</v>
      </c>
      <c r="D64" s="7">
        <f t="shared" si="60"/>
        <v>13.4965333333333</v>
      </c>
      <c r="E64" s="10">
        <f t="shared" si="61"/>
        <v>9.6271935483870994</v>
      </c>
      <c r="F64" s="7" t="s">
        <v>83</v>
      </c>
      <c r="G64" s="1">
        <v>7</v>
      </c>
      <c r="H64" s="9">
        <f t="shared" si="42"/>
        <v>13.4965333333333</v>
      </c>
      <c r="I64" s="9">
        <f t="shared" si="43"/>
        <v>286.64653333333325</v>
      </c>
      <c r="J64" s="9">
        <f t="shared" si="44"/>
        <v>9.3350766657967502E-2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0.29949822974750151</v>
      </c>
      <c r="P64" s="9">
        <f t="shared" si="47"/>
        <v>2.7958389359633355E-2</v>
      </c>
      <c r="Q64" s="12">
        <f t="shared" si="48"/>
        <v>5.3120939783303373E-3</v>
      </c>
      <c r="R64" s="9">
        <f t="shared" si="49"/>
        <v>1.8955666666666669E-2</v>
      </c>
      <c r="S64" s="13">
        <f t="shared" si="50"/>
        <v>0.28023778175375896</v>
      </c>
      <c r="T64" s="2">
        <f t="shared" si="51"/>
        <v>0.01</v>
      </c>
      <c r="U64" s="14">
        <f t="shared" si="52"/>
        <v>2.8023778175375897E-3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2.2902377817537588E-2</v>
      </c>
      <c r="AR64" s="9">
        <f t="shared" si="56"/>
        <v>9.9766666666666666</v>
      </c>
      <c r="AS64" s="1">
        <f t="shared" si="57"/>
        <v>0.19</v>
      </c>
      <c r="AT64" s="1">
        <f t="shared" si="58"/>
        <v>332598.33333333331</v>
      </c>
      <c r="AU64" s="1">
        <f t="shared" si="59"/>
        <v>96741876.978669792</v>
      </c>
    </row>
    <row r="65" spans="1:48" x14ac:dyDescent="0.15">
      <c r="C65" s="7">
        <v>7</v>
      </c>
      <c r="D65" s="7">
        <f t="shared" si="60"/>
        <v>16.654129032258101</v>
      </c>
      <c r="E65" s="10">
        <f t="shared" si="61"/>
        <v>13.4965333333333</v>
      </c>
      <c r="F65" s="7" t="s">
        <v>83</v>
      </c>
      <c r="G65" s="1">
        <v>8</v>
      </c>
      <c r="H65" s="9">
        <f t="shared" si="42"/>
        <v>16.654129032258101</v>
      </c>
      <c r="I65" s="9">
        <f t="shared" si="43"/>
        <v>289.80412903225806</v>
      </c>
      <c r="J65" s="9">
        <f t="shared" si="44"/>
        <v>0.13516087487472253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0.37130650705453483</v>
      </c>
      <c r="P65" s="9">
        <f t="shared" si="47"/>
        <v>5.018611234016826E-2</v>
      </c>
      <c r="Q65" s="12">
        <f t="shared" si="48"/>
        <v>9.5353613446319697E-3</v>
      </c>
      <c r="R65" s="9">
        <f t="shared" si="49"/>
        <v>1.8955666666666669E-2</v>
      </c>
      <c r="S65" s="13">
        <f t="shared" si="50"/>
        <v>0.50303487143503101</v>
      </c>
      <c r="T65" s="2">
        <f t="shared" si="51"/>
        <v>0.01</v>
      </c>
      <c r="U65" s="14">
        <f t="shared" si="52"/>
        <v>5.0303487143503103E-3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2.5130348714350312E-2</v>
      </c>
      <c r="AR65" s="9">
        <f t="shared" si="56"/>
        <v>9.9766666666666666</v>
      </c>
      <c r="AS65" s="1">
        <f t="shared" si="57"/>
        <v>0.19</v>
      </c>
      <c r="AT65" s="1">
        <f t="shared" si="58"/>
        <v>332598.33333333331</v>
      </c>
      <c r="AU65" s="1">
        <f t="shared" si="59"/>
        <v>106153043.28326476</v>
      </c>
    </row>
    <row r="66" spans="1:48" x14ac:dyDescent="0.15">
      <c r="C66" s="7">
        <v>8</v>
      </c>
      <c r="D66" s="7">
        <f t="shared" si="60"/>
        <v>15.247</v>
      </c>
      <c r="E66" s="10">
        <f t="shared" si="61"/>
        <v>16.654129032258101</v>
      </c>
      <c r="F66" s="7" t="s">
        <v>83</v>
      </c>
      <c r="G66" s="1">
        <v>9</v>
      </c>
      <c r="H66" s="9">
        <f t="shared" si="42"/>
        <v>15.247</v>
      </c>
      <c r="I66" s="9">
        <f t="shared" si="43"/>
        <v>288.39699999999999</v>
      </c>
      <c r="J66" s="9">
        <f t="shared" si="44"/>
        <v>0.11472492039880101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0.42088706138103327</v>
      </c>
      <c r="P66" s="9">
        <f t="shared" si="47"/>
        <v>4.8286234613824315E-2</v>
      </c>
      <c r="Q66" s="12">
        <f t="shared" si="48"/>
        <v>9.1743845766266204E-3</v>
      </c>
      <c r="R66" s="9">
        <f t="shared" si="49"/>
        <v>1.8955666666666669E-2</v>
      </c>
      <c r="S66" s="13">
        <f t="shared" si="50"/>
        <v>0.48399166001160354</v>
      </c>
      <c r="T66" s="2">
        <f t="shared" si="51"/>
        <v>0.01</v>
      </c>
      <c r="U66" s="14">
        <f t="shared" si="52"/>
        <v>4.8399166001160355E-3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2.4939916600116036E-2</v>
      </c>
      <c r="AR66" s="9">
        <f t="shared" si="56"/>
        <v>9.9766666666666666</v>
      </c>
      <c r="AS66" s="1">
        <f t="shared" si="57"/>
        <v>0.19</v>
      </c>
      <c r="AT66" s="1">
        <f t="shared" si="58"/>
        <v>332598.33333333331</v>
      </c>
      <c r="AU66" s="1">
        <f t="shared" si="59"/>
        <v>105348639.46481352</v>
      </c>
    </row>
    <row r="67" spans="1:48" x14ac:dyDescent="0.15">
      <c r="C67" s="7">
        <v>9</v>
      </c>
      <c r="D67" s="7">
        <f t="shared" si="60"/>
        <v>14.738633333333301</v>
      </c>
      <c r="E67" s="10">
        <f t="shared" si="61"/>
        <v>15.247</v>
      </c>
      <c r="F67" s="7" t="s">
        <v>83</v>
      </c>
      <c r="G67" s="1">
        <v>10</v>
      </c>
      <c r="H67" s="9">
        <f t="shared" si="42"/>
        <v>14.738633333333301</v>
      </c>
      <c r="I67" s="9">
        <f t="shared" si="43"/>
        <v>287.8886333333333</v>
      </c>
      <c r="J67" s="9">
        <f t="shared" si="44"/>
        <v>0.10808513924019685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0.47236749343387563</v>
      </c>
      <c r="P67" s="9">
        <f t="shared" si="47"/>
        <v>5.1055906300343214E-2</v>
      </c>
      <c r="Q67" s="12">
        <f t="shared" si="48"/>
        <v>9.7006221970652104E-3</v>
      </c>
      <c r="R67" s="9">
        <f t="shared" si="49"/>
        <v>1.8955666666666669E-2</v>
      </c>
      <c r="S67" s="13">
        <f t="shared" si="50"/>
        <v>0.51175315369538799</v>
      </c>
      <c r="T67" s="2">
        <f t="shared" si="51"/>
        <v>0.01</v>
      </c>
      <c r="U67" s="14">
        <f t="shared" si="52"/>
        <v>5.1175315369538796E-3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2.5217531536953879E-2</v>
      </c>
      <c r="AR67" s="9">
        <f t="shared" si="56"/>
        <v>9.9766666666666666</v>
      </c>
      <c r="AS67" s="1">
        <f t="shared" si="57"/>
        <v>0.19</v>
      </c>
      <c r="AT67" s="1">
        <f t="shared" si="58"/>
        <v>332598.33333333331</v>
      </c>
      <c r="AU67" s="1">
        <f t="shared" si="59"/>
        <v>106521312.02663118</v>
      </c>
    </row>
    <row r="68" spans="1:48" x14ac:dyDescent="0.15">
      <c r="C68" s="7">
        <v>10</v>
      </c>
      <c r="D68" s="7">
        <f t="shared" si="60"/>
        <v>11.676645161290301</v>
      </c>
      <c r="E68" s="10">
        <f t="shared" si="61"/>
        <v>14.738633333333301</v>
      </c>
      <c r="F68" s="7" t="s">
        <v>83</v>
      </c>
      <c r="G68" s="1">
        <v>11</v>
      </c>
      <c r="H68" s="9">
        <f t="shared" si="42"/>
        <v>11.676645161290301</v>
      </c>
      <c r="I68" s="9">
        <f t="shared" si="43"/>
        <v>284.82664516129029</v>
      </c>
      <c r="J68" s="9">
        <f t="shared" si="44"/>
        <v>7.5138072831641728E-2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0.40024600777685576</v>
      </c>
      <c r="O68" s="9">
        <f t="shared" si="62"/>
        <v>0.12083224602334336</v>
      </c>
      <c r="P68" s="9">
        <f t="shared" si="47"/>
        <v>9.0791021021128255E-3</v>
      </c>
      <c r="Q68" s="12">
        <f t="shared" si="48"/>
        <v>1.7250293994014369E-3</v>
      </c>
      <c r="R68" s="9">
        <f t="shared" si="49"/>
        <v>1.8955666666666669E-2</v>
      </c>
      <c r="S68" s="13">
        <f t="shared" si="50"/>
        <v>9.1003362199593971E-2</v>
      </c>
      <c r="T68" s="2">
        <f t="shared" si="51"/>
        <v>0.01</v>
      </c>
      <c r="U68" s="14">
        <f t="shared" si="52"/>
        <v>9.1003362199593976E-4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1.291003362199594E-2</v>
      </c>
      <c r="AR68" s="9">
        <f t="shared" si="56"/>
        <v>9.9766666666666666</v>
      </c>
      <c r="AS68" s="1">
        <f t="shared" si="57"/>
        <v>0.19</v>
      </c>
      <c r="AT68" s="1">
        <f t="shared" si="58"/>
        <v>332598.33333333331</v>
      </c>
      <c r="AU68" s="1">
        <f t="shared" si="59"/>
        <v>54533240.801452525</v>
      </c>
    </row>
    <row r="69" spans="1:48" x14ac:dyDescent="0.15">
      <c r="C69" s="7">
        <v>11</v>
      </c>
      <c r="D69" s="7">
        <f t="shared" si="60"/>
        <v>8.5670999999999999</v>
      </c>
      <c r="E69" s="10">
        <f t="shared" si="61"/>
        <v>11.676645161290301</v>
      </c>
      <c r="F69" s="7" t="s">
        <v>85</v>
      </c>
      <c r="G69" s="1">
        <v>12</v>
      </c>
      <c r="H69" s="9">
        <f t="shared" si="42"/>
        <v>8.5670999999999999</v>
      </c>
      <c r="I69" s="9">
        <f t="shared" si="43"/>
        <v>281.71709999999996</v>
      </c>
      <c r="J69" s="9">
        <f t="shared" si="44"/>
        <v>5.1521520121956453E-2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0.21151981058789721</v>
      </c>
      <c r="P69" s="9">
        <f t="shared" si="47"/>
        <v>1.0897822177396764E-2</v>
      </c>
      <c r="Q69" s="12">
        <f t="shared" si="48"/>
        <v>2.0705862137053851E-3</v>
      </c>
      <c r="R69" s="9">
        <f t="shared" si="49"/>
        <v>1.8955666666666669E-2</v>
      </c>
      <c r="S69" s="13">
        <f t="shared" si="50"/>
        <v>0.10923309900497924</v>
      </c>
      <c r="T69" s="2">
        <f t="shared" si="51"/>
        <v>0.01</v>
      </c>
      <c r="U69" s="14">
        <f t="shared" si="52"/>
        <v>1.0923309900497924E-3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1.3092330990049793E-2</v>
      </c>
      <c r="AR69" s="9">
        <f t="shared" si="56"/>
        <v>9.9766666666666666</v>
      </c>
      <c r="AS69" s="1">
        <f t="shared" si="57"/>
        <v>0.19</v>
      </c>
      <c r="AT69" s="1">
        <f t="shared" si="58"/>
        <v>332598.33333333331</v>
      </c>
      <c r="AU69" s="1">
        <f t="shared" si="59"/>
        <v>55303282.658865966</v>
      </c>
      <c r="AV69" s="1">
        <f>SUM(AU58:AU69)</f>
        <v>852310905.8770529</v>
      </c>
    </row>
    <row r="70" spans="1:48" x14ac:dyDescent="0.15">
      <c r="C70" s="7">
        <v>12</v>
      </c>
      <c r="D70" s="7">
        <f t="shared" si="60"/>
        <v>7.58651612903226</v>
      </c>
      <c r="E70" s="10">
        <f t="shared" si="61"/>
        <v>8.5670999999999999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5.66767741935484</v>
      </c>
      <c r="E73" s="7"/>
      <c r="F73" s="7"/>
      <c r="G73" s="1">
        <v>1</v>
      </c>
      <c r="H73" s="9">
        <f t="shared" ref="H73:H84" si="63">E74</f>
        <v>5.66767741935484</v>
      </c>
      <c r="I73" s="9">
        <f t="shared" ref="I73:I84" si="64">H73+273.15</f>
        <v>278.81767741935482</v>
      </c>
      <c r="J73" s="9">
        <f t="shared" ref="J73:J84" si="65">EXP(($C$15*(I73-$C$13))/($C$16*I73*$C$13))</f>
        <v>3.596645141196874E-2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3.9383264296105778E-3</v>
      </c>
      <c r="Q73" s="12">
        <f t="shared" ref="Q73:Q84" si="69">P73*$B$75</f>
        <v>7.0889875732990399E-4</v>
      </c>
      <c r="R73" s="9">
        <f t="shared" ref="R73:R84" si="70">L73*$B$75</f>
        <v>1.9710000000000002E-2</v>
      </c>
      <c r="S73" s="13">
        <f t="shared" ref="S73:S84" si="71">Q73/R73</f>
        <v>3.596645141196874E-2</v>
      </c>
      <c r="T73" s="2">
        <f t="shared" ref="T73:T84" si="72">$B$74/100</f>
        <v>0.01</v>
      </c>
      <c r="U73" s="14">
        <f t="shared" ref="U73:U84" si="73">S73*T73</f>
        <v>3.5966451411968741E-4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1.2959664514119687E-2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4.4557419354838697</v>
      </c>
      <c r="E74" s="10">
        <f t="shared" ref="E74:E85" si="82">D73</f>
        <v>5.66767741935484</v>
      </c>
      <c r="F74" s="7" t="s">
        <v>83</v>
      </c>
      <c r="G74" s="1">
        <v>2</v>
      </c>
      <c r="H74" s="9">
        <f t="shared" si="63"/>
        <v>4.4557419354838697</v>
      </c>
      <c r="I74" s="9">
        <f t="shared" si="64"/>
        <v>277.60574193548382</v>
      </c>
      <c r="J74" s="9">
        <f t="shared" si="65"/>
        <v>3.0880653837701593E-2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0.21506167357038944</v>
      </c>
      <c r="P74" s="9">
        <f t="shared" si="68"/>
        <v>6.6412450952839739E-3</v>
      </c>
      <c r="Q74" s="12">
        <f t="shared" si="69"/>
        <v>1.1954241171511153E-3</v>
      </c>
      <c r="R74" s="9">
        <f t="shared" si="70"/>
        <v>1.9710000000000002E-2</v>
      </c>
      <c r="S74" s="13">
        <f t="shared" si="71"/>
        <v>6.0650640139579659E-2</v>
      </c>
      <c r="T74" s="2">
        <f t="shared" si="72"/>
        <v>0.01</v>
      </c>
      <c r="U74" s="14">
        <f t="shared" si="73"/>
        <v>6.0650640139579663E-4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1.3206506401395797E-2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6.2272142857142896</v>
      </c>
      <c r="E75" s="10">
        <f t="shared" si="82"/>
        <v>4.4557419354838697</v>
      </c>
      <c r="F75" s="7" t="s">
        <v>83</v>
      </c>
      <c r="G75" s="1">
        <v>3</v>
      </c>
      <c r="H75" s="9">
        <f t="shared" si="63"/>
        <v>6.2272142857142896</v>
      </c>
      <c r="I75" s="9">
        <f t="shared" si="64"/>
        <v>279.37721428571427</v>
      </c>
      <c r="J75" s="9">
        <f t="shared" si="65"/>
        <v>3.8572045931328278E-2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0.31792042847510549</v>
      </c>
      <c r="P75" s="9">
        <f t="shared" si="68"/>
        <v>1.2262841369649335E-2</v>
      </c>
      <c r="Q75" s="12">
        <f t="shared" si="69"/>
        <v>2.2073114465368804E-3</v>
      </c>
      <c r="R75" s="9">
        <f t="shared" si="70"/>
        <v>1.9710000000000002E-2</v>
      </c>
      <c r="S75" s="13">
        <f t="shared" si="71"/>
        <v>0.11198941890090716</v>
      </c>
      <c r="T75" s="2">
        <f t="shared" si="72"/>
        <v>0.01</v>
      </c>
      <c r="U75" s="14">
        <f t="shared" si="73"/>
        <v>1.1198941890090716E-3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1.3719894189009072E-2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7.4594838709677402</v>
      </c>
      <c r="E76" s="10">
        <f t="shared" si="82"/>
        <v>6.2272142857142896</v>
      </c>
      <c r="F76" s="7" t="s">
        <v>83</v>
      </c>
      <c r="G76" s="1">
        <v>4</v>
      </c>
      <c r="H76" s="9">
        <f t="shared" si="63"/>
        <v>7.4594838709677402</v>
      </c>
      <c r="I76" s="9">
        <f t="shared" si="64"/>
        <v>280.60948387096772</v>
      </c>
      <c r="J76" s="9">
        <f t="shared" si="65"/>
        <v>4.4951134257001125E-2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0.41515758710545619</v>
      </c>
      <c r="P76" s="9">
        <f t="shared" si="68"/>
        <v>1.8661804435790002E-2</v>
      </c>
      <c r="Q76" s="12">
        <f t="shared" si="69"/>
        <v>3.3591247984422002E-3</v>
      </c>
      <c r="R76" s="9">
        <f t="shared" si="70"/>
        <v>1.9710000000000002E-2</v>
      </c>
      <c r="S76" s="13">
        <f t="shared" si="71"/>
        <v>0.17042743776977168</v>
      </c>
      <c r="T76" s="2">
        <f t="shared" si="72"/>
        <v>0.01</v>
      </c>
      <c r="U76" s="14">
        <f t="shared" si="73"/>
        <v>1.7042743776977168E-3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1.4304274377697717E-2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7.6466666666666603</v>
      </c>
      <c r="E77" s="10">
        <f t="shared" si="82"/>
        <v>7.4594838709677402</v>
      </c>
      <c r="F77" s="7" t="s">
        <v>83</v>
      </c>
      <c r="G77" s="1">
        <v>5</v>
      </c>
      <c r="H77" s="9">
        <f t="shared" si="63"/>
        <v>7.6466666666666603</v>
      </c>
      <c r="I77" s="9">
        <f t="shared" si="64"/>
        <v>280.79666666666662</v>
      </c>
      <c r="J77" s="9">
        <f t="shared" si="65"/>
        <v>4.6003000430935304E-2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0.37667099353618283</v>
      </c>
      <c r="O77" s="9">
        <f t="shared" si="83"/>
        <v>0.12932478913348333</v>
      </c>
      <c r="P77" s="9">
        <f t="shared" si="68"/>
        <v>5.9493283302382511E-3</v>
      </c>
      <c r="Q77" s="12">
        <f t="shared" si="69"/>
        <v>1.0708790994428852E-3</v>
      </c>
      <c r="R77" s="9">
        <f t="shared" si="70"/>
        <v>1.9710000000000002E-2</v>
      </c>
      <c r="S77" s="13">
        <f t="shared" si="71"/>
        <v>5.4331765572952058E-2</v>
      </c>
      <c r="T77" s="2">
        <f t="shared" si="72"/>
        <v>0.01</v>
      </c>
      <c r="U77" s="14">
        <f t="shared" si="73"/>
        <v>5.4331765572952057E-4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1.3143317655729521E-2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9.6271935483870994</v>
      </c>
      <c r="E78" s="10">
        <f t="shared" si="82"/>
        <v>7.6466666666666603</v>
      </c>
      <c r="F78" s="7" t="s">
        <v>85</v>
      </c>
      <c r="G78" s="1">
        <v>6</v>
      </c>
      <c r="H78" s="9">
        <f t="shared" si="63"/>
        <v>9.6271935483870994</v>
      </c>
      <c r="I78" s="9">
        <f t="shared" si="64"/>
        <v>282.77719354838706</v>
      </c>
      <c r="J78" s="9">
        <f t="shared" si="65"/>
        <v>5.8648908395384489E-2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0.23287546080324509</v>
      </c>
      <c r="P78" s="9">
        <f t="shared" si="68"/>
        <v>1.3657891568182472E-2</v>
      </c>
      <c r="Q78" s="12">
        <f t="shared" si="69"/>
        <v>2.4584204822728447E-3</v>
      </c>
      <c r="R78" s="9">
        <f t="shared" si="70"/>
        <v>1.9710000000000002E-2</v>
      </c>
      <c r="S78" s="13">
        <f t="shared" si="71"/>
        <v>0.12472960336239698</v>
      </c>
      <c r="T78" s="2">
        <f t="shared" si="72"/>
        <v>0.01</v>
      </c>
      <c r="U78" s="14">
        <f t="shared" si="73"/>
        <v>1.2472960336239699E-3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1.384729603362397E-2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13.4965333333333</v>
      </c>
      <c r="E79" s="10">
        <f t="shared" si="82"/>
        <v>9.6271935483870994</v>
      </c>
      <c r="F79" s="7" t="s">
        <v>83</v>
      </c>
      <c r="G79" s="1">
        <v>7</v>
      </c>
      <c r="H79" s="9">
        <f t="shared" si="63"/>
        <v>13.4965333333333</v>
      </c>
      <c r="I79" s="9">
        <f t="shared" si="64"/>
        <v>286.64653333333325</v>
      </c>
      <c r="J79" s="9">
        <f t="shared" si="65"/>
        <v>9.3350766657967502E-2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0.32871756923506262</v>
      </c>
      <c r="P79" s="9">
        <f t="shared" si="68"/>
        <v>3.0686037102036608E-2</v>
      </c>
      <c r="Q79" s="12">
        <f t="shared" si="69"/>
        <v>5.5234866783665888E-3</v>
      </c>
      <c r="R79" s="9">
        <f t="shared" si="70"/>
        <v>1.9710000000000002E-2</v>
      </c>
      <c r="S79" s="13">
        <f t="shared" si="71"/>
        <v>0.28023778175375891</v>
      </c>
      <c r="T79" s="2">
        <f t="shared" si="72"/>
        <v>0.01</v>
      </c>
      <c r="U79" s="14">
        <f t="shared" si="73"/>
        <v>2.8023778175375893E-3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2.4402377817537589E-2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16.654129032258101</v>
      </c>
      <c r="E80" s="10">
        <f t="shared" si="82"/>
        <v>13.4965333333333</v>
      </c>
      <c r="F80" s="7" t="s">
        <v>83</v>
      </c>
      <c r="G80" s="1">
        <v>8</v>
      </c>
      <c r="H80" s="9">
        <f t="shared" si="63"/>
        <v>16.654129032258101</v>
      </c>
      <c r="I80" s="9">
        <f t="shared" si="64"/>
        <v>289.80412903225806</v>
      </c>
      <c r="J80" s="9">
        <f t="shared" si="65"/>
        <v>0.13516087487472253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0.40753153213302601</v>
      </c>
      <c r="P80" s="9">
        <f t="shared" si="68"/>
        <v>5.5082318422135894E-2</v>
      </c>
      <c r="Q80" s="12">
        <f t="shared" si="69"/>
        <v>9.9148173159844602E-3</v>
      </c>
      <c r="R80" s="9">
        <f t="shared" si="70"/>
        <v>1.9710000000000002E-2</v>
      </c>
      <c r="S80" s="13">
        <f t="shared" si="71"/>
        <v>0.50303487143503089</v>
      </c>
      <c r="T80" s="2">
        <f t="shared" si="72"/>
        <v>0.01</v>
      </c>
      <c r="U80" s="14">
        <f t="shared" si="73"/>
        <v>5.0303487143503094E-3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2.663034871435031E-2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15.247</v>
      </c>
      <c r="E81" s="10">
        <f t="shared" si="82"/>
        <v>16.654129032258101</v>
      </c>
      <c r="F81" s="7" t="s">
        <v>83</v>
      </c>
      <c r="G81" s="1">
        <v>9</v>
      </c>
      <c r="H81" s="9">
        <f t="shared" si="63"/>
        <v>15.247</v>
      </c>
      <c r="I81" s="9">
        <f t="shared" si="64"/>
        <v>288.39699999999999</v>
      </c>
      <c r="J81" s="9">
        <f t="shared" si="65"/>
        <v>0.11472492039880101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0.46194921371089009</v>
      </c>
      <c r="P81" s="9">
        <f t="shared" si="68"/>
        <v>5.2997086771270581E-2</v>
      </c>
      <c r="Q81" s="12">
        <f t="shared" si="69"/>
        <v>9.5394756188287039E-3</v>
      </c>
      <c r="R81" s="9">
        <f t="shared" si="70"/>
        <v>1.9710000000000002E-2</v>
      </c>
      <c r="S81" s="13">
        <f t="shared" si="71"/>
        <v>0.48399166001160338</v>
      </c>
      <c r="T81" s="2">
        <f t="shared" si="72"/>
        <v>0.01</v>
      </c>
      <c r="U81" s="14">
        <f t="shared" si="73"/>
        <v>4.8399166001160338E-3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2.6439916600116034E-2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14.738633333333301</v>
      </c>
      <c r="E82" s="10">
        <f t="shared" si="82"/>
        <v>15.247</v>
      </c>
      <c r="F82" s="7" t="s">
        <v>83</v>
      </c>
      <c r="G82" s="1">
        <v>10</v>
      </c>
      <c r="H82" s="9">
        <f t="shared" si="63"/>
        <v>14.738633333333301</v>
      </c>
      <c r="I82" s="9">
        <f t="shared" si="64"/>
        <v>287.8886333333333</v>
      </c>
      <c r="J82" s="9">
        <f t="shared" si="65"/>
        <v>0.10808513924019685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0.51845212693961951</v>
      </c>
      <c r="P82" s="9">
        <f t="shared" si="68"/>
        <v>5.6036970329644983E-2</v>
      </c>
      <c r="Q82" s="12">
        <f t="shared" si="69"/>
        <v>1.0086654659336097E-2</v>
      </c>
      <c r="R82" s="9">
        <f t="shared" si="70"/>
        <v>1.9710000000000002E-2</v>
      </c>
      <c r="S82" s="13">
        <f t="shared" si="71"/>
        <v>0.51175315369538787</v>
      </c>
      <c r="T82" s="2">
        <f t="shared" si="72"/>
        <v>0.01</v>
      </c>
      <c r="U82" s="14">
        <f t="shared" si="73"/>
        <v>5.1175315369538787E-3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2.671753153695388E-2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11.676645161290301</v>
      </c>
      <c r="E83" s="10">
        <f t="shared" si="82"/>
        <v>14.738633333333301</v>
      </c>
      <c r="F83" s="7" t="s">
        <v>83</v>
      </c>
      <c r="G83" s="1">
        <v>11</v>
      </c>
      <c r="H83" s="9">
        <f t="shared" si="63"/>
        <v>11.676645161290301</v>
      </c>
      <c r="I83" s="9">
        <f t="shared" si="64"/>
        <v>284.82664516129029</v>
      </c>
      <c r="J83" s="9">
        <f t="shared" si="65"/>
        <v>7.5138072831641728E-2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0.43929439877947579</v>
      </c>
      <c r="O83" s="9">
        <f t="shared" si="83"/>
        <v>0.13262075783049881</v>
      </c>
      <c r="P83" s="9">
        <f t="shared" si="68"/>
        <v>9.9648681608555407E-3</v>
      </c>
      <c r="Q83" s="12">
        <f t="shared" si="69"/>
        <v>1.7936762689539972E-3</v>
      </c>
      <c r="R83" s="9">
        <f t="shared" si="70"/>
        <v>1.9710000000000002E-2</v>
      </c>
      <c r="S83" s="13">
        <f t="shared" si="71"/>
        <v>9.1003362199593971E-2</v>
      </c>
      <c r="T83" s="2">
        <f t="shared" si="72"/>
        <v>0.01</v>
      </c>
      <c r="U83" s="14">
        <f t="shared" si="73"/>
        <v>9.1003362199593976E-4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1.351003362199594E-2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8.5670999999999999</v>
      </c>
      <c r="E84" s="10">
        <f t="shared" si="82"/>
        <v>11.676645161290301</v>
      </c>
      <c r="F84" s="7" t="s">
        <v>85</v>
      </c>
      <c r="G84" s="1">
        <v>12</v>
      </c>
      <c r="H84" s="9">
        <f t="shared" si="63"/>
        <v>8.5670999999999999</v>
      </c>
      <c r="I84" s="9">
        <f t="shared" si="64"/>
        <v>281.71709999999996</v>
      </c>
      <c r="J84" s="9">
        <f t="shared" si="65"/>
        <v>5.1521520121956453E-2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0.23215588966964329</v>
      </c>
      <c r="P84" s="9">
        <f t="shared" si="68"/>
        <v>1.1961024341045229E-2</v>
      </c>
      <c r="Q84" s="12">
        <f t="shared" si="69"/>
        <v>2.1529843813881413E-3</v>
      </c>
      <c r="R84" s="9">
        <f t="shared" si="70"/>
        <v>1.9710000000000002E-2</v>
      </c>
      <c r="S84" s="13">
        <f t="shared" si="71"/>
        <v>0.10923309900497925</v>
      </c>
      <c r="T84" s="2">
        <f t="shared" si="72"/>
        <v>0.01</v>
      </c>
      <c r="U84" s="14">
        <f t="shared" si="73"/>
        <v>1.0923309900497927E-3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1.3692330990049793E-2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7.58651612903226</v>
      </c>
      <c r="E85" s="10">
        <f t="shared" si="82"/>
        <v>8.5670999999999999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5.66767741935484</v>
      </c>
      <c r="E89" s="7"/>
      <c r="F89" s="7"/>
      <c r="G89" s="1">
        <v>1</v>
      </c>
      <c r="H89" s="9">
        <f t="shared" ref="H89:H100" si="84">E90</f>
        <v>5.66767741935484</v>
      </c>
      <c r="I89" s="9">
        <f t="shared" ref="I89:I100" si="85">H89+273.15</f>
        <v>278.81767741935482</v>
      </c>
      <c r="J89" s="9">
        <f t="shared" ref="J89:J100" si="86">EXP(($C$15*(I89-$C$13))/($C$16*I89*$C$13))</f>
        <v>3.596645141196874E-2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0.19081191551463245</v>
      </c>
      <c r="Q89" s="12">
        <f t="shared" ref="Q89:Q100" si="90">P89*$B$91</f>
        <v>8.5865361981584606E-2</v>
      </c>
      <c r="R89" s="9">
        <f t="shared" ref="R89:R100" si="91">L89*$B$91</f>
        <v>2.3873737500000001</v>
      </c>
      <c r="S89" s="13">
        <f t="shared" ref="S89:S100" si="92">Q89/R89</f>
        <v>3.596645141196874E-2</v>
      </c>
      <c r="T89" s="2">
        <f t="shared" ref="T89:T100" si="93">$B$90/100</f>
        <v>0.51</v>
      </c>
      <c r="U89" s="14">
        <f t="shared" ref="U89:U100" si="94">S89*T89</f>
        <v>1.8342890220104057E-2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3.5867381401361371E-2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142799.16666666666</v>
      </c>
      <c r="AN89" s="1">
        <f t="shared" ref="AN89:AN100" si="99">AM89*10000*AK89*AJ89</f>
        <v>532798591.96587557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4.4557419354838697</v>
      </c>
      <c r="E90" s="10">
        <f t="shared" ref="E90:E101" si="101">D89</f>
        <v>5.66767741935484</v>
      </c>
      <c r="F90" s="7" t="s">
        <v>83</v>
      </c>
      <c r="G90" s="1">
        <v>2</v>
      </c>
      <c r="H90" s="9">
        <f t="shared" si="84"/>
        <v>4.4557419354838697</v>
      </c>
      <c r="I90" s="9">
        <f t="shared" si="85"/>
        <v>277.60574193548382</v>
      </c>
      <c r="J90" s="9">
        <f t="shared" si="86"/>
        <v>3.0880653837701593E-2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10.419738084485367</v>
      </c>
      <c r="P90" s="9">
        <f t="shared" si="89"/>
        <v>0.32176832486650847</v>
      </c>
      <c r="Q90" s="12">
        <f t="shared" si="90"/>
        <v>0.14479574618992883</v>
      </c>
      <c r="R90" s="9">
        <f t="shared" si="91"/>
        <v>2.3873737500000001</v>
      </c>
      <c r="S90" s="13">
        <f t="shared" si="92"/>
        <v>6.0650640139579659E-2</v>
      </c>
      <c r="T90" s="2">
        <f t="shared" si="93"/>
        <v>0.51</v>
      </c>
      <c r="U90" s="14">
        <f t="shared" si="94"/>
        <v>3.0931826471185628E-2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3.9662945681062468E-2</v>
      </c>
      <c r="AK90" s="9">
        <f t="shared" si="96"/>
        <v>10.4025</v>
      </c>
      <c r="AL90" s="1">
        <f t="shared" si="97"/>
        <v>0.45</v>
      </c>
      <c r="AM90" s="17">
        <f t="shared" si="98"/>
        <v>142799.16666666666</v>
      </c>
      <c r="AN90" s="1">
        <f t="shared" si="99"/>
        <v>589180497.33307254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6.2272142857142896</v>
      </c>
      <c r="E91" s="10">
        <f t="shared" si="101"/>
        <v>4.4557419354838697</v>
      </c>
      <c r="F91" s="7" t="s">
        <v>83</v>
      </c>
      <c r="G91" s="1">
        <v>3</v>
      </c>
      <c r="H91" s="9">
        <f t="shared" si="84"/>
        <v>6.2272142857142896</v>
      </c>
      <c r="I91" s="9">
        <f t="shared" si="85"/>
        <v>279.37721428571427</v>
      </c>
      <c r="J91" s="9">
        <f t="shared" si="86"/>
        <v>3.8572045931328278E-2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15.403244759618858</v>
      </c>
      <c r="P91" s="9">
        <f t="shared" si="89"/>
        <v>0.59413466435951012</v>
      </c>
      <c r="Q91" s="12">
        <f t="shared" si="90"/>
        <v>0.26736059896177955</v>
      </c>
      <c r="R91" s="9">
        <f t="shared" si="91"/>
        <v>2.3873737500000001</v>
      </c>
      <c r="S91" s="13">
        <f t="shared" si="92"/>
        <v>0.11198941890090713</v>
      </c>
      <c r="T91" s="2">
        <f t="shared" si="93"/>
        <v>0.51</v>
      </c>
      <c r="U91" s="14">
        <f t="shared" si="94"/>
        <v>5.7114603639462642E-2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4.7557052997297983E-2</v>
      </c>
      <c r="AK91" s="9">
        <f t="shared" si="96"/>
        <v>10.4025</v>
      </c>
      <c r="AL91" s="1">
        <f t="shared" si="97"/>
        <v>0.45</v>
      </c>
      <c r="AM91" s="17">
        <f t="shared" si="98"/>
        <v>142799.16666666666</v>
      </c>
      <c r="AN91" s="1">
        <f t="shared" si="99"/>
        <v>706444961.55064034</v>
      </c>
    </row>
    <row r="92" spans="1:48" x14ac:dyDescent="0.15">
      <c r="C92" s="7">
        <v>3</v>
      </c>
      <c r="D92" s="7">
        <f t="shared" si="100"/>
        <v>7.4594838709677402</v>
      </c>
      <c r="E92" s="10">
        <f t="shared" si="101"/>
        <v>6.2272142857142896</v>
      </c>
      <c r="F92" s="7" t="s">
        <v>83</v>
      </c>
      <c r="G92" s="1">
        <v>4</v>
      </c>
      <c r="H92" s="9">
        <f t="shared" si="84"/>
        <v>7.4594838709677402</v>
      </c>
      <c r="I92" s="9">
        <f t="shared" si="85"/>
        <v>280.60948387096772</v>
      </c>
      <c r="J92" s="9">
        <f t="shared" si="86"/>
        <v>4.4951134257001125E-2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20.114385095259347</v>
      </c>
      <c r="P92" s="9">
        <f t="shared" si="89"/>
        <v>0.90416442491402527</v>
      </c>
      <c r="Q92" s="12">
        <f t="shared" si="90"/>
        <v>0.4068739912113114</v>
      </c>
      <c r="R92" s="9">
        <f t="shared" si="91"/>
        <v>2.3873737500000001</v>
      </c>
      <c r="S92" s="13">
        <f t="shared" si="92"/>
        <v>0.17042743776977165</v>
      </c>
      <c r="T92" s="2">
        <f t="shared" si="93"/>
        <v>0.51</v>
      </c>
      <c r="U92" s="14">
        <f t="shared" si="94"/>
        <v>8.6917993262583537E-2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5.6542774968668941E-2</v>
      </c>
      <c r="AK92" s="9">
        <f t="shared" si="96"/>
        <v>10.4025</v>
      </c>
      <c r="AL92" s="1">
        <f t="shared" si="97"/>
        <v>0.45</v>
      </c>
      <c r="AM92" s="17">
        <f t="shared" si="98"/>
        <v>142799.16666666666</v>
      </c>
      <c r="AN92" s="1">
        <f t="shared" si="99"/>
        <v>839925015.7695291</v>
      </c>
    </row>
    <row r="93" spans="1:48" x14ac:dyDescent="0.15">
      <c r="C93" s="7">
        <v>4</v>
      </c>
      <c r="D93" s="7">
        <f t="shared" si="100"/>
        <v>7.6466666666666603</v>
      </c>
      <c r="E93" s="10">
        <f t="shared" si="101"/>
        <v>7.4594838709677402</v>
      </c>
      <c r="F93" s="7" t="s">
        <v>83</v>
      </c>
      <c r="G93" s="1">
        <v>5</v>
      </c>
      <c r="H93" s="9">
        <f t="shared" si="84"/>
        <v>7.6466666666666603</v>
      </c>
      <c r="I93" s="9">
        <f t="shared" si="85"/>
        <v>280.79666666666662</v>
      </c>
      <c r="J93" s="9">
        <f t="shared" si="86"/>
        <v>4.6003000430935304E-2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18.249709636828058</v>
      </c>
      <c r="O93" s="9">
        <f t="shared" si="102"/>
        <v>6.2657860335172622</v>
      </c>
      <c r="P93" s="9">
        <f t="shared" si="89"/>
        <v>0.28824495760004304</v>
      </c>
      <c r="Q93" s="12">
        <f t="shared" si="90"/>
        <v>0.12971023092001938</v>
      </c>
      <c r="R93" s="9">
        <f t="shared" si="91"/>
        <v>2.3873737500000001</v>
      </c>
      <c r="S93" s="13">
        <f t="shared" si="92"/>
        <v>5.4331765572952023E-2</v>
      </c>
      <c r="T93" s="2">
        <f t="shared" si="93"/>
        <v>0.51</v>
      </c>
      <c r="U93" s="14">
        <f t="shared" si="94"/>
        <v>2.7709200442205532E-2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3.1265323933324971E-2</v>
      </c>
      <c r="AK93" s="9">
        <f t="shared" si="96"/>
        <v>10.4025</v>
      </c>
      <c r="AL93" s="1">
        <f t="shared" si="97"/>
        <v>0.45</v>
      </c>
      <c r="AM93" s="17">
        <f t="shared" si="98"/>
        <v>142799.16666666666</v>
      </c>
      <c r="AN93" s="1">
        <f t="shared" si="99"/>
        <v>464436485.69226927</v>
      </c>
    </row>
    <row r="94" spans="1:48" x14ac:dyDescent="0.15">
      <c r="C94" s="7">
        <v>5</v>
      </c>
      <c r="D94" s="7">
        <f t="shared" si="100"/>
        <v>9.6271935483870994</v>
      </c>
      <c r="E94" s="10">
        <f t="shared" si="101"/>
        <v>7.6466666666666603</v>
      </c>
      <c r="F94" s="7" t="s">
        <v>85</v>
      </c>
      <c r="G94" s="1">
        <v>6</v>
      </c>
      <c r="H94" s="9">
        <f t="shared" si="84"/>
        <v>9.6271935483870994</v>
      </c>
      <c r="I94" s="9">
        <f t="shared" si="85"/>
        <v>282.77719354838706</v>
      </c>
      <c r="J94" s="9">
        <f t="shared" si="86"/>
        <v>5.8648908395384489E-2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11.28281607591722</v>
      </c>
      <c r="P94" s="9">
        <f t="shared" si="89"/>
        <v>0.66172484647844054</v>
      </c>
      <c r="Q94" s="12">
        <f t="shared" si="90"/>
        <v>0.29777618091529823</v>
      </c>
      <c r="R94" s="9">
        <f t="shared" si="91"/>
        <v>2.3873737500000001</v>
      </c>
      <c r="S94" s="13">
        <f t="shared" si="92"/>
        <v>0.12472960336239695</v>
      </c>
      <c r="T94" s="2">
        <f t="shared" si="93"/>
        <v>0.51</v>
      </c>
      <c r="U94" s="14">
        <f t="shared" si="94"/>
        <v>6.3612097714822444E-2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4.530804746101897E-2</v>
      </c>
      <c r="AK94" s="9">
        <f t="shared" si="96"/>
        <v>10.4025</v>
      </c>
      <c r="AL94" s="1">
        <f t="shared" si="97"/>
        <v>0.45</v>
      </c>
      <c r="AM94" s="17">
        <f t="shared" si="98"/>
        <v>142799.16666666666</v>
      </c>
      <c r="AN94" s="1">
        <f t="shared" si="99"/>
        <v>673036696.54115641</v>
      </c>
    </row>
    <row r="95" spans="1:48" x14ac:dyDescent="0.15">
      <c r="C95" s="7">
        <v>6</v>
      </c>
      <c r="D95" s="7">
        <f t="shared" si="100"/>
        <v>13.4965333333333</v>
      </c>
      <c r="E95" s="10">
        <f t="shared" si="101"/>
        <v>9.6271935483870994</v>
      </c>
      <c r="F95" s="7" t="s">
        <v>83</v>
      </c>
      <c r="G95" s="1">
        <v>7</v>
      </c>
      <c r="H95" s="9">
        <f t="shared" si="84"/>
        <v>13.4965333333333</v>
      </c>
      <c r="I95" s="9">
        <f t="shared" si="85"/>
        <v>286.64653333333325</v>
      </c>
      <c r="J95" s="9">
        <f t="shared" si="86"/>
        <v>9.3350766657967502E-2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15.926366229438779</v>
      </c>
      <c r="P95" s="9">
        <f t="shared" si="89"/>
        <v>1.486738497593673</v>
      </c>
      <c r="Q95" s="12">
        <f t="shared" si="90"/>
        <v>0.66903232391715284</v>
      </c>
      <c r="R95" s="9">
        <f t="shared" si="91"/>
        <v>2.3873737500000001</v>
      </c>
      <c r="S95" s="13">
        <f t="shared" si="92"/>
        <v>0.28023778175375885</v>
      </c>
      <c r="T95" s="2">
        <f t="shared" si="93"/>
        <v>0.51</v>
      </c>
      <c r="U95" s="14">
        <f t="shared" si="94"/>
        <v>0.14292126869441701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8.9545762511366728E-2</v>
      </c>
      <c r="AK95" s="9">
        <f t="shared" si="96"/>
        <v>10.4025</v>
      </c>
      <c r="AL95" s="1">
        <f t="shared" si="97"/>
        <v>0.45</v>
      </c>
      <c r="AM95" s="17">
        <f t="shared" si="98"/>
        <v>142799.16666666666</v>
      </c>
      <c r="AN95" s="1">
        <f t="shared" si="99"/>
        <v>1330173944.0826871</v>
      </c>
    </row>
    <row r="96" spans="1:48" x14ac:dyDescent="0.15">
      <c r="C96" s="7">
        <v>7</v>
      </c>
      <c r="D96" s="7">
        <f t="shared" si="100"/>
        <v>16.654129032258101</v>
      </c>
      <c r="E96" s="10">
        <f t="shared" si="101"/>
        <v>13.4965333333333</v>
      </c>
      <c r="F96" s="7" t="s">
        <v>83</v>
      </c>
      <c r="G96" s="1">
        <v>8</v>
      </c>
      <c r="H96" s="9">
        <f t="shared" si="84"/>
        <v>16.654129032258101</v>
      </c>
      <c r="I96" s="9">
        <f t="shared" si="85"/>
        <v>289.80412903225806</v>
      </c>
      <c r="J96" s="9">
        <f t="shared" si="86"/>
        <v>0.13516087487472253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19.744902731845105</v>
      </c>
      <c r="P96" s="9">
        <f t="shared" si="89"/>
        <v>2.6687383275524832</v>
      </c>
      <c r="Q96" s="12">
        <f t="shared" si="90"/>
        <v>1.2009322473986175</v>
      </c>
      <c r="R96" s="9">
        <f t="shared" si="91"/>
        <v>2.3873737500000001</v>
      </c>
      <c r="S96" s="13">
        <f t="shared" si="92"/>
        <v>0.50303487143503078</v>
      </c>
      <c r="T96" s="2">
        <f t="shared" si="93"/>
        <v>0.51</v>
      </c>
      <c r="U96" s="14">
        <f t="shared" si="94"/>
        <v>0.25654778443186571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0.12380415700620752</v>
      </c>
      <c r="AK96" s="9">
        <f t="shared" si="96"/>
        <v>10.4025</v>
      </c>
      <c r="AL96" s="1">
        <f t="shared" si="97"/>
        <v>0.45</v>
      </c>
      <c r="AM96" s="17">
        <f t="shared" si="98"/>
        <v>142799.16666666666</v>
      </c>
      <c r="AN96" s="1">
        <f t="shared" si="99"/>
        <v>1839071545.0982406</v>
      </c>
    </row>
    <row r="97" spans="1:50" x14ac:dyDescent="0.15">
      <c r="C97" s="7">
        <v>8</v>
      </c>
      <c r="D97" s="7">
        <f t="shared" si="100"/>
        <v>15.247</v>
      </c>
      <c r="E97" s="10">
        <f t="shared" si="101"/>
        <v>16.654129032258101</v>
      </c>
      <c r="F97" s="7" t="s">
        <v>83</v>
      </c>
      <c r="G97" s="1">
        <v>9</v>
      </c>
      <c r="H97" s="9">
        <f t="shared" si="84"/>
        <v>15.247</v>
      </c>
      <c r="I97" s="9">
        <f t="shared" si="85"/>
        <v>288.39699999999999</v>
      </c>
      <c r="J97" s="9">
        <f t="shared" si="86"/>
        <v>0.11472492039880101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22.381439404292621</v>
      </c>
      <c r="P97" s="9">
        <f t="shared" si="89"/>
        <v>2.5677088540680595</v>
      </c>
      <c r="Q97" s="12">
        <f t="shared" si="90"/>
        <v>1.1554689843306267</v>
      </c>
      <c r="R97" s="9">
        <f t="shared" si="91"/>
        <v>2.3873737500000001</v>
      </c>
      <c r="S97" s="13">
        <f t="shared" si="92"/>
        <v>0.48399166001160343</v>
      </c>
      <c r="T97" s="2">
        <f t="shared" si="93"/>
        <v>0.51</v>
      </c>
      <c r="U97" s="14">
        <f t="shared" si="94"/>
        <v>0.24683574660591776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0.12087597760168421</v>
      </c>
      <c r="AK97" s="9">
        <f t="shared" si="96"/>
        <v>10.4025</v>
      </c>
      <c r="AL97" s="1">
        <f t="shared" si="97"/>
        <v>0.45</v>
      </c>
      <c r="AM97" s="17">
        <f t="shared" si="98"/>
        <v>142799.16666666666</v>
      </c>
      <c r="AN97" s="1">
        <f t="shared" si="99"/>
        <v>1795574367.3618619</v>
      </c>
    </row>
    <row r="98" spans="1:50" x14ac:dyDescent="0.15">
      <c r="C98" s="7">
        <v>9</v>
      </c>
      <c r="D98" s="7">
        <f t="shared" si="100"/>
        <v>14.738633333333301</v>
      </c>
      <c r="E98" s="10">
        <f t="shared" si="101"/>
        <v>15.247</v>
      </c>
      <c r="F98" s="7" t="s">
        <v>83</v>
      </c>
      <c r="G98" s="1">
        <v>10</v>
      </c>
      <c r="H98" s="9">
        <f t="shared" si="84"/>
        <v>14.738633333333301</v>
      </c>
      <c r="I98" s="9">
        <f t="shared" si="85"/>
        <v>287.8886333333333</v>
      </c>
      <c r="J98" s="9">
        <f t="shared" si="86"/>
        <v>0.10808513924019685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25.119005550224564</v>
      </c>
      <c r="P98" s="9">
        <f t="shared" si="89"/>
        <v>2.7149912124712996</v>
      </c>
      <c r="Q98" s="12">
        <f t="shared" si="90"/>
        <v>1.2217460456120848</v>
      </c>
      <c r="R98" s="9">
        <f t="shared" si="91"/>
        <v>2.3873737500000001</v>
      </c>
      <c r="S98" s="13">
        <f t="shared" si="92"/>
        <v>0.51175315369538799</v>
      </c>
      <c r="T98" s="2">
        <f t="shared" si="93"/>
        <v>0.51</v>
      </c>
      <c r="U98" s="14">
        <f t="shared" si="94"/>
        <v>0.26099410838464787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0.12193872367797134</v>
      </c>
      <c r="AK98" s="9">
        <f t="shared" si="96"/>
        <v>10.4025</v>
      </c>
      <c r="AL98" s="1">
        <f t="shared" si="97"/>
        <v>0.45</v>
      </c>
      <c r="AM98" s="17">
        <f t="shared" si="98"/>
        <v>142799.16666666666</v>
      </c>
      <c r="AN98" s="1">
        <f t="shared" si="99"/>
        <v>1811361123.7667093</v>
      </c>
    </row>
    <row r="99" spans="1:50" x14ac:dyDescent="0.15">
      <c r="C99" s="7">
        <v>10</v>
      </c>
      <c r="D99" s="7">
        <f t="shared" si="100"/>
        <v>11.676645161290301</v>
      </c>
      <c r="E99" s="10">
        <f t="shared" si="101"/>
        <v>14.738633333333301</v>
      </c>
      <c r="F99" s="7" t="s">
        <v>83</v>
      </c>
      <c r="G99" s="1">
        <v>11</v>
      </c>
      <c r="H99" s="9">
        <f t="shared" si="84"/>
        <v>11.676645161290301</v>
      </c>
      <c r="I99" s="9">
        <f t="shared" si="85"/>
        <v>284.82664516129029</v>
      </c>
      <c r="J99" s="9">
        <f t="shared" si="86"/>
        <v>7.5138072831641728E-2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21.283813620865597</v>
      </c>
      <c r="O99" s="9">
        <f t="shared" si="102"/>
        <v>6.4254757168876679</v>
      </c>
      <c r="P99" s="9">
        <f t="shared" si="89"/>
        <v>0.48279786239345096</v>
      </c>
      <c r="Q99" s="12">
        <f t="shared" si="90"/>
        <v>0.21725903807705294</v>
      </c>
      <c r="R99" s="9">
        <f t="shared" si="91"/>
        <v>2.3873737500000001</v>
      </c>
      <c r="S99" s="13">
        <f t="shared" si="92"/>
        <v>9.1003362199593985E-2</v>
      </c>
      <c r="T99" s="2">
        <f t="shared" si="93"/>
        <v>0.51</v>
      </c>
      <c r="U99" s="14">
        <f t="shared" si="94"/>
        <v>4.6411714721792931E-2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4.4330131988620569E-2</v>
      </c>
      <c r="AK99" s="9">
        <f t="shared" si="96"/>
        <v>10.4025</v>
      </c>
      <c r="AL99" s="1">
        <f t="shared" si="97"/>
        <v>0.45</v>
      </c>
      <c r="AM99" s="17">
        <f t="shared" si="98"/>
        <v>142799.16666666666</v>
      </c>
      <c r="AN99" s="1">
        <f t="shared" si="99"/>
        <v>658510071.89228427</v>
      </c>
    </row>
    <row r="100" spans="1:50" x14ac:dyDescent="0.15">
      <c r="C100" s="7">
        <v>11</v>
      </c>
      <c r="D100" s="7">
        <f t="shared" si="100"/>
        <v>8.5670999999999999</v>
      </c>
      <c r="E100" s="10">
        <f t="shared" si="101"/>
        <v>11.676645161290301</v>
      </c>
      <c r="F100" s="7" t="s">
        <v>85</v>
      </c>
      <c r="G100" s="1">
        <v>12</v>
      </c>
      <c r="H100" s="9">
        <f t="shared" si="84"/>
        <v>8.5670999999999999</v>
      </c>
      <c r="I100" s="9">
        <f t="shared" si="85"/>
        <v>281.71709999999996</v>
      </c>
      <c r="J100" s="9">
        <f t="shared" si="86"/>
        <v>5.1521520121956453E-2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11.247952854494217</v>
      </c>
      <c r="P100" s="9">
        <f t="shared" si="89"/>
        <v>0.57951162932364131</v>
      </c>
      <c r="Q100" s="12">
        <f t="shared" si="90"/>
        <v>0.26078023319563859</v>
      </c>
      <c r="R100" s="9">
        <f t="shared" si="91"/>
        <v>2.3873737500000001</v>
      </c>
      <c r="S100" s="13">
        <f t="shared" si="92"/>
        <v>0.10923309900497925</v>
      </c>
      <c r="T100" s="2">
        <f t="shared" si="93"/>
        <v>0.51</v>
      </c>
      <c r="U100" s="14">
        <f t="shared" si="94"/>
        <v>5.5708880492539421E-2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4.7133227468500634E-2</v>
      </c>
      <c r="AK100" s="9">
        <f t="shared" si="96"/>
        <v>10.4025</v>
      </c>
      <c r="AL100" s="1">
        <f t="shared" si="97"/>
        <v>0.45</v>
      </c>
      <c r="AM100" s="17">
        <f t="shared" si="98"/>
        <v>142799.16666666666</v>
      </c>
      <c r="AN100" s="1">
        <f t="shared" si="99"/>
        <v>700149167.54060292</v>
      </c>
      <c r="AO100" s="1">
        <f>SUM(AN89:AN100)</f>
        <v>11940662468.594929</v>
      </c>
    </row>
    <row r="101" spans="1:50" x14ac:dyDescent="0.15">
      <c r="C101" s="7">
        <v>12</v>
      </c>
      <c r="D101" s="7">
        <f t="shared" si="100"/>
        <v>7.58651612903226</v>
      </c>
      <c r="E101" s="10">
        <f t="shared" si="101"/>
        <v>8.5670999999999999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5.66767741935484</v>
      </c>
      <c r="E105" s="7"/>
      <c r="F105" s="7"/>
      <c r="G105" s="1">
        <v>1</v>
      </c>
      <c r="H105" s="9">
        <f t="shared" ref="H105:H116" si="103">E106</f>
        <v>5.66767741935484</v>
      </c>
      <c r="I105" s="9">
        <f t="shared" ref="I105:I116" si="104">H105+273.15</f>
        <v>278.81767741935482</v>
      </c>
      <c r="J105" s="9">
        <f t="shared" ref="J105:J116" si="105">EXP(($C$15*(I105-$C$13))/($C$16*I105*$C$13))</f>
        <v>3.596645141196874E-2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2.3302311698311141E-2</v>
      </c>
      <c r="Q105" s="12">
        <f t="shared" ref="Q105:Q116" si="109">P105*$B$107</f>
        <v>6.9906935094933417E-3</v>
      </c>
      <c r="R105" s="9">
        <f t="shared" ref="R105:R116" si="110">L105*$B$107</f>
        <v>0.19436706250000002</v>
      </c>
      <c r="S105" s="13">
        <f t="shared" ref="S105:S116" si="111">Q105/R105</f>
        <v>3.596645141196874E-2</v>
      </c>
      <c r="T105" s="2">
        <f t="shared" ref="T105:T116" si="112">$B$106/100</f>
        <v>0.01</v>
      </c>
      <c r="U105" s="14">
        <f t="shared" ref="U105:U116" si="113">S105*T105</f>
        <v>3.5966451411968741E-4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5.8496645141196879E-3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4.4557419354838697</v>
      </c>
      <c r="E106" s="10">
        <f t="shared" ref="E106:E117" si="122">D105</f>
        <v>5.66767741935484</v>
      </c>
      <c r="F106" s="7" t="s">
        <v>83</v>
      </c>
      <c r="G106" s="1">
        <v>2</v>
      </c>
      <c r="H106" s="9">
        <f t="shared" si="103"/>
        <v>4.4557419354838697</v>
      </c>
      <c r="I106" s="9">
        <f t="shared" si="104"/>
        <v>277.60574193548382</v>
      </c>
      <c r="J106" s="9">
        <f t="shared" si="105"/>
        <v>3.0880653837701593E-2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1.2724781049683558</v>
      </c>
      <c r="P106" s="9">
        <f t="shared" si="108"/>
        <v>3.9294955875582308E-2</v>
      </c>
      <c r="Q106" s="12">
        <f t="shared" si="109"/>
        <v>1.1788486762674692E-2</v>
      </c>
      <c r="R106" s="9">
        <f t="shared" si="110"/>
        <v>0.19436706250000002</v>
      </c>
      <c r="S106" s="13">
        <f t="shared" si="111"/>
        <v>6.0650640139579666E-2</v>
      </c>
      <c r="T106" s="2">
        <f t="shared" si="112"/>
        <v>0.01</v>
      </c>
      <c r="U106" s="14">
        <f t="shared" si="113"/>
        <v>6.0650640139579663E-4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6.0965064013957966E-3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6.2272142857142896</v>
      </c>
      <c r="E107" s="10">
        <f t="shared" si="122"/>
        <v>4.4557419354838697</v>
      </c>
      <c r="F107" s="7" t="s">
        <v>83</v>
      </c>
      <c r="G107" s="1">
        <v>3</v>
      </c>
      <c r="H107" s="9">
        <f t="shared" si="103"/>
        <v>6.2272142857142896</v>
      </c>
      <c r="I107" s="9">
        <f t="shared" si="104"/>
        <v>279.37721428571427</v>
      </c>
      <c r="J107" s="9">
        <f t="shared" si="105"/>
        <v>3.8572045931328278E-2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1.8810733574261069</v>
      </c>
      <c r="P107" s="9">
        <f t="shared" si="108"/>
        <v>7.2556847942837691E-2</v>
      </c>
      <c r="Q107" s="12">
        <f t="shared" si="109"/>
        <v>2.1767054382851307E-2</v>
      </c>
      <c r="R107" s="9">
        <f t="shared" si="110"/>
        <v>0.19436706250000002</v>
      </c>
      <c r="S107" s="13">
        <f t="shared" si="111"/>
        <v>0.11198941890090716</v>
      </c>
      <c r="T107" s="2">
        <f t="shared" si="112"/>
        <v>0.01</v>
      </c>
      <c r="U107" s="14">
        <f t="shared" si="113"/>
        <v>1.1198941890090716E-3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6.6098941890090713E-3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7.4594838709677402</v>
      </c>
      <c r="E108" s="10">
        <f t="shared" si="122"/>
        <v>6.2272142857142896</v>
      </c>
      <c r="F108" s="7" t="s">
        <v>83</v>
      </c>
      <c r="G108" s="1">
        <v>4</v>
      </c>
      <c r="H108" s="9">
        <f t="shared" si="103"/>
        <v>7.4594838709677402</v>
      </c>
      <c r="I108" s="9">
        <f t="shared" si="104"/>
        <v>280.60948387096772</v>
      </c>
      <c r="J108" s="9">
        <f t="shared" si="105"/>
        <v>4.4951134257001125E-2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2.4564067178166025</v>
      </c>
      <c r="P108" s="9">
        <f t="shared" si="108"/>
        <v>0.11041826816237357</v>
      </c>
      <c r="Q108" s="12">
        <f t="shared" si="109"/>
        <v>3.3125480448712073E-2</v>
      </c>
      <c r="R108" s="9">
        <f t="shared" si="110"/>
        <v>0.19436706250000002</v>
      </c>
      <c r="S108" s="13">
        <f t="shared" si="111"/>
        <v>0.17042743776977168</v>
      </c>
      <c r="T108" s="2">
        <f t="shared" si="112"/>
        <v>0.01</v>
      </c>
      <c r="U108" s="14">
        <f t="shared" si="113"/>
        <v>1.7042743776977168E-3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7.1942743776977165E-3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7.6466666666666603</v>
      </c>
      <c r="E109" s="10">
        <f t="shared" si="122"/>
        <v>7.4594838709677402</v>
      </c>
      <c r="F109" s="7" t="s">
        <v>83</v>
      </c>
      <c r="G109" s="1">
        <v>5</v>
      </c>
      <c r="H109" s="9">
        <f t="shared" si="103"/>
        <v>7.6466666666666603</v>
      </c>
      <c r="I109" s="9">
        <f t="shared" si="104"/>
        <v>280.79666666666662</v>
      </c>
      <c r="J109" s="9">
        <f t="shared" si="105"/>
        <v>4.6003000430935304E-2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2.2286890271715176</v>
      </c>
      <c r="O109" s="9">
        <f t="shared" si="123"/>
        <v>0.76518963081604463</v>
      </c>
      <c r="P109" s="9">
        <f t="shared" si="108"/>
        <v>3.5201018916177725E-2</v>
      </c>
      <c r="Q109" s="12">
        <f t="shared" si="109"/>
        <v>1.0560305674853316E-2</v>
      </c>
      <c r="R109" s="9">
        <f t="shared" si="110"/>
        <v>0.19436706250000002</v>
      </c>
      <c r="S109" s="13">
        <f t="shared" si="111"/>
        <v>5.433176557295203E-2</v>
      </c>
      <c r="T109" s="2">
        <f t="shared" si="112"/>
        <v>0.01</v>
      </c>
      <c r="U109" s="14">
        <f t="shared" si="113"/>
        <v>5.4331765572952035E-4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6.03331765572952E-3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9.6271935483870994</v>
      </c>
      <c r="E110" s="10">
        <f t="shared" si="122"/>
        <v>7.6466666666666603</v>
      </c>
      <c r="F110" s="7" t="s">
        <v>85</v>
      </c>
      <c r="G110" s="1">
        <v>6</v>
      </c>
      <c r="H110" s="9">
        <f t="shared" si="103"/>
        <v>9.6271935483870994</v>
      </c>
      <c r="I110" s="9">
        <f t="shared" si="104"/>
        <v>282.77719354838706</v>
      </c>
      <c r="J110" s="9">
        <f t="shared" si="105"/>
        <v>5.8648908395384489E-2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1.3778788202332004</v>
      </c>
      <c r="P110" s="9">
        <f t="shared" si="108"/>
        <v>8.0811088707797421E-2</v>
      </c>
      <c r="Q110" s="12">
        <f t="shared" si="109"/>
        <v>2.4243326612339227E-2</v>
      </c>
      <c r="R110" s="9">
        <f t="shared" si="110"/>
        <v>0.19436706250000002</v>
      </c>
      <c r="S110" s="13">
        <f t="shared" si="111"/>
        <v>0.12472960336239698</v>
      </c>
      <c r="T110" s="2">
        <f t="shared" si="112"/>
        <v>0.01</v>
      </c>
      <c r="U110" s="14">
        <f t="shared" si="113"/>
        <v>1.2472960336239699E-3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6.7372960336239702E-3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13.4965333333333</v>
      </c>
      <c r="E111" s="10">
        <f t="shared" si="122"/>
        <v>9.6271935483870994</v>
      </c>
      <c r="F111" s="7" t="s">
        <v>83</v>
      </c>
      <c r="G111" s="1">
        <v>7</v>
      </c>
      <c r="H111" s="9">
        <f t="shared" si="103"/>
        <v>13.4965333333333</v>
      </c>
      <c r="I111" s="9">
        <f t="shared" si="104"/>
        <v>286.64653333333325</v>
      </c>
      <c r="J111" s="9">
        <f t="shared" si="105"/>
        <v>9.3350766657967502E-2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1.9449579398587364</v>
      </c>
      <c r="P111" s="9">
        <f t="shared" si="108"/>
        <v>0.18156331480331409</v>
      </c>
      <c r="Q111" s="12">
        <f t="shared" si="109"/>
        <v>5.4468994440994227E-2</v>
      </c>
      <c r="R111" s="9">
        <f t="shared" si="110"/>
        <v>0.19436706250000002</v>
      </c>
      <c r="S111" s="13">
        <f t="shared" si="111"/>
        <v>0.28023778175375891</v>
      </c>
      <c r="T111" s="2">
        <f t="shared" si="112"/>
        <v>0.01</v>
      </c>
      <c r="U111" s="14">
        <f t="shared" si="113"/>
        <v>2.8023778175375893E-3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1.2752377817537588E-2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16.654129032258101</v>
      </c>
      <c r="E112" s="10">
        <f t="shared" si="122"/>
        <v>13.4965333333333</v>
      </c>
      <c r="F112" s="7" t="s">
        <v>83</v>
      </c>
      <c r="G112" s="1">
        <v>8</v>
      </c>
      <c r="H112" s="9">
        <f t="shared" si="103"/>
        <v>16.654129032258101</v>
      </c>
      <c r="I112" s="9">
        <f t="shared" si="104"/>
        <v>289.80412903225806</v>
      </c>
      <c r="J112" s="9">
        <f t="shared" si="105"/>
        <v>0.13516087487472253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2.4112848333887555</v>
      </c>
      <c r="P112" s="9">
        <f t="shared" si="108"/>
        <v>0.32591136765297374</v>
      </c>
      <c r="Q112" s="12">
        <f t="shared" si="109"/>
        <v>9.7773410295892121E-2</v>
      </c>
      <c r="R112" s="9">
        <f t="shared" si="110"/>
        <v>0.19436706250000002</v>
      </c>
      <c r="S112" s="13">
        <f t="shared" si="111"/>
        <v>0.50303487143503089</v>
      </c>
      <c r="T112" s="2">
        <f t="shared" si="112"/>
        <v>0.01</v>
      </c>
      <c r="U112" s="14">
        <f t="shared" si="113"/>
        <v>5.0303487143503094E-3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1.4980348714350309E-2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15.247</v>
      </c>
      <c r="E113" s="10">
        <f t="shared" si="122"/>
        <v>16.654129032258101</v>
      </c>
      <c r="F113" s="7" t="s">
        <v>83</v>
      </c>
      <c r="G113" s="1">
        <v>9</v>
      </c>
      <c r="H113" s="9">
        <f t="shared" si="103"/>
        <v>15.247</v>
      </c>
      <c r="I113" s="9">
        <f t="shared" si="104"/>
        <v>288.39699999999999</v>
      </c>
      <c r="J113" s="9">
        <f t="shared" si="105"/>
        <v>0.11472492039880101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2.7332636740691152</v>
      </c>
      <c r="P113" s="9">
        <f t="shared" si="108"/>
        <v>0.31357345743651366</v>
      </c>
      <c r="Q113" s="12">
        <f t="shared" si="109"/>
        <v>9.40720372309541E-2</v>
      </c>
      <c r="R113" s="9">
        <f t="shared" si="110"/>
        <v>0.19436706250000002</v>
      </c>
      <c r="S113" s="13">
        <f t="shared" si="111"/>
        <v>0.48399166001160349</v>
      </c>
      <c r="T113" s="2">
        <f t="shared" si="112"/>
        <v>0.01</v>
      </c>
      <c r="U113" s="14">
        <f t="shared" si="113"/>
        <v>4.8399166001160347E-3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1.4789916600116033E-2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14.738633333333301</v>
      </c>
      <c r="E114" s="10">
        <f t="shared" si="122"/>
        <v>15.247</v>
      </c>
      <c r="F114" s="7" t="s">
        <v>83</v>
      </c>
      <c r="G114" s="1">
        <v>10</v>
      </c>
      <c r="H114" s="9">
        <f t="shared" si="103"/>
        <v>14.738633333333301</v>
      </c>
      <c r="I114" s="9">
        <f t="shared" si="104"/>
        <v>287.8886333333333</v>
      </c>
      <c r="J114" s="9">
        <f t="shared" si="105"/>
        <v>0.10808513924019685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3.0675804249659349</v>
      </c>
      <c r="P114" s="9">
        <f t="shared" si="108"/>
        <v>0.3315598573629453</v>
      </c>
      <c r="Q114" s="12">
        <f t="shared" si="109"/>
        <v>9.9467957208883587E-2</v>
      </c>
      <c r="R114" s="9">
        <f t="shared" si="110"/>
        <v>0.19436706250000002</v>
      </c>
      <c r="S114" s="13">
        <f t="shared" si="111"/>
        <v>0.51175315369538799</v>
      </c>
      <c r="T114" s="2">
        <f t="shared" si="112"/>
        <v>0.01</v>
      </c>
      <c r="U114" s="14">
        <f t="shared" si="113"/>
        <v>5.1175315369538796E-3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1.5067531536953879E-2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11.676645161290301</v>
      </c>
      <c r="E115" s="10">
        <f t="shared" si="122"/>
        <v>14.738633333333301</v>
      </c>
      <c r="F115" s="7" t="s">
        <v>83</v>
      </c>
      <c r="G115" s="1">
        <v>11</v>
      </c>
      <c r="H115" s="9">
        <f t="shared" si="103"/>
        <v>11.676645161290301</v>
      </c>
      <c r="I115" s="9">
        <f t="shared" si="104"/>
        <v>284.82664516129029</v>
      </c>
      <c r="J115" s="9">
        <f t="shared" si="105"/>
        <v>7.5138072831641728E-2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2.5992195392228399</v>
      </c>
      <c r="O115" s="9">
        <f t="shared" si="123"/>
        <v>0.78469123671348306</v>
      </c>
      <c r="P115" s="9">
        <f t="shared" si="108"/>
        <v>5.8960187294528711E-2</v>
      </c>
      <c r="Q115" s="12">
        <f t="shared" si="109"/>
        <v>1.7688056188358614E-2</v>
      </c>
      <c r="R115" s="9">
        <f t="shared" si="110"/>
        <v>0.19436706250000002</v>
      </c>
      <c r="S115" s="13">
        <f t="shared" si="111"/>
        <v>9.1003362199593943E-2</v>
      </c>
      <c r="T115" s="2">
        <f t="shared" si="112"/>
        <v>0.01</v>
      </c>
      <c r="U115" s="14">
        <f t="shared" si="113"/>
        <v>9.1003362199593943E-4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6.4000336219959394E-3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8.5670999999999999</v>
      </c>
      <c r="E116" s="10">
        <f t="shared" si="122"/>
        <v>11.676645161290301</v>
      </c>
      <c r="F116" s="7" t="s">
        <v>85</v>
      </c>
      <c r="G116" s="1">
        <v>12</v>
      </c>
      <c r="H116" s="9">
        <f t="shared" si="103"/>
        <v>8.5670999999999999</v>
      </c>
      <c r="I116" s="9">
        <f t="shared" si="104"/>
        <v>281.71709999999996</v>
      </c>
      <c r="J116" s="9">
        <f t="shared" si="105"/>
        <v>5.1521520121956453E-2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1.3736212577522879</v>
      </c>
      <c r="P116" s="9">
        <f t="shared" si="108"/>
        <v>7.0771055271231634E-2</v>
      </c>
      <c r="Q116" s="12">
        <f t="shared" si="109"/>
        <v>2.1231316581369491E-2</v>
      </c>
      <c r="R116" s="9">
        <f t="shared" si="110"/>
        <v>0.19436706250000002</v>
      </c>
      <c r="S116" s="13">
        <f t="shared" si="111"/>
        <v>0.10923309900497924</v>
      </c>
      <c r="T116" s="2">
        <f t="shared" si="112"/>
        <v>0.01</v>
      </c>
      <c r="U116" s="14">
        <f t="shared" si="113"/>
        <v>1.0923309900497924E-3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6.5823309900497921E-3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7.58651612903226</v>
      </c>
      <c r="E117" s="10">
        <f t="shared" si="122"/>
        <v>8.5670999999999999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5.66767741935484</v>
      </c>
      <c r="E121" s="7"/>
      <c r="F121" s="7"/>
      <c r="G121" s="1">
        <v>1</v>
      </c>
      <c r="H121" s="9">
        <f t="shared" ref="H121:H132" si="124">E122</f>
        <v>5.66767741935484</v>
      </c>
      <c r="I121" s="9">
        <f t="shared" ref="I121:I132" si="125">H121+273.15</f>
        <v>278.81767741935482</v>
      </c>
      <c r="J121" s="9">
        <f t="shared" ref="J121:J132" si="126">EXP(($C$15*(I121-$C$13))/($C$16*I121*$C$13))</f>
        <v>3.596645141196874E-2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1.0239648716987501E-2</v>
      </c>
      <c r="Q121" s="12">
        <f t="shared" ref="Q121:Q132" si="130">P121*$B$123</f>
        <v>3.3790840766058754E-3</v>
      </c>
      <c r="R121" s="9">
        <f t="shared" ref="R121:R132" si="131">L121*$B$123</f>
        <v>9.3951000000000007E-2</v>
      </c>
      <c r="S121" s="13">
        <f t="shared" ref="S121:S132" si="132">Q121/R121</f>
        <v>3.596645141196874E-2</v>
      </c>
      <c r="T121" s="2">
        <f t="shared" ref="T121:T132" si="133">$B$122/100</f>
        <v>0.01</v>
      </c>
      <c r="U121" s="14">
        <f t="shared" ref="U121:U132" si="134">S121*T121</f>
        <v>3.5966451411968741E-4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5.8496645141196879E-3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4.4557419354838697</v>
      </c>
      <c r="E122" s="10">
        <f t="shared" ref="E122:E133" si="145">D121</f>
        <v>5.66767741935484</v>
      </c>
      <c r="F122" s="7" t="s">
        <v>83</v>
      </c>
      <c r="G122" s="1">
        <v>2</v>
      </c>
      <c r="H122" s="9">
        <f t="shared" si="124"/>
        <v>4.4557419354838697</v>
      </c>
      <c r="I122" s="9">
        <f t="shared" si="125"/>
        <v>277.60574193548382</v>
      </c>
      <c r="J122" s="9">
        <f t="shared" si="126"/>
        <v>3.0880653837701593E-2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0.55916035128301256</v>
      </c>
      <c r="P122" s="9">
        <f t="shared" si="129"/>
        <v>1.7267237247738331E-2</v>
      </c>
      <c r="Q122" s="12">
        <f t="shared" si="130"/>
        <v>5.6981882917536497E-3</v>
      </c>
      <c r="R122" s="9">
        <f t="shared" si="131"/>
        <v>9.3951000000000007E-2</v>
      </c>
      <c r="S122" s="13">
        <f t="shared" si="132"/>
        <v>6.0650640139579666E-2</v>
      </c>
      <c r="T122" s="2">
        <f t="shared" si="133"/>
        <v>0.01</v>
      </c>
      <c r="U122" s="14">
        <f t="shared" si="134"/>
        <v>6.0650640139579663E-4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6.0965064013957966E-3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6.2272142857142896</v>
      </c>
      <c r="E123" s="10">
        <f t="shared" si="145"/>
        <v>4.4557419354838697</v>
      </c>
      <c r="F123" s="7" t="s">
        <v>83</v>
      </c>
      <c r="G123" s="1">
        <v>3</v>
      </c>
      <c r="H123" s="9">
        <f t="shared" si="124"/>
        <v>6.2272142857142896</v>
      </c>
      <c r="I123" s="9">
        <f t="shared" si="125"/>
        <v>279.37721428571427</v>
      </c>
      <c r="J123" s="9">
        <f t="shared" si="126"/>
        <v>3.8572045931328278E-2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0.82659311403527413</v>
      </c>
      <c r="P123" s="9">
        <f t="shared" si="129"/>
        <v>3.1883387561088265E-2</v>
      </c>
      <c r="Q123" s="12">
        <f t="shared" si="130"/>
        <v>1.0521517895159128E-2</v>
      </c>
      <c r="R123" s="9">
        <f t="shared" si="131"/>
        <v>9.3951000000000007E-2</v>
      </c>
      <c r="S123" s="13">
        <f t="shared" si="132"/>
        <v>0.11198941890090715</v>
      </c>
      <c r="T123" s="2">
        <f t="shared" si="133"/>
        <v>0.01</v>
      </c>
      <c r="U123" s="14">
        <f t="shared" si="134"/>
        <v>1.1198941890090716E-3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6.6098941890090713E-3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7.4594838709677402</v>
      </c>
      <c r="E124" s="10">
        <f t="shared" si="145"/>
        <v>6.2272142857142896</v>
      </c>
      <c r="F124" s="7" t="s">
        <v>83</v>
      </c>
      <c r="G124" s="1">
        <v>4</v>
      </c>
      <c r="H124" s="9">
        <f t="shared" si="124"/>
        <v>7.4594838709677402</v>
      </c>
      <c r="I124" s="9">
        <f t="shared" si="125"/>
        <v>280.60948387096772</v>
      </c>
      <c r="J124" s="9">
        <f t="shared" si="126"/>
        <v>4.4951134257001125E-2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1.079409726474186</v>
      </c>
      <c r="P124" s="9">
        <f t="shared" si="129"/>
        <v>4.8520691533053995E-2</v>
      </c>
      <c r="Q124" s="12">
        <f t="shared" si="130"/>
        <v>1.6011828205907817E-2</v>
      </c>
      <c r="R124" s="9">
        <f t="shared" si="131"/>
        <v>9.3951000000000007E-2</v>
      </c>
      <c r="S124" s="13">
        <f t="shared" si="132"/>
        <v>0.17042743776977165</v>
      </c>
      <c r="T124" s="2">
        <f t="shared" si="133"/>
        <v>0.01</v>
      </c>
      <c r="U124" s="14">
        <f t="shared" si="134"/>
        <v>1.7042743776977166E-3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7.1942743776977165E-3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7.6466666666666603</v>
      </c>
      <c r="E125" s="10">
        <f t="shared" si="145"/>
        <v>7.4594838709677402</v>
      </c>
      <c r="F125" s="7" t="s">
        <v>83</v>
      </c>
      <c r="G125" s="1">
        <v>5</v>
      </c>
      <c r="H125" s="9">
        <f t="shared" si="124"/>
        <v>7.6466666666666603</v>
      </c>
      <c r="I125" s="9">
        <f t="shared" si="125"/>
        <v>280.79666666666662</v>
      </c>
      <c r="J125" s="9">
        <f t="shared" si="126"/>
        <v>4.6003000430935304E-2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0.97934458319407536</v>
      </c>
      <c r="O125" s="9">
        <f t="shared" si="146"/>
        <v>0.33624445174705653</v>
      </c>
      <c r="P125" s="9">
        <f t="shared" si="129"/>
        <v>1.5468253658619447E-2</v>
      </c>
      <c r="Q125" s="12">
        <f t="shared" si="130"/>
        <v>5.104523707344418E-3</v>
      </c>
      <c r="R125" s="9">
        <f t="shared" si="131"/>
        <v>9.3951000000000007E-2</v>
      </c>
      <c r="S125" s="13">
        <f t="shared" si="132"/>
        <v>5.4331765572952044E-2</v>
      </c>
      <c r="T125" s="2">
        <f t="shared" si="133"/>
        <v>0.01</v>
      </c>
      <c r="U125" s="14">
        <f t="shared" si="134"/>
        <v>5.4331765572952046E-4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6.0333176557295209E-3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9.6271935483870994</v>
      </c>
      <c r="E126" s="10">
        <f t="shared" si="145"/>
        <v>7.6466666666666603</v>
      </c>
      <c r="F126" s="7" t="s">
        <v>85</v>
      </c>
      <c r="G126" s="1">
        <v>6</v>
      </c>
      <c r="H126" s="9">
        <f t="shared" si="124"/>
        <v>9.6271935483870994</v>
      </c>
      <c r="I126" s="9">
        <f t="shared" si="125"/>
        <v>282.77719354838706</v>
      </c>
      <c r="J126" s="9">
        <f t="shared" si="126"/>
        <v>5.8648908395384489E-2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0.60547619808843711</v>
      </c>
      <c r="P126" s="9">
        <f t="shared" si="129"/>
        <v>3.5510518077274421E-2</v>
      </c>
      <c r="Q126" s="12">
        <f t="shared" si="130"/>
        <v>1.171847096550056E-2</v>
      </c>
      <c r="R126" s="9">
        <f t="shared" si="131"/>
        <v>9.3951000000000007E-2</v>
      </c>
      <c r="S126" s="13">
        <f t="shared" si="132"/>
        <v>0.12472960336239698</v>
      </c>
      <c r="T126" s="2">
        <f t="shared" si="133"/>
        <v>0.01</v>
      </c>
      <c r="U126" s="14">
        <f t="shared" si="134"/>
        <v>1.2472960336239699E-3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6.7372960336239702E-3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13.4965333333333</v>
      </c>
      <c r="E127" s="10">
        <f t="shared" si="145"/>
        <v>9.6271935483870994</v>
      </c>
      <c r="F127" s="7" t="s">
        <v>83</v>
      </c>
      <c r="G127" s="1">
        <v>7</v>
      </c>
      <c r="H127" s="9">
        <f t="shared" si="124"/>
        <v>13.4965333333333</v>
      </c>
      <c r="I127" s="9">
        <f t="shared" si="125"/>
        <v>286.64653333333325</v>
      </c>
      <c r="J127" s="9">
        <f t="shared" si="126"/>
        <v>9.3350766657967502E-2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0.85466568001116261</v>
      </c>
      <c r="P127" s="9">
        <f t="shared" si="129"/>
        <v>7.9783696465295165E-2</v>
      </c>
      <c r="Q127" s="12">
        <f t="shared" si="130"/>
        <v>2.6328619833547406E-2</v>
      </c>
      <c r="R127" s="9">
        <f t="shared" si="131"/>
        <v>9.3951000000000007E-2</v>
      </c>
      <c r="S127" s="13">
        <f t="shared" si="132"/>
        <v>0.28023778175375891</v>
      </c>
      <c r="T127" s="2">
        <f t="shared" si="133"/>
        <v>0.01</v>
      </c>
      <c r="U127" s="14">
        <f t="shared" si="134"/>
        <v>2.8023778175375893E-3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1.2752377817537588E-2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16.654129032258101</v>
      </c>
      <c r="E128" s="10">
        <f t="shared" si="145"/>
        <v>13.4965333333333</v>
      </c>
      <c r="F128" s="7" t="s">
        <v>83</v>
      </c>
      <c r="G128" s="1">
        <v>8</v>
      </c>
      <c r="H128" s="9">
        <f t="shared" si="124"/>
        <v>16.654129032258101</v>
      </c>
      <c r="I128" s="9">
        <f t="shared" si="125"/>
        <v>289.80412903225806</v>
      </c>
      <c r="J128" s="9">
        <f t="shared" si="126"/>
        <v>0.13516087487472253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1.0595819835458675</v>
      </c>
      <c r="P128" s="9">
        <f t="shared" si="129"/>
        <v>0.1432140278975533</v>
      </c>
      <c r="Q128" s="12">
        <f t="shared" si="130"/>
        <v>4.7260629206192589E-2</v>
      </c>
      <c r="R128" s="9">
        <f t="shared" si="131"/>
        <v>9.3951000000000007E-2</v>
      </c>
      <c r="S128" s="13">
        <f t="shared" si="132"/>
        <v>0.50303487143503089</v>
      </c>
      <c r="T128" s="2">
        <f t="shared" si="133"/>
        <v>0.01</v>
      </c>
      <c r="U128" s="14">
        <f t="shared" si="134"/>
        <v>5.0303487143503094E-3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1.4980348714350309E-2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15.247</v>
      </c>
      <c r="E129" s="10">
        <f t="shared" si="145"/>
        <v>16.654129032258101</v>
      </c>
      <c r="F129" s="7" t="s">
        <v>83</v>
      </c>
      <c r="G129" s="1">
        <v>9</v>
      </c>
      <c r="H129" s="9">
        <f t="shared" si="124"/>
        <v>15.247</v>
      </c>
      <c r="I129" s="9">
        <f t="shared" si="125"/>
        <v>288.39699999999999</v>
      </c>
      <c r="J129" s="9">
        <f t="shared" si="126"/>
        <v>0.11472492039880101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1.2010679556483141</v>
      </c>
      <c r="P129" s="9">
        <f t="shared" si="129"/>
        <v>0.1377924256053035</v>
      </c>
      <c r="Q129" s="12">
        <f t="shared" si="130"/>
        <v>4.5471500449750159E-2</v>
      </c>
      <c r="R129" s="9">
        <f t="shared" si="131"/>
        <v>9.3951000000000007E-2</v>
      </c>
      <c r="S129" s="13">
        <f t="shared" si="132"/>
        <v>0.48399166001160343</v>
      </c>
      <c r="T129" s="2">
        <f t="shared" si="133"/>
        <v>0.01</v>
      </c>
      <c r="U129" s="14">
        <f t="shared" si="134"/>
        <v>4.8399166001160347E-3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1.4789916600116033E-2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14.738633333333301</v>
      </c>
      <c r="E130" s="10">
        <f t="shared" si="145"/>
        <v>15.247</v>
      </c>
      <c r="F130" s="7" t="s">
        <v>83</v>
      </c>
      <c r="G130" s="1">
        <v>10</v>
      </c>
      <c r="H130" s="9">
        <f t="shared" si="124"/>
        <v>14.738633333333301</v>
      </c>
      <c r="I130" s="9">
        <f t="shared" si="125"/>
        <v>287.8886333333333</v>
      </c>
      <c r="J130" s="9">
        <f t="shared" si="126"/>
        <v>0.10808513924019685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1.3479755300430105</v>
      </c>
      <c r="P130" s="9">
        <f t="shared" si="129"/>
        <v>0.14569612285707695</v>
      </c>
      <c r="Q130" s="12">
        <f t="shared" si="130"/>
        <v>4.8079720542835394E-2</v>
      </c>
      <c r="R130" s="9">
        <f t="shared" si="131"/>
        <v>9.3951000000000007E-2</v>
      </c>
      <c r="S130" s="13">
        <f t="shared" si="132"/>
        <v>0.51175315369538787</v>
      </c>
      <c r="T130" s="2">
        <f t="shared" si="133"/>
        <v>0.01</v>
      </c>
      <c r="U130" s="14">
        <f t="shared" si="134"/>
        <v>5.1175315369538787E-3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1.5067531536953879E-2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11.676645161290301</v>
      </c>
      <c r="E131" s="10">
        <f t="shared" si="145"/>
        <v>14.738633333333301</v>
      </c>
      <c r="F131" s="7" t="s">
        <v>83</v>
      </c>
      <c r="G131" s="1">
        <v>11</v>
      </c>
      <c r="H131" s="9">
        <f t="shared" si="124"/>
        <v>11.676645161290301</v>
      </c>
      <c r="I131" s="9">
        <f t="shared" si="125"/>
        <v>284.82664516129029</v>
      </c>
      <c r="J131" s="9">
        <f t="shared" si="126"/>
        <v>7.5138072831641728E-2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1.1421654368266367</v>
      </c>
      <c r="O131" s="9">
        <f t="shared" si="146"/>
        <v>0.34481397035929673</v>
      </c>
      <c r="P131" s="9">
        <f t="shared" si="129"/>
        <v>2.5908657218224388E-2</v>
      </c>
      <c r="Q131" s="12">
        <f t="shared" si="130"/>
        <v>8.5498568820140484E-3</v>
      </c>
      <c r="R131" s="9">
        <f t="shared" si="131"/>
        <v>9.3951000000000007E-2</v>
      </c>
      <c r="S131" s="13">
        <f t="shared" si="132"/>
        <v>9.1003362199593915E-2</v>
      </c>
      <c r="T131" s="2">
        <f t="shared" si="133"/>
        <v>0.01</v>
      </c>
      <c r="U131" s="14">
        <f t="shared" si="134"/>
        <v>9.1003362199593922E-4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6.4000336219959394E-3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8.5670999999999999</v>
      </c>
      <c r="E132" s="10">
        <f t="shared" si="145"/>
        <v>11.676645161290301</v>
      </c>
      <c r="F132" s="7" t="s">
        <v>85</v>
      </c>
      <c r="G132" s="1">
        <v>12</v>
      </c>
      <c r="H132" s="9">
        <f t="shared" si="124"/>
        <v>8.5670999999999999</v>
      </c>
      <c r="I132" s="9">
        <f t="shared" si="125"/>
        <v>281.71709999999996</v>
      </c>
      <c r="J132" s="9">
        <f t="shared" si="126"/>
        <v>5.1521520121956453E-2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0.60360531314107224</v>
      </c>
      <c r="P132" s="9">
        <f t="shared" si="129"/>
        <v>3.1098663286717579E-2</v>
      </c>
      <c r="Q132" s="12">
        <f t="shared" si="130"/>
        <v>1.0262558884616801E-2</v>
      </c>
      <c r="R132" s="9">
        <f t="shared" si="131"/>
        <v>9.3951000000000007E-2</v>
      </c>
      <c r="S132" s="13">
        <f t="shared" si="132"/>
        <v>0.1092330990049792</v>
      </c>
      <c r="T132" s="2">
        <f t="shared" si="133"/>
        <v>0.01</v>
      </c>
      <c r="U132" s="14">
        <f t="shared" si="134"/>
        <v>1.092330990049792E-3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6.5823309900497921E-3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7.58651612903226</v>
      </c>
      <c r="E133" s="10">
        <f t="shared" si="145"/>
        <v>8.5670999999999999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5.66767741935484</v>
      </c>
      <c r="E136" s="7"/>
      <c r="F136" s="7"/>
      <c r="G136" s="1">
        <v>1</v>
      </c>
      <c r="H136" s="9">
        <f t="shared" ref="H136:H147" si="147">E137</f>
        <v>5.66767741935484</v>
      </c>
      <c r="I136" s="9">
        <f t="shared" ref="I136:I147" si="148">H136+273.15</f>
        <v>278.81767741935482</v>
      </c>
      <c r="J136" s="9">
        <f t="shared" ref="J136:J147" si="149">EXP(($C$15*(I136-$C$13))/($C$16*I136*$C$13))</f>
        <v>3.596645141196874E-2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2.7300260014147766E-2</v>
      </c>
      <c r="Q136" s="12">
        <f t="shared" ref="Q136:Q147" si="153">P136*$B$138</f>
        <v>7.0980676036784193E-3</v>
      </c>
      <c r="R136" s="9">
        <f t="shared" ref="R136:R147" si="154">L136*$B$138</f>
        <v>0.19735245833333334</v>
      </c>
      <c r="S136" s="13">
        <f t="shared" ref="S136:S147" si="155">Q136/R136</f>
        <v>3.596645141196874E-2</v>
      </c>
      <c r="T136" s="2">
        <f t="shared" ref="T136:T147" si="156">$B$137/100</f>
        <v>0.01</v>
      </c>
      <c r="U136" s="14">
        <f t="shared" ref="U136:U147" si="157">S136*T136</f>
        <v>3.5966451411968741E-4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5.8496645141196879E-3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4.4557419354838697</v>
      </c>
      <c r="E137" s="10">
        <f t="shared" ref="E137:E148" si="166">D136</f>
        <v>5.66767741935484</v>
      </c>
      <c r="F137" s="7" t="s">
        <v>83</v>
      </c>
      <c r="G137" s="1">
        <v>2</v>
      </c>
      <c r="H137" s="9">
        <f t="shared" si="147"/>
        <v>4.4557419354838697</v>
      </c>
      <c r="I137" s="9">
        <f t="shared" si="148"/>
        <v>277.60574193548382</v>
      </c>
      <c r="J137" s="9">
        <f t="shared" si="149"/>
        <v>3.0880653837701593E-2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1.4907955733191856</v>
      </c>
      <c r="P137" s="9">
        <f t="shared" si="152"/>
        <v>4.6036742042447655E-2</v>
      </c>
      <c r="Q137" s="12">
        <f t="shared" si="153"/>
        <v>1.196955293103639E-2</v>
      </c>
      <c r="R137" s="9">
        <f t="shared" si="154"/>
        <v>0.19735245833333334</v>
      </c>
      <c r="S137" s="13">
        <f t="shared" si="155"/>
        <v>6.0650640139579659E-2</v>
      </c>
      <c r="T137" s="2">
        <f t="shared" si="156"/>
        <v>0.01</v>
      </c>
      <c r="U137" s="14">
        <f t="shared" si="157"/>
        <v>6.0650640139579663E-4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6.0965064013957966E-3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6.2272142857142896</v>
      </c>
      <c r="E138" s="10">
        <f t="shared" si="166"/>
        <v>4.4557419354838697</v>
      </c>
      <c r="F138" s="7" t="s">
        <v>83</v>
      </c>
      <c r="G138" s="1">
        <v>3</v>
      </c>
      <c r="H138" s="9">
        <f t="shared" si="147"/>
        <v>6.2272142857142896</v>
      </c>
      <c r="I138" s="9">
        <f t="shared" si="148"/>
        <v>279.37721428571427</v>
      </c>
      <c r="J138" s="9">
        <f t="shared" si="149"/>
        <v>3.8572045931328278E-2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2.2038067479434047</v>
      </c>
      <c r="P138" s="9">
        <f t="shared" si="152"/>
        <v>8.500533510544421E-2</v>
      </c>
      <c r="Q138" s="12">
        <f t="shared" si="153"/>
        <v>2.2101387127415495E-2</v>
      </c>
      <c r="R138" s="9">
        <f t="shared" si="154"/>
        <v>0.19735245833333334</v>
      </c>
      <c r="S138" s="13">
        <f t="shared" si="155"/>
        <v>0.11198941890090716</v>
      </c>
      <c r="T138" s="2">
        <f t="shared" si="156"/>
        <v>0.01</v>
      </c>
      <c r="U138" s="14">
        <f t="shared" si="157"/>
        <v>1.1198941890090716E-3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6.6098941890090713E-3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7.4594838709677402</v>
      </c>
      <c r="E139" s="10">
        <f t="shared" si="166"/>
        <v>6.2272142857142896</v>
      </c>
      <c r="F139" s="7" t="s">
        <v>83</v>
      </c>
      <c r="G139" s="1">
        <v>4</v>
      </c>
      <c r="H139" s="9">
        <f t="shared" si="147"/>
        <v>7.4594838709677402</v>
      </c>
      <c r="I139" s="9">
        <f t="shared" si="148"/>
        <v>280.60948387096772</v>
      </c>
      <c r="J139" s="9">
        <f t="shared" si="149"/>
        <v>4.4951134257001125E-2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2.8778493295046275</v>
      </c>
      <c r="P139" s="9">
        <f t="shared" si="152"/>
        <v>0.12936259158198318</v>
      </c>
      <c r="Q139" s="12">
        <f t="shared" si="153"/>
        <v>3.3634273811315632E-2</v>
      </c>
      <c r="R139" s="9">
        <f t="shared" si="154"/>
        <v>0.19735245833333334</v>
      </c>
      <c r="S139" s="13">
        <f t="shared" si="155"/>
        <v>0.17042743776977171</v>
      </c>
      <c r="T139" s="2">
        <f t="shared" si="156"/>
        <v>0.01</v>
      </c>
      <c r="U139" s="14">
        <f t="shared" si="157"/>
        <v>1.704274377697717E-3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7.1942743776977174E-3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7.6466666666666603</v>
      </c>
      <c r="E140" s="10">
        <f t="shared" si="166"/>
        <v>7.4594838709677402</v>
      </c>
      <c r="F140" s="7" t="s">
        <v>83</v>
      </c>
      <c r="G140" s="1">
        <v>5</v>
      </c>
      <c r="H140" s="9">
        <f t="shared" si="147"/>
        <v>7.6466666666666603</v>
      </c>
      <c r="I140" s="9">
        <f t="shared" si="148"/>
        <v>280.79666666666662</v>
      </c>
      <c r="J140" s="9">
        <f t="shared" si="149"/>
        <v>4.6003000430935304E-2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3.5075346545893109</v>
      </c>
      <c r="P140" s="9">
        <f t="shared" si="152"/>
        <v>0.16135711822659257</v>
      </c>
      <c r="Q140" s="12">
        <f t="shared" si="153"/>
        <v>4.1952850738914069E-2</v>
      </c>
      <c r="R140" s="9">
        <f t="shared" si="154"/>
        <v>0.19735245833333334</v>
      </c>
      <c r="S140" s="13">
        <f t="shared" si="155"/>
        <v>0.21257830327127028</v>
      </c>
      <c r="T140" s="2">
        <f t="shared" si="156"/>
        <v>0.01</v>
      </c>
      <c r="U140" s="14">
        <f t="shared" si="157"/>
        <v>2.1257830327127028E-3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7.6157830327127024E-3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9.6271935483870994</v>
      </c>
      <c r="E141" s="10">
        <f t="shared" si="166"/>
        <v>7.6466666666666603</v>
      </c>
      <c r="F141" s="7" t="s">
        <v>85</v>
      </c>
      <c r="G141" s="1">
        <v>6</v>
      </c>
      <c r="H141" s="9">
        <f t="shared" si="147"/>
        <v>9.6271935483870994</v>
      </c>
      <c r="I141" s="9">
        <f t="shared" si="148"/>
        <v>282.77719354838706</v>
      </c>
      <c r="J141" s="9">
        <f t="shared" si="149"/>
        <v>5.8648908395384489E-2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4.1052254530293846</v>
      </c>
      <c r="P141" s="9">
        <f t="shared" si="152"/>
        <v>0.24076699153712117</v>
      </c>
      <c r="Q141" s="12">
        <f t="shared" si="153"/>
        <v>6.2599417799651502E-2</v>
      </c>
      <c r="R141" s="9">
        <f t="shared" si="154"/>
        <v>0.19735245833333334</v>
      </c>
      <c r="S141" s="13">
        <f t="shared" si="155"/>
        <v>0.3171960376288776</v>
      </c>
      <c r="T141" s="2">
        <f t="shared" si="156"/>
        <v>0.01</v>
      </c>
      <c r="U141" s="14">
        <f t="shared" si="157"/>
        <v>3.1719603762887759E-3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8.6619603762887777E-3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13.4965333333333</v>
      </c>
      <c r="E142" s="10">
        <f t="shared" si="166"/>
        <v>9.6271935483870994</v>
      </c>
      <c r="F142" s="7" t="s">
        <v>83</v>
      </c>
      <c r="G142" s="1">
        <v>7</v>
      </c>
      <c r="H142" s="9">
        <f t="shared" si="147"/>
        <v>13.4965333333333</v>
      </c>
      <c r="I142" s="9">
        <f t="shared" si="148"/>
        <v>286.64653333333325</v>
      </c>
      <c r="J142" s="9">
        <f t="shared" si="149"/>
        <v>9.3350766657967502E-2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4.6235063781589298</v>
      </c>
      <c r="P142" s="9">
        <f t="shared" si="152"/>
        <v>0.43160786504913873</v>
      </c>
      <c r="Q142" s="12">
        <f t="shared" si="153"/>
        <v>0.11221804491277608</v>
      </c>
      <c r="R142" s="9">
        <f t="shared" si="154"/>
        <v>0.19735245833333334</v>
      </c>
      <c r="S142" s="13">
        <f t="shared" si="155"/>
        <v>0.56861741607108307</v>
      </c>
      <c r="T142" s="2">
        <f t="shared" si="156"/>
        <v>0.01</v>
      </c>
      <c r="U142" s="14">
        <f t="shared" si="157"/>
        <v>5.6861741607108305E-3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1.5636174160710829E-2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16.654129032258101</v>
      </c>
      <c r="E143" s="10">
        <f t="shared" si="166"/>
        <v>13.4965333333333</v>
      </c>
      <c r="F143" s="7" t="s">
        <v>83</v>
      </c>
      <c r="G143" s="1">
        <v>8</v>
      </c>
      <c r="H143" s="9">
        <f t="shared" si="147"/>
        <v>16.654129032258101</v>
      </c>
      <c r="I143" s="9">
        <f t="shared" si="148"/>
        <v>289.80412903225806</v>
      </c>
      <c r="J143" s="9">
        <f t="shared" si="149"/>
        <v>0.13516087487472253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4.950946429776458</v>
      </c>
      <c r="P143" s="9">
        <f t="shared" si="152"/>
        <v>0.66917425090647009</v>
      </c>
      <c r="Q143" s="12">
        <f t="shared" si="153"/>
        <v>0.17398530523568223</v>
      </c>
      <c r="R143" s="9">
        <f t="shared" si="154"/>
        <v>0.19735245833333334</v>
      </c>
      <c r="S143" s="13">
        <f t="shared" si="155"/>
        <v>0.88159684812142858</v>
      </c>
      <c r="T143" s="2">
        <f t="shared" si="156"/>
        <v>0.01</v>
      </c>
      <c r="U143" s="14">
        <f t="shared" si="157"/>
        <v>8.8159684812142858E-3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1.8765968481214285E-2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15.247</v>
      </c>
      <c r="E144" s="10">
        <f t="shared" si="166"/>
        <v>16.654129032258101</v>
      </c>
      <c r="F144" s="7" t="s">
        <v>83</v>
      </c>
      <c r="G144" s="1">
        <v>9</v>
      </c>
      <c r="H144" s="9">
        <f t="shared" si="147"/>
        <v>15.247</v>
      </c>
      <c r="I144" s="9">
        <f t="shared" si="148"/>
        <v>288.39699999999999</v>
      </c>
      <c r="J144" s="9">
        <f t="shared" si="149"/>
        <v>0.11472492039880101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5.0408200955366551</v>
      </c>
      <c r="P144" s="9">
        <f t="shared" si="152"/>
        <v>0.57830768420511924</v>
      </c>
      <c r="Q144" s="12">
        <f t="shared" si="153"/>
        <v>0.15035999789333102</v>
      </c>
      <c r="R144" s="9">
        <f t="shared" si="154"/>
        <v>0.19735245833333334</v>
      </c>
      <c r="S144" s="13">
        <f t="shared" si="155"/>
        <v>0.76188560894118251</v>
      </c>
      <c r="T144" s="2">
        <f t="shared" si="156"/>
        <v>0.01</v>
      </c>
      <c r="U144" s="14">
        <f t="shared" si="157"/>
        <v>7.6188560894118254E-3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1.7568856089411826E-2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14.738633333333301</v>
      </c>
      <c r="E145" s="10">
        <f t="shared" si="166"/>
        <v>15.247</v>
      </c>
      <c r="F145" s="7" t="s">
        <v>83</v>
      </c>
      <c r="G145" s="1">
        <v>10</v>
      </c>
      <c r="H145" s="9">
        <f t="shared" si="147"/>
        <v>14.738633333333301</v>
      </c>
      <c r="I145" s="9">
        <f t="shared" si="148"/>
        <v>287.8886333333333</v>
      </c>
      <c r="J145" s="9">
        <f t="shared" si="149"/>
        <v>0.10808513924019685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5.221560327998203</v>
      </c>
      <c r="P145" s="9">
        <f t="shared" si="152"/>
        <v>0.56437307510277368</v>
      </c>
      <c r="Q145" s="12">
        <f t="shared" si="153"/>
        <v>0.14673699952672117</v>
      </c>
      <c r="R145" s="9">
        <f t="shared" si="154"/>
        <v>0.19735245833333334</v>
      </c>
      <c r="S145" s="13">
        <f t="shared" si="155"/>
        <v>0.74352759912865451</v>
      </c>
      <c r="T145" s="2">
        <f t="shared" si="156"/>
        <v>0.01</v>
      </c>
      <c r="U145" s="14">
        <f t="shared" si="157"/>
        <v>7.4352759912865449E-3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1.7385275991286545E-2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11.676645161290301</v>
      </c>
      <c r="E146" s="10">
        <f t="shared" si="166"/>
        <v>14.738633333333301</v>
      </c>
      <c r="F146" s="7" t="s">
        <v>83</v>
      </c>
      <c r="G146" s="1">
        <v>11</v>
      </c>
      <c r="H146" s="9">
        <f t="shared" si="147"/>
        <v>11.676645161290301</v>
      </c>
      <c r="I146" s="9">
        <f t="shared" si="148"/>
        <v>284.82664516129029</v>
      </c>
      <c r="J146" s="9">
        <f t="shared" si="149"/>
        <v>7.5138072831641728E-2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5.4162351695620963</v>
      </c>
      <c r="P146" s="9">
        <f t="shared" si="152"/>
        <v>0.40696547264385619</v>
      </c>
      <c r="Q146" s="12">
        <f t="shared" si="153"/>
        <v>0.10581102288740261</v>
      </c>
      <c r="R146" s="9">
        <f t="shared" si="154"/>
        <v>0.19735245833333334</v>
      </c>
      <c r="S146" s="13">
        <f t="shared" si="155"/>
        <v>0.53615254545593294</v>
      </c>
      <c r="T146" s="2">
        <f t="shared" si="156"/>
        <v>0.01</v>
      </c>
      <c r="U146" s="14">
        <f t="shared" si="157"/>
        <v>5.3615254545593292E-3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1.0851525454559328E-2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8.5670999999999999</v>
      </c>
      <c r="E147" s="10">
        <f t="shared" si="166"/>
        <v>11.676645161290301</v>
      </c>
      <c r="F147" s="7" t="s">
        <v>85</v>
      </c>
      <c r="G147" s="1">
        <v>12</v>
      </c>
      <c r="H147" s="9">
        <f t="shared" si="147"/>
        <v>8.5670999999999999</v>
      </c>
      <c r="I147" s="9">
        <f t="shared" si="148"/>
        <v>281.71709999999996</v>
      </c>
      <c r="J147" s="9">
        <f t="shared" si="149"/>
        <v>5.1521520121956453E-2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5.768317613584907</v>
      </c>
      <c r="P147" s="9">
        <f t="shared" si="152"/>
        <v>0.29719249199815062</v>
      </c>
      <c r="Q147" s="12">
        <f t="shared" si="153"/>
        <v>7.7270047919519164E-2</v>
      </c>
      <c r="R147" s="9">
        <f t="shared" si="154"/>
        <v>0.19735245833333334</v>
      </c>
      <c r="S147" s="13">
        <f t="shared" si="155"/>
        <v>0.3915332424641404</v>
      </c>
      <c r="T147" s="2">
        <f t="shared" si="156"/>
        <v>0.01</v>
      </c>
      <c r="U147" s="14">
        <f t="shared" si="157"/>
        <v>3.9153324246414042E-3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9.4053324246414043E-3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7.58651612903226</v>
      </c>
      <c r="E148" s="10">
        <f t="shared" si="166"/>
        <v>8.5670999999999999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M2" sqref="M2:M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409410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6280280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1060750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6728350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8407970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30278939.397309449</v>
      </c>
      <c r="J13" s="6" t="s">
        <v>37</v>
      </c>
      <c r="K13" s="6">
        <f>I13/(10000*1000)</f>
        <v>3.0278939397309448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6.5052580645161298</v>
      </c>
      <c r="E26" s="7"/>
      <c r="F26" s="7"/>
      <c r="G26" s="1">
        <v>1</v>
      </c>
      <c r="H26" s="9">
        <f t="shared" ref="H26:H37" si="0">E27</f>
        <v>6.5052580645161298</v>
      </c>
      <c r="I26" s="9">
        <f t="shared" ref="I26:I37" si="1">H26+273.15</f>
        <v>279.65525806451609</v>
      </c>
      <c r="J26" s="9">
        <f t="shared" ref="J26:J37" si="2">EXP(($C$15*(I26-$C$13))/($C$16*I26*$C$13))</f>
        <v>3.993202972233148E-2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1.6185287889716717</v>
      </c>
      <c r="Q26" s="12">
        <f t="shared" ref="Q26:Q37" si="6">P26*$B$28</f>
        <v>0.16185287889716718</v>
      </c>
      <c r="R26" s="9">
        <f t="shared" ref="R26:R37" si="7">L26*$B$28</f>
        <v>4.0532094166666672</v>
      </c>
      <c r="S26" s="13">
        <f t="shared" ref="S26:S37" si="8">Q26/R26</f>
        <v>3.9932029722331473E-2</v>
      </c>
      <c r="T26" s="2">
        <f t="shared" ref="T26:T37" si="9">$B$27/100</f>
        <v>0.34</v>
      </c>
      <c r="U26" s="14">
        <f t="shared" ref="U26:U37" si="10">S26*T26</f>
        <v>1.3576890105592702E-2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2.6476890105592704E-2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34117.5</v>
      </c>
      <c r="AU26" s="1">
        <f t="shared" ref="AU26:AU37" si="17">AT26*10000*AS26*0.67*AR26*AQ26</f>
        <v>72150459.566881165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4.5006451612903202</v>
      </c>
      <c r="E27" s="10">
        <f t="shared" ref="E27:E38" si="18">D26</f>
        <v>6.5052580645161298</v>
      </c>
      <c r="F27" s="7" t="s">
        <v>83</v>
      </c>
      <c r="G27" s="1">
        <v>2</v>
      </c>
      <c r="H27" s="9">
        <f t="shared" si="0"/>
        <v>4.5006451612903202</v>
      </c>
      <c r="I27" s="9">
        <f t="shared" si="1"/>
        <v>277.6506451612903</v>
      </c>
      <c r="J27" s="9">
        <f t="shared" si="2"/>
        <v>3.1056318735657125E-2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79.445659544361661</v>
      </c>
      <c r="P27" s="9">
        <f t="shared" si="5"/>
        <v>2.4672897249741963</v>
      </c>
      <c r="Q27" s="12">
        <f t="shared" si="6"/>
        <v>0.24672897249741965</v>
      </c>
      <c r="R27" s="9">
        <f t="shared" si="7"/>
        <v>4.0532094166666672</v>
      </c>
      <c r="S27" s="13">
        <f t="shared" si="8"/>
        <v>6.0872495628495782E-2</v>
      </c>
      <c r="T27" s="2">
        <f t="shared" si="9"/>
        <v>0.34</v>
      </c>
      <c r="U27" s="14">
        <f t="shared" si="10"/>
        <v>2.0696648513688569E-2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3.3596648513688571E-2</v>
      </c>
      <c r="AR27" s="9">
        <f t="shared" si="14"/>
        <v>119.21204166666666</v>
      </c>
      <c r="AS27" s="1">
        <f t="shared" si="15"/>
        <v>0.1</v>
      </c>
      <c r="AT27" s="1">
        <f t="shared" si="16"/>
        <v>34117.5</v>
      </c>
      <c r="AU27" s="1">
        <f t="shared" si="17"/>
        <v>91552052.393705472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7.4925357142857099</v>
      </c>
      <c r="E28" s="10">
        <f t="shared" si="18"/>
        <v>4.5006451612903202</v>
      </c>
      <c r="F28" s="7" t="s">
        <v>83</v>
      </c>
      <c r="G28" s="1">
        <v>3</v>
      </c>
      <c r="H28" s="9">
        <f t="shared" si="0"/>
        <v>7.4925357142857099</v>
      </c>
      <c r="I28" s="9">
        <f t="shared" si="1"/>
        <v>280.64253571428571</v>
      </c>
      <c r="J28" s="9">
        <f t="shared" si="2"/>
        <v>4.5135204653057578E-2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117.51046398605413</v>
      </c>
      <c r="P28" s="9">
        <f t="shared" si="5"/>
        <v>5.3038588408863054</v>
      </c>
      <c r="Q28" s="12">
        <f t="shared" si="6"/>
        <v>0.53038588408863052</v>
      </c>
      <c r="R28" s="9">
        <f t="shared" si="7"/>
        <v>4.0532094166666672</v>
      </c>
      <c r="S28" s="13">
        <f t="shared" si="8"/>
        <v>0.13085578107750878</v>
      </c>
      <c r="T28" s="2">
        <f t="shared" si="9"/>
        <v>0.34</v>
      </c>
      <c r="U28" s="14">
        <f t="shared" si="10"/>
        <v>4.4490965566352986E-2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5.7390965566352987E-2</v>
      </c>
      <c r="AR28" s="9">
        <f t="shared" si="14"/>
        <v>119.21204166666666</v>
      </c>
      <c r="AS28" s="1">
        <f t="shared" si="15"/>
        <v>0.1</v>
      </c>
      <c r="AT28" s="1">
        <f t="shared" si="16"/>
        <v>34117.5</v>
      </c>
      <c r="AU28" s="1">
        <f t="shared" si="17"/>
        <v>156392405.75783348</v>
      </c>
    </row>
    <row r="29" spans="1:47" x14ac:dyDescent="0.15">
      <c r="C29" s="7">
        <v>3</v>
      </c>
      <c r="D29" s="8">
        <v>7.9394838709677398</v>
      </c>
      <c r="E29" s="10">
        <f t="shared" si="18"/>
        <v>7.4925357142857099</v>
      </c>
      <c r="F29" s="7" t="s">
        <v>83</v>
      </c>
      <c r="G29" s="1">
        <v>4</v>
      </c>
      <c r="H29" s="9">
        <f t="shared" si="0"/>
        <v>7.9394838709677398</v>
      </c>
      <c r="I29" s="9">
        <f t="shared" si="1"/>
        <v>281.08948387096774</v>
      </c>
      <c r="J29" s="9">
        <f t="shared" si="2"/>
        <v>4.7695113747439732E-2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152.73869931183449</v>
      </c>
      <c r="P29" s="9">
        <f t="shared" si="5"/>
        <v>7.2848896373139409</v>
      </c>
      <c r="Q29" s="12">
        <f t="shared" si="6"/>
        <v>0.72848896373139416</v>
      </c>
      <c r="R29" s="9">
        <f t="shared" si="7"/>
        <v>4.0532094166666672</v>
      </c>
      <c r="S29" s="13">
        <f t="shared" si="8"/>
        <v>0.17973139032389268</v>
      </c>
      <c r="T29" s="2">
        <f t="shared" si="9"/>
        <v>0.34</v>
      </c>
      <c r="U29" s="14">
        <f t="shared" si="10"/>
        <v>6.1108672710123518E-2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7.4008672710123513E-2</v>
      </c>
      <c r="AR29" s="9">
        <f t="shared" si="14"/>
        <v>119.21204166666666</v>
      </c>
      <c r="AS29" s="1">
        <f t="shared" si="15"/>
        <v>0.1</v>
      </c>
      <c r="AT29" s="1">
        <f t="shared" si="16"/>
        <v>34117.5</v>
      </c>
      <c r="AU29" s="1">
        <f t="shared" si="17"/>
        <v>201676243.94990379</v>
      </c>
    </row>
    <row r="30" spans="1:47" x14ac:dyDescent="0.15">
      <c r="C30" s="7">
        <v>4</v>
      </c>
      <c r="D30" s="8">
        <v>10.265133333333299</v>
      </c>
      <c r="E30" s="10">
        <f t="shared" si="18"/>
        <v>7.9394838709677398</v>
      </c>
      <c r="F30" s="7" t="s">
        <v>83</v>
      </c>
      <c r="G30" s="1">
        <v>5</v>
      </c>
      <c r="H30" s="9">
        <f t="shared" si="0"/>
        <v>10.265133333333299</v>
      </c>
      <c r="I30" s="9">
        <f t="shared" si="1"/>
        <v>283.4151333333333</v>
      </c>
      <c r="J30" s="9">
        <f t="shared" si="2"/>
        <v>6.3375266187500778E-2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138.18111919079453</v>
      </c>
      <c r="O30" s="9">
        <f t="shared" si="19"/>
        <v>47.804784650392691</v>
      </c>
      <c r="P30" s="9">
        <f t="shared" si="5"/>
        <v>3.029640952254788</v>
      </c>
      <c r="Q30" s="12">
        <f t="shared" si="6"/>
        <v>0.30296409522547885</v>
      </c>
      <c r="R30" s="9">
        <f t="shared" si="7"/>
        <v>4.0532094166666672</v>
      </c>
      <c r="S30" s="13">
        <f t="shared" si="8"/>
        <v>7.4746716510550926E-2</v>
      </c>
      <c r="T30" s="2">
        <f t="shared" si="9"/>
        <v>0.34</v>
      </c>
      <c r="U30" s="14">
        <f t="shared" si="10"/>
        <v>2.5413883613587318E-2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3.831388361358732E-2</v>
      </c>
      <c r="AR30" s="9">
        <f t="shared" si="14"/>
        <v>119.21204166666666</v>
      </c>
      <c r="AS30" s="1">
        <f t="shared" si="15"/>
        <v>0.1</v>
      </c>
      <c r="AT30" s="1">
        <f t="shared" si="16"/>
        <v>34117.5</v>
      </c>
      <c r="AU30" s="1">
        <f t="shared" si="17"/>
        <v>104406684.45152503</v>
      </c>
    </row>
    <row r="31" spans="1:47" x14ac:dyDescent="0.15">
      <c r="C31" s="7">
        <v>5</v>
      </c>
      <c r="D31" s="8">
        <v>15.093999999999999</v>
      </c>
      <c r="E31" s="10">
        <f t="shared" si="18"/>
        <v>10.265133333333299</v>
      </c>
      <c r="F31" s="7" t="s">
        <v>85</v>
      </c>
      <c r="G31" s="1">
        <v>6</v>
      </c>
      <c r="H31" s="9">
        <f t="shared" si="0"/>
        <v>15.093999999999999</v>
      </c>
      <c r="I31" s="9">
        <f t="shared" si="1"/>
        <v>288.24399999999997</v>
      </c>
      <c r="J31" s="9">
        <f t="shared" si="2"/>
        <v>0.11268727637022224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85.307237864804563</v>
      </c>
      <c r="P31" s="9">
        <f t="shared" si="5"/>
        <v>9.6130402896515204</v>
      </c>
      <c r="Q31" s="12">
        <f t="shared" si="6"/>
        <v>0.9613040289651521</v>
      </c>
      <c r="R31" s="9">
        <f t="shared" si="7"/>
        <v>4.0532094166666672</v>
      </c>
      <c r="S31" s="13">
        <f t="shared" si="8"/>
        <v>0.23717107362188117</v>
      </c>
      <c r="T31" s="2">
        <f t="shared" si="9"/>
        <v>0.34</v>
      </c>
      <c r="U31" s="14">
        <f t="shared" si="10"/>
        <v>8.0638165031439599E-2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9.3538165031439593E-2</v>
      </c>
      <c r="AR31" s="9">
        <f t="shared" si="14"/>
        <v>119.21204166666666</v>
      </c>
      <c r="AS31" s="1">
        <f t="shared" si="15"/>
        <v>0.1</v>
      </c>
      <c r="AT31" s="1">
        <f t="shared" si="16"/>
        <v>34117.5</v>
      </c>
      <c r="AU31" s="1">
        <f t="shared" si="17"/>
        <v>254894799.47025913</v>
      </c>
    </row>
    <row r="32" spans="1:47" x14ac:dyDescent="0.15">
      <c r="C32" s="7">
        <v>6</v>
      </c>
      <c r="D32" s="8">
        <v>21.543500000000002</v>
      </c>
      <c r="E32" s="10">
        <f t="shared" si="18"/>
        <v>15.093999999999999</v>
      </c>
      <c r="F32" s="7" t="s">
        <v>83</v>
      </c>
      <c r="G32" s="1">
        <v>7</v>
      </c>
      <c r="H32" s="9">
        <f t="shared" si="0"/>
        <v>21.543500000000002</v>
      </c>
      <c r="I32" s="9">
        <f t="shared" si="1"/>
        <v>294.69349999999997</v>
      </c>
      <c r="J32" s="9">
        <f t="shared" si="2"/>
        <v>0.23601608462054416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116.22629174181971</v>
      </c>
      <c r="P32" s="9">
        <f t="shared" si="5"/>
        <v>27.431274306869373</v>
      </c>
      <c r="Q32" s="12">
        <f t="shared" si="6"/>
        <v>2.7431274306869375</v>
      </c>
      <c r="R32" s="9">
        <f t="shared" si="7"/>
        <v>4.0532094166666672</v>
      </c>
      <c r="S32" s="13">
        <f t="shared" si="8"/>
        <v>0.67677910235954886</v>
      </c>
      <c r="T32" s="2">
        <f t="shared" si="9"/>
        <v>0.34</v>
      </c>
      <c r="U32" s="14">
        <f t="shared" si="10"/>
        <v>0.23010489480224663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0.25575489480224661</v>
      </c>
      <c r="AR32" s="9">
        <f t="shared" si="14"/>
        <v>119.21204166666666</v>
      </c>
      <c r="AS32" s="1">
        <f t="shared" si="15"/>
        <v>0.1</v>
      </c>
      <c r="AT32" s="1">
        <f t="shared" si="16"/>
        <v>34117.5</v>
      </c>
      <c r="AU32" s="1">
        <f t="shared" si="17"/>
        <v>696941110.63910997</v>
      </c>
    </row>
    <row r="33" spans="1:48" x14ac:dyDescent="0.15">
      <c r="C33" s="7">
        <v>7</v>
      </c>
      <c r="D33" s="8">
        <v>23.295548387096801</v>
      </c>
      <c r="E33" s="10">
        <f t="shared" si="18"/>
        <v>21.543500000000002</v>
      </c>
      <c r="F33" s="7" t="s">
        <v>83</v>
      </c>
      <c r="G33" s="1">
        <v>8</v>
      </c>
      <c r="H33" s="9">
        <f t="shared" si="0"/>
        <v>23.295548387096801</v>
      </c>
      <c r="I33" s="9">
        <f t="shared" si="1"/>
        <v>296.44554838709678</v>
      </c>
      <c r="J33" s="9">
        <f t="shared" si="2"/>
        <v>0.28691179496320823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129.32711160161702</v>
      </c>
      <c r="P33" s="9">
        <f t="shared" si="5"/>
        <v>37.105473727027089</v>
      </c>
      <c r="Q33" s="12">
        <f t="shared" si="6"/>
        <v>3.7105473727027092</v>
      </c>
      <c r="R33" s="9">
        <f t="shared" si="7"/>
        <v>4.0532094166666672</v>
      </c>
      <c r="S33" s="13">
        <f t="shared" si="8"/>
        <v>0.91545908223864703</v>
      </c>
      <c r="T33" s="2">
        <f t="shared" si="9"/>
        <v>0.34</v>
      </c>
      <c r="U33" s="14">
        <f t="shared" si="10"/>
        <v>0.31125608796114002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0.33690608796114002</v>
      </c>
      <c r="AR33" s="9">
        <f t="shared" si="14"/>
        <v>119.21204166666666</v>
      </c>
      <c r="AS33" s="1">
        <f t="shared" si="15"/>
        <v>0.1</v>
      </c>
      <c r="AT33" s="1">
        <f t="shared" si="16"/>
        <v>34117.5</v>
      </c>
      <c r="AU33" s="1">
        <f t="shared" si="17"/>
        <v>918080974.77965462</v>
      </c>
    </row>
    <row r="34" spans="1:48" x14ac:dyDescent="0.15">
      <c r="C34" s="7">
        <v>8</v>
      </c>
      <c r="D34" s="8">
        <v>23.182580645161298</v>
      </c>
      <c r="E34" s="10">
        <f t="shared" si="18"/>
        <v>23.295548387096801</v>
      </c>
      <c r="F34" s="7" t="s">
        <v>83</v>
      </c>
      <c r="G34" s="1">
        <v>9</v>
      </c>
      <c r="H34" s="9">
        <f t="shared" si="0"/>
        <v>23.182580645161298</v>
      </c>
      <c r="I34" s="9">
        <f t="shared" si="1"/>
        <v>296.33258064516127</v>
      </c>
      <c r="J34" s="9">
        <f t="shared" si="2"/>
        <v>0.28334171312098616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132.7537320412566</v>
      </c>
      <c r="P34" s="9">
        <f t="shared" si="5"/>
        <v>37.614669859773997</v>
      </c>
      <c r="Q34" s="12">
        <f t="shared" si="6"/>
        <v>3.7614669859773997</v>
      </c>
      <c r="R34" s="9">
        <f t="shared" si="7"/>
        <v>4.0532094166666672</v>
      </c>
      <c r="S34" s="13">
        <f t="shared" si="8"/>
        <v>0.92802187089331434</v>
      </c>
      <c r="T34" s="2">
        <f t="shared" si="9"/>
        <v>0.34</v>
      </c>
      <c r="U34" s="14">
        <f t="shared" si="10"/>
        <v>0.31552743610372691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0.34117743610372692</v>
      </c>
      <c r="AR34" s="9">
        <f t="shared" si="14"/>
        <v>119.21204166666666</v>
      </c>
      <c r="AS34" s="1">
        <f t="shared" si="15"/>
        <v>0.1</v>
      </c>
      <c r="AT34" s="1">
        <f t="shared" si="16"/>
        <v>34117.5</v>
      </c>
      <c r="AU34" s="1">
        <f t="shared" si="17"/>
        <v>929720549.1491797</v>
      </c>
    </row>
    <row r="35" spans="1:48" x14ac:dyDescent="0.15">
      <c r="C35" s="7">
        <v>9</v>
      </c>
      <c r="D35" s="8">
        <v>19.945900000000002</v>
      </c>
      <c r="E35" s="10">
        <f t="shared" si="18"/>
        <v>23.182580645161298</v>
      </c>
      <c r="F35" s="7" t="s">
        <v>83</v>
      </c>
      <c r="G35" s="1">
        <v>10</v>
      </c>
      <c r="H35" s="9">
        <f t="shared" si="0"/>
        <v>19.945900000000002</v>
      </c>
      <c r="I35" s="9">
        <f t="shared" si="1"/>
        <v>293.09589999999997</v>
      </c>
      <c r="J35" s="9">
        <f t="shared" si="2"/>
        <v>0.19711832565667445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135.67115634814928</v>
      </c>
      <c r="P35" s="9">
        <f t="shared" si="5"/>
        <v>26.743271179252083</v>
      </c>
      <c r="Q35" s="12">
        <f t="shared" si="6"/>
        <v>2.6743271179252086</v>
      </c>
      <c r="R35" s="9">
        <f t="shared" si="7"/>
        <v>4.0532094166666672</v>
      </c>
      <c r="S35" s="13">
        <f t="shared" si="8"/>
        <v>0.65980482205741975</v>
      </c>
      <c r="T35" s="2">
        <f t="shared" si="9"/>
        <v>0.34</v>
      </c>
      <c r="U35" s="14">
        <f t="shared" si="10"/>
        <v>0.22433363949952273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0.24998363949952274</v>
      </c>
      <c r="AR35" s="9">
        <f t="shared" si="14"/>
        <v>119.21204166666666</v>
      </c>
      <c r="AS35" s="1">
        <f t="shared" si="15"/>
        <v>0.1</v>
      </c>
      <c r="AT35" s="1">
        <f t="shared" si="16"/>
        <v>34117.5</v>
      </c>
      <c r="AU35" s="1">
        <f t="shared" si="17"/>
        <v>681214236.34576643</v>
      </c>
    </row>
    <row r="36" spans="1:48" x14ac:dyDescent="0.15">
      <c r="C36" s="7">
        <v>10</v>
      </c>
      <c r="D36" s="8">
        <v>13.649903225806501</v>
      </c>
      <c r="E36" s="10">
        <f t="shared" si="18"/>
        <v>19.945900000000002</v>
      </c>
      <c r="F36" s="7" t="s">
        <v>83</v>
      </c>
      <c r="G36" s="1">
        <v>11</v>
      </c>
      <c r="H36" s="9">
        <f t="shared" si="0"/>
        <v>13.649903225806501</v>
      </c>
      <c r="I36" s="9">
        <f t="shared" si="1"/>
        <v>286.79990322580647</v>
      </c>
      <c r="J36" s="9">
        <f t="shared" si="2"/>
        <v>9.5061957610637488E-2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103.48149091045234</v>
      </c>
      <c r="O36" s="9">
        <f t="shared" si="19"/>
        <v>45.978488425111536</v>
      </c>
      <c r="P36" s="9">
        <f t="shared" si="5"/>
        <v>4.3708051176691392</v>
      </c>
      <c r="Q36" s="12">
        <f t="shared" si="6"/>
        <v>0.43708051176691393</v>
      </c>
      <c r="R36" s="9">
        <f t="shared" si="7"/>
        <v>4.0532094166666672</v>
      </c>
      <c r="S36" s="13">
        <f t="shared" si="8"/>
        <v>0.10783565980322972</v>
      </c>
      <c r="T36" s="2">
        <f t="shared" si="9"/>
        <v>0.34</v>
      </c>
      <c r="U36" s="14">
        <f t="shared" si="10"/>
        <v>3.6664124333098104E-2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4.9564124333098106E-2</v>
      </c>
      <c r="AR36" s="9">
        <f t="shared" si="14"/>
        <v>119.21204166666666</v>
      </c>
      <c r="AS36" s="1">
        <f t="shared" si="15"/>
        <v>0.1</v>
      </c>
      <c r="AT36" s="1">
        <f t="shared" si="16"/>
        <v>34117.5</v>
      </c>
      <c r="AU36" s="1">
        <f t="shared" si="17"/>
        <v>135063987.28858617</v>
      </c>
    </row>
    <row r="37" spans="1:48" x14ac:dyDescent="0.15">
      <c r="C37" s="7">
        <v>11</v>
      </c>
      <c r="D37" s="8">
        <v>10.3089</v>
      </c>
      <c r="E37" s="10">
        <f t="shared" si="18"/>
        <v>13.649903225806501</v>
      </c>
      <c r="F37" s="7" t="s">
        <v>85</v>
      </c>
      <c r="G37" s="1">
        <v>12</v>
      </c>
      <c r="H37" s="9">
        <f t="shared" si="0"/>
        <v>10.3089</v>
      </c>
      <c r="I37" s="9">
        <f t="shared" si="1"/>
        <v>283.45889999999997</v>
      </c>
      <c r="J37" s="9">
        <f t="shared" si="2"/>
        <v>6.3712334766170511E-2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82.139777474109067</v>
      </c>
      <c r="P37" s="9">
        <f t="shared" si="5"/>
        <v>5.2333170000491886</v>
      </c>
      <c r="Q37" s="12">
        <f t="shared" si="6"/>
        <v>0.52333170000491891</v>
      </c>
      <c r="R37" s="9">
        <f t="shared" si="7"/>
        <v>4.0532094166666672</v>
      </c>
      <c r="S37" s="13">
        <f t="shared" si="8"/>
        <v>0.12911538640293188</v>
      </c>
      <c r="T37" s="2">
        <f t="shared" si="9"/>
        <v>0.34</v>
      </c>
      <c r="U37" s="14">
        <f t="shared" si="10"/>
        <v>4.389923137699684E-2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5.6799231376996842E-2</v>
      </c>
      <c r="AR37" s="9">
        <f t="shared" si="14"/>
        <v>119.21204166666666</v>
      </c>
      <c r="AS37" s="1">
        <f t="shared" si="15"/>
        <v>0.1</v>
      </c>
      <c r="AT37" s="1">
        <f t="shared" si="16"/>
        <v>34117.5</v>
      </c>
      <c r="AU37" s="1">
        <f t="shared" si="17"/>
        <v>154779909.21714407</v>
      </c>
      <c r="AV37" s="1">
        <f>SUM(AU26:AU37)</f>
        <v>4396873413.0095491</v>
      </c>
    </row>
    <row r="38" spans="1:48" x14ac:dyDescent="0.15">
      <c r="C38" s="7">
        <v>12</v>
      </c>
      <c r="D38" s="8">
        <v>5.9425483870967701</v>
      </c>
      <c r="E38" s="10">
        <f t="shared" si="18"/>
        <v>10.3089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6.5052580645161298</v>
      </c>
      <c r="E42" s="7"/>
      <c r="F42" s="7"/>
      <c r="G42" s="1">
        <v>1</v>
      </c>
      <c r="H42" s="9">
        <f t="shared" ref="H42:H53" si="20">E43</f>
        <v>6.5052580645161298</v>
      </c>
      <c r="I42" s="9">
        <f t="shared" ref="I42:I53" si="21">H42+273.15</f>
        <v>279.65525806451609</v>
      </c>
      <c r="J42" s="9">
        <f t="shared" ref="J42:J53" si="22">EXP(($C$15*(I42-$C$13))/($C$16*I42*$C$13))</f>
        <v>3.993202972233148E-2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2.3502495243449721</v>
      </c>
      <c r="Q42" s="12">
        <f t="shared" ref="Q42:Q53" si="26">P42*$B$44</f>
        <v>0.56405988584279332</v>
      </c>
      <c r="R42" s="9">
        <f t="shared" ref="R42:R53" si="27">L42*$B$44</f>
        <v>14.125500000000001</v>
      </c>
      <c r="S42" s="13">
        <f t="shared" ref="S42:S53" si="28">Q42/R42</f>
        <v>3.993202972233148E-2</v>
      </c>
      <c r="T42" s="2">
        <f t="shared" ref="T42:T53" si="29">$B$43/100</f>
        <v>0.43</v>
      </c>
      <c r="U42" s="14">
        <f t="shared" ref="U42:U53" si="30">S42*T42</f>
        <v>1.7170772780602535E-2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2.5590772780602532E-2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523356.66666666669</v>
      </c>
      <c r="AU42" s="1">
        <f t="shared" ref="AU42:AU53" si="38">AT42*10000*AS42*0.67*AR42*AQ42</f>
        <v>2947754683.4199338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4.5006451612903202</v>
      </c>
      <c r="E43" s="10">
        <f t="shared" ref="E43:E54" si="40">D42</f>
        <v>6.5052580645161298</v>
      </c>
      <c r="F43" s="7" t="s">
        <v>83</v>
      </c>
      <c r="G43" s="1">
        <v>2</v>
      </c>
      <c r="H43" s="9">
        <f t="shared" si="20"/>
        <v>4.5006451612903202</v>
      </c>
      <c r="I43" s="9">
        <f t="shared" si="21"/>
        <v>277.6506451612903</v>
      </c>
      <c r="J43" s="9">
        <f t="shared" si="22"/>
        <v>3.1056318735657125E-2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115.36225047565503</v>
      </c>
      <c r="P43" s="9">
        <f t="shared" si="25"/>
        <v>3.5827268208346554</v>
      </c>
      <c r="Q43" s="12">
        <f t="shared" si="26"/>
        <v>0.85985443700031727</v>
      </c>
      <c r="R43" s="9">
        <f t="shared" si="27"/>
        <v>14.125500000000001</v>
      </c>
      <c r="S43" s="13">
        <f t="shared" si="28"/>
        <v>6.0872495628495789E-2</v>
      </c>
      <c r="T43" s="2">
        <f t="shared" si="29"/>
        <v>0.43</v>
      </c>
      <c r="U43" s="14">
        <f t="shared" si="30"/>
        <v>2.6175173120253189E-2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3.4595173120253189E-2</v>
      </c>
      <c r="AR43" s="9">
        <f t="shared" si="35"/>
        <v>136.875</v>
      </c>
      <c r="AS43" s="1">
        <f t="shared" si="36"/>
        <v>0.24</v>
      </c>
      <c r="AT43" s="1">
        <f t="shared" si="37"/>
        <v>523356.66666666669</v>
      </c>
      <c r="AU43" s="1">
        <f t="shared" si="38"/>
        <v>3984955220.510097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7.4925357142857099</v>
      </c>
      <c r="E44" s="10">
        <f t="shared" si="40"/>
        <v>4.5006451612903202</v>
      </c>
      <c r="F44" s="7" t="s">
        <v>83</v>
      </c>
      <c r="G44" s="1">
        <v>3</v>
      </c>
      <c r="H44" s="9">
        <f t="shared" si="20"/>
        <v>7.4925357142857099</v>
      </c>
      <c r="I44" s="9">
        <f t="shared" si="21"/>
        <v>280.64253571428571</v>
      </c>
      <c r="J44" s="9">
        <f t="shared" si="22"/>
        <v>4.5135204653057578E-2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170.63577365482038</v>
      </c>
      <c r="P44" s="9">
        <f t="shared" si="25"/>
        <v>7.7016805650431284</v>
      </c>
      <c r="Q44" s="12">
        <f t="shared" si="26"/>
        <v>1.8484033356103506</v>
      </c>
      <c r="R44" s="9">
        <f t="shared" si="27"/>
        <v>14.125500000000001</v>
      </c>
      <c r="S44" s="13">
        <f t="shared" si="28"/>
        <v>0.13085578107750881</v>
      </c>
      <c r="T44" s="2">
        <f t="shared" si="29"/>
        <v>0.43</v>
      </c>
      <c r="U44" s="14">
        <f t="shared" si="30"/>
        <v>5.626798586332879E-2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6.4687985863328801E-2</v>
      </c>
      <c r="AR44" s="9">
        <f t="shared" si="35"/>
        <v>136.875</v>
      </c>
      <c r="AS44" s="1">
        <f t="shared" si="36"/>
        <v>0.24</v>
      </c>
      <c r="AT44" s="1">
        <f t="shared" si="37"/>
        <v>523356.66666666669</v>
      </c>
      <c r="AU44" s="1">
        <f t="shared" si="38"/>
        <v>7451291718.480895</v>
      </c>
    </row>
    <row r="45" spans="1:48" x14ac:dyDescent="0.15">
      <c r="C45" s="7">
        <v>3</v>
      </c>
      <c r="D45" s="7">
        <f t="shared" si="39"/>
        <v>7.9394838709677398</v>
      </c>
      <c r="E45" s="10">
        <f t="shared" si="40"/>
        <v>7.4925357142857099</v>
      </c>
      <c r="F45" s="7" t="s">
        <v>83</v>
      </c>
      <c r="G45" s="1">
        <v>4</v>
      </c>
      <c r="H45" s="9">
        <f t="shared" si="20"/>
        <v>7.9394838709677398</v>
      </c>
      <c r="I45" s="9">
        <f t="shared" si="21"/>
        <v>281.08948387096774</v>
      </c>
      <c r="J45" s="9">
        <f t="shared" si="22"/>
        <v>4.7695113747439732E-2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221.79034308977728</v>
      </c>
      <c r="P45" s="9">
        <f t="shared" si="25"/>
        <v>10.578315641750612</v>
      </c>
      <c r="Q45" s="12">
        <f t="shared" si="26"/>
        <v>2.5387957540201467</v>
      </c>
      <c r="R45" s="9">
        <f t="shared" si="27"/>
        <v>14.125500000000001</v>
      </c>
      <c r="S45" s="13">
        <f t="shared" si="28"/>
        <v>0.17973139032389271</v>
      </c>
      <c r="T45" s="2">
        <f t="shared" si="29"/>
        <v>0.43</v>
      </c>
      <c r="U45" s="14">
        <f t="shared" si="30"/>
        <v>7.7284497839273866E-2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8.5704497839273877E-2</v>
      </c>
      <c r="AR45" s="9">
        <f t="shared" si="35"/>
        <v>136.875</v>
      </c>
      <c r="AS45" s="1">
        <f t="shared" si="36"/>
        <v>0.24</v>
      </c>
      <c r="AT45" s="1">
        <f t="shared" si="37"/>
        <v>523356.66666666669</v>
      </c>
      <c r="AU45" s="1">
        <f t="shared" si="38"/>
        <v>9872145599.5798531</v>
      </c>
    </row>
    <row r="46" spans="1:48" x14ac:dyDescent="0.15">
      <c r="C46" s="7">
        <v>4</v>
      </c>
      <c r="D46" s="7">
        <f t="shared" si="39"/>
        <v>10.265133333333299</v>
      </c>
      <c r="E46" s="10">
        <f t="shared" si="40"/>
        <v>7.9394838709677398</v>
      </c>
      <c r="F46" s="7" t="s">
        <v>83</v>
      </c>
      <c r="G46" s="1">
        <v>5</v>
      </c>
      <c r="H46" s="9">
        <f t="shared" si="20"/>
        <v>10.265133333333299</v>
      </c>
      <c r="I46" s="9">
        <f t="shared" si="21"/>
        <v>283.4151333333333</v>
      </c>
      <c r="J46" s="9">
        <f t="shared" si="22"/>
        <v>6.3375266187500778E-2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200.65142607562535</v>
      </c>
      <c r="O46" s="9">
        <f t="shared" si="41"/>
        <v>69.416851372401311</v>
      </c>
      <c r="P46" s="9">
        <f t="shared" si="25"/>
        <v>4.3993114336241117</v>
      </c>
      <c r="Q46" s="12">
        <f t="shared" si="26"/>
        <v>1.0558347440697868</v>
      </c>
      <c r="R46" s="9">
        <f t="shared" si="27"/>
        <v>14.125500000000001</v>
      </c>
      <c r="S46" s="13">
        <f t="shared" si="28"/>
        <v>7.4746716510550898E-2</v>
      </c>
      <c r="T46" s="2">
        <f t="shared" si="29"/>
        <v>0.43</v>
      </c>
      <c r="U46" s="14">
        <f t="shared" si="30"/>
        <v>3.2141088099536884E-2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4.0561088099536881E-2</v>
      </c>
      <c r="AR46" s="9">
        <f t="shared" si="35"/>
        <v>136.875</v>
      </c>
      <c r="AS46" s="1">
        <f t="shared" si="36"/>
        <v>0.24</v>
      </c>
      <c r="AT46" s="1">
        <f t="shared" si="37"/>
        <v>523356.66666666669</v>
      </c>
      <c r="AU46" s="1">
        <f t="shared" si="38"/>
        <v>4672158142.1193514</v>
      </c>
    </row>
    <row r="47" spans="1:48" x14ac:dyDescent="0.15">
      <c r="C47" s="7">
        <v>5</v>
      </c>
      <c r="D47" s="7">
        <f t="shared" si="39"/>
        <v>15.093999999999999</v>
      </c>
      <c r="E47" s="10">
        <f t="shared" si="40"/>
        <v>10.265133333333299</v>
      </c>
      <c r="F47" s="7" t="s">
        <v>85</v>
      </c>
      <c r="G47" s="1">
        <v>6</v>
      </c>
      <c r="H47" s="9">
        <f t="shared" si="20"/>
        <v>15.093999999999999</v>
      </c>
      <c r="I47" s="9">
        <f t="shared" si="21"/>
        <v>288.24399999999997</v>
      </c>
      <c r="J47" s="9">
        <f t="shared" si="22"/>
        <v>0.11268727637022224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123.87378993877719</v>
      </c>
      <c r="P47" s="9">
        <f t="shared" si="25"/>
        <v>13.959000001857842</v>
      </c>
      <c r="Q47" s="12">
        <f t="shared" si="26"/>
        <v>3.3501600004458818</v>
      </c>
      <c r="R47" s="9">
        <f t="shared" si="27"/>
        <v>14.125500000000001</v>
      </c>
      <c r="S47" s="13">
        <f t="shared" si="28"/>
        <v>0.23717107362188111</v>
      </c>
      <c r="T47" s="2">
        <f t="shared" si="29"/>
        <v>0.43</v>
      </c>
      <c r="U47" s="14">
        <f t="shared" si="30"/>
        <v>0.10198356165740888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0.11040356165740889</v>
      </c>
      <c r="AR47" s="9">
        <f t="shared" si="35"/>
        <v>136.875</v>
      </c>
      <c r="AS47" s="1">
        <f t="shared" si="36"/>
        <v>0.24</v>
      </c>
      <c r="AT47" s="1">
        <f t="shared" si="37"/>
        <v>523356.66666666669</v>
      </c>
      <c r="AU47" s="1">
        <f t="shared" si="38"/>
        <v>12717185945.57448</v>
      </c>
    </row>
    <row r="48" spans="1:48" x14ac:dyDescent="0.15">
      <c r="C48" s="7">
        <v>6</v>
      </c>
      <c r="D48" s="7">
        <f t="shared" si="39"/>
        <v>21.543500000000002</v>
      </c>
      <c r="E48" s="10">
        <f t="shared" si="40"/>
        <v>15.093999999999999</v>
      </c>
      <c r="F48" s="7" t="s">
        <v>83</v>
      </c>
      <c r="G48" s="1">
        <v>7</v>
      </c>
      <c r="H48" s="9">
        <f t="shared" si="20"/>
        <v>21.543500000000002</v>
      </c>
      <c r="I48" s="9">
        <f t="shared" si="21"/>
        <v>294.69349999999997</v>
      </c>
      <c r="J48" s="9">
        <f t="shared" si="22"/>
        <v>0.23601608462054416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168.77103993691935</v>
      </c>
      <c r="P48" s="9">
        <f t="shared" si="25"/>
        <v>39.832680043249198</v>
      </c>
      <c r="Q48" s="12">
        <f t="shared" si="26"/>
        <v>9.5598432103798068</v>
      </c>
      <c r="R48" s="9">
        <f t="shared" si="27"/>
        <v>14.125500000000001</v>
      </c>
      <c r="S48" s="13">
        <f t="shared" si="28"/>
        <v>0.67677910235954875</v>
      </c>
      <c r="T48" s="2">
        <f t="shared" si="29"/>
        <v>0.43</v>
      </c>
      <c r="U48" s="14">
        <f t="shared" si="30"/>
        <v>0.29101501401460594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0.30661501401460595</v>
      </c>
      <c r="AR48" s="9">
        <f t="shared" si="35"/>
        <v>136.875</v>
      </c>
      <c r="AS48" s="1">
        <f t="shared" si="36"/>
        <v>0.24</v>
      </c>
      <c r="AT48" s="1">
        <f t="shared" si="37"/>
        <v>523356.66666666669</v>
      </c>
      <c r="AU48" s="1">
        <f t="shared" si="38"/>
        <v>35318427126.730278</v>
      </c>
    </row>
    <row r="49" spans="1:48" x14ac:dyDescent="0.15">
      <c r="C49" s="7">
        <v>7</v>
      </c>
      <c r="D49" s="7">
        <f t="shared" si="39"/>
        <v>23.295548387096801</v>
      </c>
      <c r="E49" s="10">
        <f t="shared" si="40"/>
        <v>21.543500000000002</v>
      </c>
      <c r="F49" s="7" t="s">
        <v>83</v>
      </c>
      <c r="G49" s="1">
        <v>8</v>
      </c>
      <c r="H49" s="9">
        <f t="shared" si="20"/>
        <v>23.295548387096801</v>
      </c>
      <c r="I49" s="9">
        <f t="shared" si="21"/>
        <v>296.44554838709678</v>
      </c>
      <c r="J49" s="9">
        <f t="shared" si="22"/>
        <v>0.28691179496320823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187.79460989367016</v>
      </c>
      <c r="P49" s="9">
        <f t="shared" si="25"/>
        <v>53.880488609008367</v>
      </c>
      <c r="Q49" s="12">
        <f t="shared" si="26"/>
        <v>12.931317266162008</v>
      </c>
      <c r="R49" s="9">
        <f t="shared" si="27"/>
        <v>14.125500000000001</v>
      </c>
      <c r="S49" s="13">
        <f t="shared" si="28"/>
        <v>0.91545908223864692</v>
      </c>
      <c r="T49" s="2">
        <f t="shared" si="29"/>
        <v>0.43</v>
      </c>
      <c r="U49" s="14">
        <f t="shared" si="30"/>
        <v>0.39364740536261816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0.40924740536261817</v>
      </c>
      <c r="AR49" s="9">
        <f t="shared" si="35"/>
        <v>136.875</v>
      </c>
      <c r="AS49" s="1">
        <f t="shared" si="36"/>
        <v>0.24</v>
      </c>
      <c r="AT49" s="1">
        <f t="shared" si="37"/>
        <v>523356.66666666669</v>
      </c>
      <c r="AU49" s="1">
        <f t="shared" si="38"/>
        <v>47140466064.765327</v>
      </c>
    </row>
    <row r="50" spans="1:48" x14ac:dyDescent="0.15">
      <c r="C50" s="7">
        <v>8</v>
      </c>
      <c r="D50" s="7">
        <f t="shared" si="39"/>
        <v>23.182580645161298</v>
      </c>
      <c r="E50" s="10">
        <f t="shared" si="40"/>
        <v>23.295548387096801</v>
      </c>
      <c r="F50" s="7" t="s">
        <v>83</v>
      </c>
      <c r="G50" s="1">
        <v>9</v>
      </c>
      <c r="H50" s="9">
        <f t="shared" si="20"/>
        <v>23.182580645161298</v>
      </c>
      <c r="I50" s="9">
        <f t="shared" si="21"/>
        <v>296.33258064516127</v>
      </c>
      <c r="J50" s="9">
        <f t="shared" si="22"/>
        <v>0.28334171312098616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192.77037128466179</v>
      </c>
      <c r="P50" s="9">
        <f t="shared" si="25"/>
        <v>54.619887238764633</v>
      </c>
      <c r="Q50" s="12">
        <f t="shared" si="26"/>
        <v>13.108772937303511</v>
      </c>
      <c r="R50" s="9">
        <f t="shared" si="27"/>
        <v>14.125500000000001</v>
      </c>
      <c r="S50" s="13">
        <f t="shared" si="28"/>
        <v>0.92802187089331423</v>
      </c>
      <c r="T50" s="2">
        <f t="shared" si="29"/>
        <v>0.43</v>
      </c>
      <c r="U50" s="14">
        <f t="shared" si="30"/>
        <v>0.39904940448412513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0.41464940448412513</v>
      </c>
      <c r="AR50" s="9">
        <f t="shared" si="35"/>
        <v>136.875</v>
      </c>
      <c r="AS50" s="1">
        <f t="shared" si="36"/>
        <v>0.24</v>
      </c>
      <c r="AT50" s="1">
        <f t="shared" si="37"/>
        <v>523356.66666666669</v>
      </c>
      <c r="AU50" s="1">
        <f t="shared" si="38"/>
        <v>47762712541.914406</v>
      </c>
    </row>
    <row r="51" spans="1:48" x14ac:dyDescent="0.15">
      <c r="C51" s="7">
        <v>9</v>
      </c>
      <c r="D51" s="7">
        <f t="shared" si="39"/>
        <v>19.945900000000002</v>
      </c>
      <c r="E51" s="10">
        <f t="shared" si="40"/>
        <v>23.182580645161298</v>
      </c>
      <c r="F51" s="7" t="s">
        <v>83</v>
      </c>
      <c r="G51" s="1">
        <v>10</v>
      </c>
      <c r="H51" s="9">
        <f t="shared" si="20"/>
        <v>19.945900000000002</v>
      </c>
      <c r="I51" s="9">
        <f t="shared" si="21"/>
        <v>293.09589999999997</v>
      </c>
      <c r="J51" s="9">
        <f t="shared" si="22"/>
        <v>0.19711832565667445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197.00673404589713</v>
      </c>
      <c r="P51" s="9">
        <f t="shared" si="25"/>
        <v>38.833637558217006</v>
      </c>
      <c r="Q51" s="12">
        <f t="shared" si="26"/>
        <v>9.3200730139720811</v>
      </c>
      <c r="R51" s="9">
        <f t="shared" si="27"/>
        <v>14.125500000000001</v>
      </c>
      <c r="S51" s="13">
        <f t="shared" si="28"/>
        <v>0.65980482205741964</v>
      </c>
      <c r="T51" s="2">
        <f t="shared" si="29"/>
        <v>0.43</v>
      </c>
      <c r="U51" s="14">
        <f t="shared" si="30"/>
        <v>0.28371607348469047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0.29931607348469047</v>
      </c>
      <c r="AR51" s="9">
        <f t="shared" si="35"/>
        <v>136.875</v>
      </c>
      <c r="AS51" s="1">
        <f t="shared" si="36"/>
        <v>0.24</v>
      </c>
      <c r="AT51" s="1">
        <f t="shared" si="37"/>
        <v>523356.66666666669</v>
      </c>
      <c r="AU51" s="1">
        <f t="shared" si="38"/>
        <v>34477675410.651962</v>
      </c>
    </row>
    <row r="52" spans="1:48" x14ac:dyDescent="0.15">
      <c r="C52" s="7">
        <v>10</v>
      </c>
      <c r="D52" s="7">
        <f t="shared" si="39"/>
        <v>13.649903225806501</v>
      </c>
      <c r="E52" s="10">
        <f t="shared" si="40"/>
        <v>19.945900000000002</v>
      </c>
      <c r="F52" s="7" t="s">
        <v>83</v>
      </c>
      <c r="G52" s="1">
        <v>11</v>
      </c>
      <c r="H52" s="9">
        <f t="shared" si="20"/>
        <v>13.649903225806501</v>
      </c>
      <c r="I52" s="9">
        <f t="shared" si="21"/>
        <v>286.79990322580647</v>
      </c>
      <c r="J52" s="9">
        <f t="shared" si="22"/>
        <v>9.5061957610637488E-2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150.26444166329614</v>
      </c>
      <c r="O52" s="9">
        <f t="shared" si="41"/>
        <v>66.76490482438399</v>
      </c>
      <c r="P52" s="9">
        <f t="shared" si="25"/>
        <v>6.3468025522938367</v>
      </c>
      <c r="Q52" s="12">
        <f t="shared" si="26"/>
        <v>1.5232326125505207</v>
      </c>
      <c r="R52" s="9">
        <f t="shared" si="27"/>
        <v>14.125500000000001</v>
      </c>
      <c r="S52" s="13">
        <f t="shared" si="28"/>
        <v>0.10783565980322966</v>
      </c>
      <c r="T52" s="2">
        <f t="shared" si="29"/>
        <v>0.43</v>
      </c>
      <c r="U52" s="14">
        <f t="shared" si="30"/>
        <v>4.6369333715388754E-2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5.4789333715388751E-2</v>
      </c>
      <c r="AR52" s="9">
        <f t="shared" si="35"/>
        <v>136.875</v>
      </c>
      <c r="AS52" s="1">
        <f t="shared" si="36"/>
        <v>0.24</v>
      </c>
      <c r="AT52" s="1">
        <f t="shared" si="37"/>
        <v>523356.66666666669</v>
      </c>
      <c r="AU52" s="1">
        <f t="shared" si="38"/>
        <v>6311083938.1690702</v>
      </c>
    </row>
    <row r="53" spans="1:48" x14ac:dyDescent="0.15">
      <c r="C53" s="7">
        <v>11</v>
      </c>
      <c r="D53" s="7">
        <f t="shared" si="39"/>
        <v>10.3089</v>
      </c>
      <c r="E53" s="10">
        <f t="shared" si="40"/>
        <v>13.649903225806501</v>
      </c>
      <c r="F53" s="7" t="s">
        <v>85</v>
      </c>
      <c r="G53" s="1">
        <v>12</v>
      </c>
      <c r="H53" s="9">
        <f t="shared" si="20"/>
        <v>10.3089</v>
      </c>
      <c r="I53" s="9">
        <f t="shared" si="21"/>
        <v>283.45889999999997</v>
      </c>
      <c r="J53" s="9">
        <f t="shared" si="22"/>
        <v>6.3712334766170511E-2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119.27435227209016</v>
      </c>
      <c r="P53" s="9">
        <f t="shared" si="25"/>
        <v>7.5992474609775584</v>
      </c>
      <c r="Q53" s="12">
        <f t="shared" si="26"/>
        <v>1.8238193906346138</v>
      </c>
      <c r="R53" s="9">
        <f t="shared" si="27"/>
        <v>14.125500000000001</v>
      </c>
      <c r="S53" s="13">
        <f t="shared" si="28"/>
        <v>0.12911538640293185</v>
      </c>
      <c r="T53" s="2">
        <f t="shared" si="29"/>
        <v>0.43</v>
      </c>
      <c r="U53" s="14">
        <f t="shared" si="30"/>
        <v>5.5519616153260697E-2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6.39396161532607E-2</v>
      </c>
      <c r="AR53" s="9">
        <f t="shared" si="35"/>
        <v>136.875</v>
      </c>
      <c r="AS53" s="1">
        <f t="shared" si="36"/>
        <v>0.24</v>
      </c>
      <c r="AT53" s="1">
        <f t="shared" si="37"/>
        <v>523356.66666666669</v>
      </c>
      <c r="AU53" s="1">
        <f t="shared" si="38"/>
        <v>7365088369.457571</v>
      </c>
      <c r="AV53" s="1">
        <f>SUM(AU42:AU53)</f>
        <v>220020944761.37323</v>
      </c>
    </row>
    <row r="54" spans="1:48" x14ac:dyDescent="0.15">
      <c r="C54" s="7">
        <v>12</v>
      </c>
      <c r="D54" s="7">
        <f t="shared" si="39"/>
        <v>5.9425483870967701</v>
      </c>
      <c r="E54" s="10">
        <f t="shared" si="40"/>
        <v>10.3089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6.5052580645161298</v>
      </c>
      <c r="E58" s="7"/>
      <c r="F58" s="7"/>
      <c r="G58" s="1">
        <v>1</v>
      </c>
      <c r="H58" s="9">
        <f t="shared" ref="H58:H69" si="42">E59</f>
        <v>6.5052580645161298</v>
      </c>
      <c r="I58" s="9">
        <f t="shared" ref="I58:I69" si="43">H58+273.15</f>
        <v>279.65525806451609</v>
      </c>
      <c r="J58" s="9">
        <f t="shared" ref="J58:J69" si="44">EXP(($C$15*(I58-$C$13))/($C$16*I58*$C$13))</f>
        <v>3.993202972233148E-2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3.9838854986312712E-3</v>
      </c>
      <c r="Q58" s="12">
        <f t="shared" ref="Q58:Q69" si="48">P58*$B$60</f>
        <v>7.569382447399415E-4</v>
      </c>
      <c r="R58" s="9">
        <f t="shared" ref="R58:R69" si="49">L58*$B$60</f>
        <v>1.8955666666666669E-2</v>
      </c>
      <c r="S58" s="13">
        <f t="shared" ref="S58:S69" si="50">Q58/R58</f>
        <v>3.993202972233148E-2</v>
      </c>
      <c r="T58" s="2">
        <f t="shared" ref="T58:T69" si="51">$B$59/100</f>
        <v>0.01</v>
      </c>
      <c r="U58" s="14">
        <f t="shared" ref="U58:U69" si="52">S58*T58</f>
        <v>3.993202972233148E-4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1.2399320297223316E-2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560695.83333333337</v>
      </c>
      <c r="AU58" s="1">
        <f t="shared" ref="AU58:AU69" si="59">AT58*10000*AS58*0.67*AR58*AQ58</f>
        <v>88295602.280606106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4.5006451612903202</v>
      </c>
      <c r="E59" s="10">
        <f t="shared" ref="E59:E70" si="61">D58</f>
        <v>6.5052580645161298</v>
      </c>
      <c r="F59" s="7" t="s">
        <v>83</v>
      </c>
      <c r="G59" s="1">
        <v>2</v>
      </c>
      <c r="H59" s="9">
        <f t="shared" si="42"/>
        <v>4.5006451612903202</v>
      </c>
      <c r="I59" s="9">
        <f t="shared" si="43"/>
        <v>277.6506451612903</v>
      </c>
      <c r="J59" s="9">
        <f t="shared" si="44"/>
        <v>3.1056318735657125E-2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0.19554944783470207</v>
      </c>
      <c r="P59" s="9">
        <f t="shared" si="47"/>
        <v>6.0730459805362633E-3</v>
      </c>
      <c r="Q59" s="12">
        <f t="shared" si="48"/>
        <v>1.15387873630189E-3</v>
      </c>
      <c r="R59" s="9">
        <f t="shared" si="49"/>
        <v>1.8955666666666669E-2</v>
      </c>
      <c r="S59" s="13">
        <f t="shared" si="50"/>
        <v>6.0872495628495782E-2</v>
      </c>
      <c r="T59" s="2">
        <f t="shared" si="51"/>
        <v>0.01</v>
      </c>
      <c r="U59" s="14">
        <f t="shared" si="52"/>
        <v>6.0872495628495784E-4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1.2608724956284957E-2</v>
      </c>
      <c r="AR59" s="9">
        <f t="shared" si="56"/>
        <v>9.9766666666666666</v>
      </c>
      <c r="AS59" s="1">
        <f t="shared" si="57"/>
        <v>0.19</v>
      </c>
      <c r="AT59" s="1">
        <f t="shared" si="58"/>
        <v>560695.83333333337</v>
      </c>
      <c r="AU59" s="1">
        <f t="shared" si="59"/>
        <v>89786773.574596569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7.4925357142857099</v>
      </c>
      <c r="E60" s="10">
        <f t="shared" si="61"/>
        <v>4.5006451612903202</v>
      </c>
      <c r="F60" s="7" t="s">
        <v>83</v>
      </c>
      <c r="G60" s="1">
        <v>3</v>
      </c>
      <c r="H60" s="9">
        <f t="shared" si="42"/>
        <v>7.4925357142857099</v>
      </c>
      <c r="I60" s="9">
        <f t="shared" si="43"/>
        <v>280.64253571428571</v>
      </c>
      <c r="J60" s="9">
        <f t="shared" si="44"/>
        <v>4.5135204653057578E-2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0.28924306852083248</v>
      </c>
      <c r="P60" s="9">
        <f t="shared" si="47"/>
        <v>1.305504509216613E-2</v>
      </c>
      <c r="Q60" s="12">
        <f t="shared" si="48"/>
        <v>2.4804585675115647E-3</v>
      </c>
      <c r="R60" s="9">
        <f t="shared" si="49"/>
        <v>1.8955666666666669E-2</v>
      </c>
      <c r="S60" s="13">
        <f t="shared" si="50"/>
        <v>0.13085578107750881</v>
      </c>
      <c r="T60" s="2">
        <f t="shared" si="51"/>
        <v>0.01</v>
      </c>
      <c r="U60" s="14">
        <f t="shared" si="52"/>
        <v>1.308557810775088E-3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1.3308557810775088E-2</v>
      </c>
      <c r="AR60" s="9">
        <f t="shared" si="56"/>
        <v>9.9766666666666666</v>
      </c>
      <c r="AS60" s="1">
        <f t="shared" si="57"/>
        <v>0.19</v>
      </c>
      <c r="AT60" s="1">
        <f t="shared" si="58"/>
        <v>560695.83333333337</v>
      </c>
      <c r="AU60" s="1">
        <f t="shared" si="59"/>
        <v>94770285.727016687</v>
      </c>
    </row>
    <row r="61" spans="1:48" x14ac:dyDescent="0.15">
      <c r="C61" s="7">
        <v>3</v>
      </c>
      <c r="D61" s="7">
        <f t="shared" si="60"/>
        <v>7.9394838709677398</v>
      </c>
      <c r="E61" s="10">
        <f t="shared" si="61"/>
        <v>7.4925357142857099</v>
      </c>
      <c r="F61" s="7" t="s">
        <v>83</v>
      </c>
      <c r="G61" s="1">
        <v>4</v>
      </c>
      <c r="H61" s="9">
        <f t="shared" si="42"/>
        <v>7.9394838709677398</v>
      </c>
      <c r="I61" s="9">
        <f t="shared" si="43"/>
        <v>281.08948387096774</v>
      </c>
      <c r="J61" s="9">
        <f t="shared" si="44"/>
        <v>4.7695113747439732E-2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0.375954690095333</v>
      </c>
      <c r="P61" s="9">
        <f t="shared" si="47"/>
        <v>1.7931201707980363E-2</v>
      </c>
      <c r="Q61" s="12">
        <f t="shared" si="48"/>
        <v>3.4069283245162689E-3</v>
      </c>
      <c r="R61" s="9">
        <f t="shared" si="49"/>
        <v>1.8955666666666669E-2</v>
      </c>
      <c r="S61" s="13">
        <f t="shared" si="50"/>
        <v>0.17973139032389268</v>
      </c>
      <c r="T61" s="2">
        <f t="shared" si="51"/>
        <v>0.01</v>
      </c>
      <c r="U61" s="14">
        <f t="shared" si="52"/>
        <v>1.7973139032389268E-3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1.3797313903238927E-2</v>
      </c>
      <c r="AR61" s="9">
        <f t="shared" si="56"/>
        <v>9.9766666666666666</v>
      </c>
      <c r="AS61" s="1">
        <f t="shared" si="57"/>
        <v>0.19</v>
      </c>
      <c r="AT61" s="1">
        <f t="shared" si="58"/>
        <v>560695.83333333337</v>
      </c>
      <c r="AU61" s="1">
        <f t="shared" si="59"/>
        <v>98250719.534511313</v>
      </c>
    </row>
    <row r="62" spans="1:48" x14ac:dyDescent="0.15">
      <c r="C62" s="7">
        <v>4</v>
      </c>
      <c r="D62" s="7">
        <f t="shared" si="60"/>
        <v>10.265133333333299</v>
      </c>
      <c r="E62" s="10">
        <f t="shared" si="61"/>
        <v>7.9394838709677398</v>
      </c>
      <c r="F62" s="7" t="s">
        <v>83</v>
      </c>
      <c r="G62" s="1">
        <v>5</v>
      </c>
      <c r="H62" s="9">
        <f t="shared" si="42"/>
        <v>10.265133333333299</v>
      </c>
      <c r="I62" s="9">
        <f t="shared" si="43"/>
        <v>283.4151333333333</v>
      </c>
      <c r="J62" s="9">
        <f t="shared" si="44"/>
        <v>6.3375266187500778E-2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0.34012231396798503</v>
      </c>
      <c r="O62" s="9">
        <f t="shared" si="62"/>
        <v>0.11766784108603429</v>
      </c>
      <c r="P62" s="9">
        <f t="shared" si="47"/>
        <v>7.4572307505359637E-3</v>
      </c>
      <c r="Q62" s="12">
        <f t="shared" si="48"/>
        <v>1.4168738426018331E-3</v>
      </c>
      <c r="R62" s="9">
        <f t="shared" si="49"/>
        <v>1.8955666666666669E-2</v>
      </c>
      <c r="S62" s="13">
        <f t="shared" si="50"/>
        <v>7.4746716510550912E-2</v>
      </c>
      <c r="T62" s="2">
        <f t="shared" si="51"/>
        <v>0.01</v>
      </c>
      <c r="U62" s="14">
        <f t="shared" si="52"/>
        <v>7.4746716510550916E-4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1.2747467165105509E-2</v>
      </c>
      <c r="AR62" s="9">
        <f t="shared" si="56"/>
        <v>9.9766666666666666</v>
      </c>
      <c r="AS62" s="1">
        <f t="shared" si="57"/>
        <v>0.19</v>
      </c>
      <c r="AT62" s="1">
        <f t="shared" si="58"/>
        <v>560695.83333333337</v>
      </c>
      <c r="AU62" s="1">
        <f t="shared" si="59"/>
        <v>90774757.31853579</v>
      </c>
    </row>
    <row r="63" spans="1:48" x14ac:dyDescent="0.15">
      <c r="C63" s="7">
        <v>5</v>
      </c>
      <c r="D63" s="7">
        <f t="shared" si="60"/>
        <v>15.093999999999999</v>
      </c>
      <c r="E63" s="10">
        <f t="shared" si="61"/>
        <v>10.265133333333299</v>
      </c>
      <c r="F63" s="7" t="s">
        <v>85</v>
      </c>
      <c r="G63" s="1">
        <v>6</v>
      </c>
      <c r="H63" s="9">
        <f t="shared" si="42"/>
        <v>15.093999999999999</v>
      </c>
      <c r="I63" s="9">
        <f t="shared" si="43"/>
        <v>288.24399999999997</v>
      </c>
      <c r="J63" s="9">
        <f t="shared" si="44"/>
        <v>0.11268727637022224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0.20997727700216498</v>
      </c>
      <c r="P63" s="9">
        <f t="shared" si="47"/>
        <v>2.3661767445009675E-2</v>
      </c>
      <c r="Q63" s="12">
        <f t="shared" si="48"/>
        <v>4.4957358145518381E-3</v>
      </c>
      <c r="R63" s="9">
        <f t="shared" si="49"/>
        <v>1.8955666666666669E-2</v>
      </c>
      <c r="S63" s="13">
        <f t="shared" si="50"/>
        <v>0.23717107362188111</v>
      </c>
      <c r="T63" s="2">
        <f t="shared" si="51"/>
        <v>0.01</v>
      </c>
      <c r="U63" s="14">
        <f t="shared" si="52"/>
        <v>2.3717107362188111E-3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1.4371710736218811E-2</v>
      </c>
      <c r="AR63" s="9">
        <f t="shared" si="56"/>
        <v>9.9766666666666666</v>
      </c>
      <c r="AS63" s="1">
        <f t="shared" si="57"/>
        <v>0.19</v>
      </c>
      <c r="AT63" s="1">
        <f t="shared" si="58"/>
        <v>560695.83333333337</v>
      </c>
      <c r="AU63" s="1">
        <f t="shared" si="59"/>
        <v>102341001.34837727</v>
      </c>
    </row>
    <row r="64" spans="1:48" x14ac:dyDescent="0.15">
      <c r="C64" s="7">
        <v>6</v>
      </c>
      <c r="D64" s="7">
        <f t="shared" si="60"/>
        <v>21.543500000000002</v>
      </c>
      <c r="E64" s="10">
        <f t="shared" si="61"/>
        <v>15.093999999999999</v>
      </c>
      <c r="F64" s="7" t="s">
        <v>83</v>
      </c>
      <c r="G64" s="1">
        <v>7</v>
      </c>
      <c r="H64" s="9">
        <f t="shared" si="42"/>
        <v>21.543500000000002</v>
      </c>
      <c r="I64" s="9">
        <f t="shared" si="43"/>
        <v>294.69349999999997</v>
      </c>
      <c r="J64" s="9">
        <f t="shared" si="44"/>
        <v>0.23601608462054416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0.28608217622382193</v>
      </c>
      <c r="P64" s="9">
        <f t="shared" si="47"/>
        <v>6.7519995112070977E-2</v>
      </c>
      <c r="Q64" s="12">
        <f t="shared" si="48"/>
        <v>1.2828799071293485E-2</v>
      </c>
      <c r="R64" s="9">
        <f t="shared" si="49"/>
        <v>1.8955666666666669E-2</v>
      </c>
      <c r="S64" s="13">
        <f t="shared" si="50"/>
        <v>0.67677910235954863</v>
      </c>
      <c r="T64" s="2">
        <f t="shared" si="51"/>
        <v>0.01</v>
      </c>
      <c r="U64" s="14">
        <f t="shared" si="52"/>
        <v>6.7677910235954862E-3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2.6867791023595485E-2</v>
      </c>
      <c r="AR64" s="9">
        <f t="shared" si="56"/>
        <v>9.9766666666666666</v>
      </c>
      <c r="AS64" s="1">
        <f t="shared" si="57"/>
        <v>0.19</v>
      </c>
      <c r="AT64" s="1">
        <f t="shared" si="58"/>
        <v>560695.83333333337</v>
      </c>
      <c r="AU64" s="1">
        <f t="shared" si="59"/>
        <v>191325631.8500843</v>
      </c>
    </row>
    <row r="65" spans="1:48" x14ac:dyDescent="0.15">
      <c r="C65" s="7">
        <v>7</v>
      </c>
      <c r="D65" s="7">
        <f t="shared" si="60"/>
        <v>23.295548387096801</v>
      </c>
      <c r="E65" s="10">
        <f t="shared" si="61"/>
        <v>21.543500000000002</v>
      </c>
      <c r="F65" s="7" t="s">
        <v>83</v>
      </c>
      <c r="G65" s="1">
        <v>8</v>
      </c>
      <c r="H65" s="9">
        <f t="shared" si="42"/>
        <v>23.295548387096801</v>
      </c>
      <c r="I65" s="9">
        <f t="shared" si="43"/>
        <v>296.44554838709678</v>
      </c>
      <c r="J65" s="9">
        <f t="shared" si="44"/>
        <v>0.28691179496320823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0.31832884777841763</v>
      </c>
      <c r="P65" s="9">
        <f t="shared" si="47"/>
        <v>9.1332301104675689E-2</v>
      </c>
      <c r="Q65" s="12">
        <f t="shared" si="48"/>
        <v>1.7353137209888382E-2</v>
      </c>
      <c r="R65" s="9">
        <f t="shared" si="49"/>
        <v>1.8955666666666669E-2</v>
      </c>
      <c r="S65" s="13">
        <f t="shared" si="50"/>
        <v>0.91545908223864703</v>
      </c>
      <c r="T65" s="2">
        <f t="shared" si="51"/>
        <v>0.01</v>
      </c>
      <c r="U65" s="14">
        <f t="shared" si="52"/>
        <v>9.1545908223864703E-3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2.9254590822386468E-2</v>
      </c>
      <c r="AR65" s="9">
        <f t="shared" si="56"/>
        <v>9.9766666666666666</v>
      </c>
      <c r="AS65" s="1">
        <f t="shared" si="57"/>
        <v>0.19</v>
      </c>
      <c r="AT65" s="1">
        <f t="shared" si="58"/>
        <v>560695.83333333337</v>
      </c>
      <c r="AU65" s="1">
        <f t="shared" si="59"/>
        <v>208322041.38752267</v>
      </c>
    </row>
    <row r="66" spans="1:48" x14ac:dyDescent="0.15">
      <c r="C66" s="7">
        <v>8</v>
      </c>
      <c r="D66" s="7">
        <f t="shared" si="60"/>
        <v>23.182580645161298</v>
      </c>
      <c r="E66" s="10">
        <f t="shared" si="61"/>
        <v>23.295548387096801</v>
      </c>
      <c r="F66" s="7" t="s">
        <v>83</v>
      </c>
      <c r="G66" s="1">
        <v>9</v>
      </c>
      <c r="H66" s="9">
        <f t="shared" si="42"/>
        <v>23.182580645161298</v>
      </c>
      <c r="I66" s="9">
        <f t="shared" si="43"/>
        <v>296.33258064516127</v>
      </c>
      <c r="J66" s="9">
        <f t="shared" si="44"/>
        <v>0.28334171312098616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0.32676321334040859</v>
      </c>
      <c r="P66" s="9">
        <f t="shared" si="47"/>
        <v>9.2585648652789648E-2</v>
      </c>
      <c r="Q66" s="12">
        <f t="shared" si="48"/>
        <v>1.7591273244030033E-2</v>
      </c>
      <c r="R66" s="9">
        <f t="shared" si="49"/>
        <v>1.8955666666666669E-2</v>
      </c>
      <c r="S66" s="13">
        <f t="shared" si="50"/>
        <v>0.92802187089331412</v>
      </c>
      <c r="T66" s="2">
        <f t="shared" si="51"/>
        <v>0.01</v>
      </c>
      <c r="U66" s="14">
        <f t="shared" si="52"/>
        <v>9.2802187089331412E-3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2.9380218708933141E-2</v>
      </c>
      <c r="AR66" s="9">
        <f t="shared" si="56"/>
        <v>9.9766666666666666</v>
      </c>
      <c r="AS66" s="1">
        <f t="shared" si="57"/>
        <v>0.19</v>
      </c>
      <c r="AT66" s="1">
        <f t="shared" si="58"/>
        <v>560695.83333333337</v>
      </c>
      <c r="AU66" s="1">
        <f t="shared" si="59"/>
        <v>209216637.99765798</v>
      </c>
    </row>
    <row r="67" spans="1:48" x14ac:dyDescent="0.15">
      <c r="C67" s="7">
        <v>9</v>
      </c>
      <c r="D67" s="7">
        <f t="shared" si="60"/>
        <v>19.945900000000002</v>
      </c>
      <c r="E67" s="10">
        <f t="shared" si="61"/>
        <v>23.182580645161298</v>
      </c>
      <c r="F67" s="7" t="s">
        <v>83</v>
      </c>
      <c r="G67" s="1">
        <v>10</v>
      </c>
      <c r="H67" s="9">
        <f t="shared" si="42"/>
        <v>19.945900000000002</v>
      </c>
      <c r="I67" s="9">
        <f t="shared" si="43"/>
        <v>293.09589999999997</v>
      </c>
      <c r="J67" s="9">
        <f t="shared" si="44"/>
        <v>0.19711832565667445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0.33394423135428564</v>
      </c>
      <c r="P67" s="9">
        <f t="shared" si="47"/>
        <v>6.5826527747261915E-2</v>
      </c>
      <c r="Q67" s="12">
        <f t="shared" si="48"/>
        <v>1.2507040271979764E-2</v>
      </c>
      <c r="R67" s="9">
        <f t="shared" si="49"/>
        <v>1.8955666666666669E-2</v>
      </c>
      <c r="S67" s="13">
        <f t="shared" si="50"/>
        <v>0.65980482205741975</v>
      </c>
      <c r="T67" s="2">
        <f t="shared" si="51"/>
        <v>0.01</v>
      </c>
      <c r="U67" s="14">
        <f t="shared" si="52"/>
        <v>6.5980482205741974E-3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2.6698048220574196E-2</v>
      </c>
      <c r="AR67" s="9">
        <f t="shared" si="56"/>
        <v>9.9766666666666666</v>
      </c>
      <c r="AS67" s="1">
        <f t="shared" si="57"/>
        <v>0.19</v>
      </c>
      <c r="AT67" s="1">
        <f t="shared" si="58"/>
        <v>560695.83333333337</v>
      </c>
      <c r="AU67" s="1">
        <f t="shared" si="59"/>
        <v>190116892.76872358</v>
      </c>
    </row>
    <row r="68" spans="1:48" x14ac:dyDescent="0.15">
      <c r="C68" s="7">
        <v>10</v>
      </c>
      <c r="D68" s="7">
        <f t="shared" si="60"/>
        <v>13.649903225806501</v>
      </c>
      <c r="E68" s="10">
        <f t="shared" si="61"/>
        <v>19.945900000000002</v>
      </c>
      <c r="F68" s="7" t="s">
        <v>83</v>
      </c>
      <c r="G68" s="1">
        <v>11</v>
      </c>
      <c r="H68" s="9">
        <f t="shared" si="42"/>
        <v>13.649903225806501</v>
      </c>
      <c r="I68" s="9">
        <f t="shared" si="43"/>
        <v>286.79990322580647</v>
      </c>
      <c r="J68" s="9">
        <f t="shared" si="44"/>
        <v>9.5061957610637488E-2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0.25471181842667251</v>
      </c>
      <c r="O68" s="9">
        <f t="shared" si="62"/>
        <v>0.11317255184701785</v>
      </c>
      <c r="P68" s="9">
        <f t="shared" si="47"/>
        <v>1.0758404326368884E-2</v>
      </c>
      <c r="Q68" s="12">
        <f t="shared" si="48"/>
        <v>2.0440968220100881E-3</v>
      </c>
      <c r="R68" s="9">
        <f t="shared" si="49"/>
        <v>1.8955666666666669E-2</v>
      </c>
      <c r="S68" s="13">
        <f t="shared" si="50"/>
        <v>0.10783565980322971</v>
      </c>
      <c r="T68" s="2">
        <f t="shared" si="51"/>
        <v>0.01</v>
      </c>
      <c r="U68" s="14">
        <f t="shared" si="52"/>
        <v>1.078356598032297E-3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1.3078356598032297E-2</v>
      </c>
      <c r="AR68" s="9">
        <f t="shared" si="56"/>
        <v>9.9766666666666666</v>
      </c>
      <c r="AS68" s="1">
        <f t="shared" si="57"/>
        <v>0.19</v>
      </c>
      <c r="AT68" s="1">
        <f t="shared" si="58"/>
        <v>560695.83333333337</v>
      </c>
      <c r="AU68" s="1">
        <f t="shared" si="59"/>
        <v>93131022.103074133</v>
      </c>
    </row>
    <row r="69" spans="1:48" x14ac:dyDescent="0.15">
      <c r="C69" s="7">
        <v>11</v>
      </c>
      <c r="D69" s="7">
        <f t="shared" si="60"/>
        <v>10.3089</v>
      </c>
      <c r="E69" s="10">
        <f t="shared" si="61"/>
        <v>13.649903225806501</v>
      </c>
      <c r="F69" s="7" t="s">
        <v>85</v>
      </c>
      <c r="G69" s="1">
        <v>12</v>
      </c>
      <c r="H69" s="9">
        <f t="shared" si="42"/>
        <v>10.3089</v>
      </c>
      <c r="I69" s="9">
        <f t="shared" si="43"/>
        <v>283.45889999999997</v>
      </c>
      <c r="J69" s="9">
        <f t="shared" si="44"/>
        <v>6.3712334766170511E-2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0.20218081418731565</v>
      </c>
      <c r="P69" s="9">
        <f t="shared" si="47"/>
        <v>1.2881411716799171E-2</v>
      </c>
      <c r="Q69" s="12">
        <f t="shared" si="48"/>
        <v>2.4474682261918426E-3</v>
      </c>
      <c r="R69" s="9">
        <f t="shared" si="49"/>
        <v>1.8955666666666669E-2</v>
      </c>
      <c r="S69" s="13">
        <f t="shared" si="50"/>
        <v>0.12911538640293188</v>
      </c>
      <c r="T69" s="2">
        <f t="shared" si="51"/>
        <v>0.01</v>
      </c>
      <c r="U69" s="14">
        <f t="shared" si="52"/>
        <v>1.2911538640293188E-3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1.3291153864029319E-2</v>
      </c>
      <c r="AR69" s="9">
        <f t="shared" si="56"/>
        <v>9.9766666666666666</v>
      </c>
      <c r="AS69" s="1">
        <f t="shared" si="57"/>
        <v>0.19</v>
      </c>
      <c r="AT69" s="1">
        <f t="shared" si="58"/>
        <v>560695.83333333337</v>
      </c>
      <c r="AU69" s="1">
        <f t="shared" si="59"/>
        <v>94646352.162664667</v>
      </c>
      <c r="AV69" s="1">
        <f>SUM(AU58:AU69)</f>
        <v>1550977718.053371</v>
      </c>
    </row>
    <row r="70" spans="1:48" x14ac:dyDescent="0.15">
      <c r="C70" s="7">
        <v>12</v>
      </c>
      <c r="D70" s="7">
        <f t="shared" si="60"/>
        <v>5.9425483870967701</v>
      </c>
      <c r="E70" s="10">
        <f t="shared" si="61"/>
        <v>10.3089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6.5052580645161298</v>
      </c>
      <c r="E73" s="7"/>
      <c r="F73" s="7"/>
      <c r="G73" s="1">
        <v>1</v>
      </c>
      <c r="H73" s="9">
        <f t="shared" ref="H73:H84" si="63">E74</f>
        <v>6.5052580645161298</v>
      </c>
      <c r="I73" s="9">
        <f t="shared" ref="I73:I84" si="64">H73+273.15</f>
        <v>279.65525806451609</v>
      </c>
      <c r="J73" s="9">
        <f t="shared" ref="J73:J84" si="65">EXP(($C$15*(I73-$C$13))/($C$16*I73*$C$13))</f>
        <v>3.993202972233148E-2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4.372557254595298E-3</v>
      </c>
      <c r="Q73" s="12">
        <f t="shared" ref="Q73:Q84" si="69">P73*$B$75</f>
        <v>7.8706030582715366E-4</v>
      </c>
      <c r="R73" s="9">
        <f t="shared" ref="R73:R84" si="70">L73*$B$75</f>
        <v>1.9710000000000002E-2</v>
      </c>
      <c r="S73" s="13">
        <f t="shared" ref="S73:S84" si="71">Q73/R73</f>
        <v>3.9932029722331487E-2</v>
      </c>
      <c r="T73" s="2">
        <f t="shared" ref="T73:T84" si="72">$B$74/100</f>
        <v>0.01</v>
      </c>
      <c r="U73" s="14">
        <f t="shared" ref="U73:U84" si="73">S73*T73</f>
        <v>3.9932029722331485E-4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1.2999320297223315E-2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88395.833333333328</v>
      </c>
      <c r="AU73" s="1">
        <f t="shared" ref="AU73:AU84" si="80">AT73*10000*AS73*0.67*AR73*AQ73</f>
        <v>15174481.694585104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4.5006451612903202</v>
      </c>
      <c r="E74" s="10">
        <f t="shared" ref="E74:E85" si="82">D73</f>
        <v>6.5052580645161298</v>
      </c>
      <c r="F74" s="7" t="s">
        <v>83</v>
      </c>
      <c r="G74" s="1">
        <v>2</v>
      </c>
      <c r="H74" s="9">
        <f t="shared" si="63"/>
        <v>4.5006451612903202</v>
      </c>
      <c r="I74" s="9">
        <f t="shared" si="64"/>
        <v>277.6506451612903</v>
      </c>
      <c r="J74" s="9">
        <f t="shared" si="65"/>
        <v>3.1056318735657125E-2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0.21462744274540474</v>
      </c>
      <c r="P74" s="9">
        <f t="shared" si="68"/>
        <v>6.6655382713202904E-3</v>
      </c>
      <c r="Q74" s="12">
        <f t="shared" si="69"/>
        <v>1.1997968888376523E-3</v>
      </c>
      <c r="R74" s="9">
        <f t="shared" si="70"/>
        <v>1.9710000000000002E-2</v>
      </c>
      <c r="S74" s="13">
        <f t="shared" si="71"/>
        <v>6.0872495628495796E-2</v>
      </c>
      <c r="T74" s="2">
        <f t="shared" si="72"/>
        <v>0.01</v>
      </c>
      <c r="U74" s="14">
        <f t="shared" si="73"/>
        <v>6.0872495628495795E-4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1.3208724956284957E-2</v>
      </c>
      <c r="AR74" s="9">
        <f t="shared" si="77"/>
        <v>10.950000000000001</v>
      </c>
      <c r="AS74" s="1">
        <f t="shared" si="78"/>
        <v>0.18</v>
      </c>
      <c r="AT74" s="1">
        <f t="shared" si="79"/>
        <v>88395.833333333328</v>
      </c>
      <c r="AU74" s="1">
        <f t="shared" si="80"/>
        <v>15418925.795740951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7.4925357142857099</v>
      </c>
      <c r="E75" s="10">
        <f t="shared" si="82"/>
        <v>4.5006451612903202</v>
      </c>
      <c r="F75" s="7" t="s">
        <v>83</v>
      </c>
      <c r="G75" s="1">
        <v>3</v>
      </c>
      <c r="H75" s="9">
        <f t="shared" si="63"/>
        <v>7.4925357142857099</v>
      </c>
      <c r="I75" s="9">
        <f t="shared" si="64"/>
        <v>280.64253571428571</v>
      </c>
      <c r="J75" s="9">
        <f t="shared" si="65"/>
        <v>4.5135204653057578E-2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0.31746190447408446</v>
      </c>
      <c r="P75" s="9">
        <f t="shared" si="68"/>
        <v>1.4328708027987217E-2</v>
      </c>
      <c r="Q75" s="12">
        <f t="shared" si="69"/>
        <v>2.5791674450376992E-3</v>
      </c>
      <c r="R75" s="9">
        <f t="shared" si="70"/>
        <v>1.9710000000000002E-2</v>
      </c>
      <c r="S75" s="13">
        <f t="shared" si="71"/>
        <v>0.13085578107750884</v>
      </c>
      <c r="T75" s="2">
        <f t="shared" si="72"/>
        <v>0.01</v>
      </c>
      <c r="U75" s="14">
        <f t="shared" si="73"/>
        <v>1.3085578107750885E-3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1.3908557810775088E-2</v>
      </c>
      <c r="AR75" s="9">
        <f t="shared" si="77"/>
        <v>10.950000000000001</v>
      </c>
      <c r="AS75" s="1">
        <f t="shared" si="78"/>
        <v>0.18</v>
      </c>
      <c r="AT75" s="1">
        <f t="shared" si="79"/>
        <v>88395.833333333328</v>
      </c>
      <c r="AU75" s="1">
        <f t="shared" si="80"/>
        <v>16235860.881339088</v>
      </c>
    </row>
    <row r="76" spans="1:48" x14ac:dyDescent="0.15">
      <c r="C76" s="7">
        <v>3</v>
      </c>
      <c r="D76" s="7">
        <f t="shared" si="81"/>
        <v>7.9394838709677398</v>
      </c>
      <c r="E76" s="10">
        <f t="shared" si="82"/>
        <v>7.4925357142857099</v>
      </c>
      <c r="F76" s="7" t="s">
        <v>83</v>
      </c>
      <c r="G76" s="1">
        <v>4</v>
      </c>
      <c r="H76" s="9">
        <f t="shared" si="63"/>
        <v>7.9394838709677398</v>
      </c>
      <c r="I76" s="9">
        <f t="shared" si="64"/>
        <v>281.08948387096774</v>
      </c>
      <c r="J76" s="9">
        <f t="shared" si="65"/>
        <v>4.7695113747439732E-2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0.41263319644609725</v>
      </c>
      <c r="P76" s="9">
        <f t="shared" si="68"/>
        <v>1.9680587240466254E-2</v>
      </c>
      <c r="Q76" s="12">
        <f t="shared" si="69"/>
        <v>3.5425057032839255E-3</v>
      </c>
      <c r="R76" s="9">
        <f t="shared" si="70"/>
        <v>1.9710000000000002E-2</v>
      </c>
      <c r="S76" s="13">
        <f t="shared" si="71"/>
        <v>0.17973139032389271</v>
      </c>
      <c r="T76" s="2">
        <f t="shared" si="72"/>
        <v>0.01</v>
      </c>
      <c r="U76" s="14">
        <f t="shared" si="73"/>
        <v>1.797313903238927E-3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1.4397313903238926E-2</v>
      </c>
      <c r="AR76" s="9">
        <f t="shared" si="77"/>
        <v>10.950000000000001</v>
      </c>
      <c r="AS76" s="1">
        <f t="shared" si="78"/>
        <v>0.18</v>
      </c>
      <c r="AT76" s="1">
        <f t="shared" si="79"/>
        <v>88395.833333333328</v>
      </c>
      <c r="AU76" s="1">
        <f t="shared" si="80"/>
        <v>16806399.971740119</v>
      </c>
    </row>
    <row r="77" spans="1:48" x14ac:dyDescent="0.15">
      <c r="C77" s="7">
        <v>4</v>
      </c>
      <c r="D77" s="7">
        <f t="shared" si="81"/>
        <v>10.265133333333299</v>
      </c>
      <c r="E77" s="10">
        <f t="shared" si="82"/>
        <v>7.9394838709677398</v>
      </c>
      <c r="F77" s="7" t="s">
        <v>83</v>
      </c>
      <c r="G77" s="1">
        <v>5</v>
      </c>
      <c r="H77" s="9">
        <f t="shared" si="63"/>
        <v>10.265133333333299</v>
      </c>
      <c r="I77" s="9">
        <f t="shared" si="64"/>
        <v>283.4151333333333</v>
      </c>
      <c r="J77" s="9">
        <f t="shared" si="65"/>
        <v>6.3375266187500778E-2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0.37330497874534951</v>
      </c>
      <c r="O77" s="9">
        <f t="shared" si="83"/>
        <v>0.12914763046028144</v>
      </c>
      <c r="P77" s="9">
        <f t="shared" si="68"/>
        <v>8.1847654579053197E-3</v>
      </c>
      <c r="Q77" s="12">
        <f t="shared" si="69"/>
        <v>1.4732577824229575E-3</v>
      </c>
      <c r="R77" s="9">
        <f t="shared" si="70"/>
        <v>1.9710000000000002E-2</v>
      </c>
      <c r="S77" s="13">
        <f t="shared" si="71"/>
        <v>7.4746716510550856E-2</v>
      </c>
      <c r="T77" s="2">
        <f t="shared" si="72"/>
        <v>0.01</v>
      </c>
      <c r="U77" s="14">
        <f t="shared" si="73"/>
        <v>7.4746716510550862E-4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1.3347467165105509E-2</v>
      </c>
      <c r="AR77" s="9">
        <f t="shared" si="77"/>
        <v>10.950000000000001</v>
      </c>
      <c r="AS77" s="1">
        <f t="shared" si="78"/>
        <v>0.18</v>
      </c>
      <c r="AT77" s="1">
        <f t="shared" si="79"/>
        <v>88395.833333333328</v>
      </c>
      <c r="AU77" s="1">
        <f t="shared" si="80"/>
        <v>15580883.579677043</v>
      </c>
    </row>
    <row r="78" spans="1:48" x14ac:dyDescent="0.15">
      <c r="C78" s="7">
        <v>5</v>
      </c>
      <c r="D78" s="7">
        <f t="shared" si="81"/>
        <v>15.093999999999999</v>
      </c>
      <c r="E78" s="10">
        <f t="shared" si="82"/>
        <v>10.265133333333299</v>
      </c>
      <c r="F78" s="7" t="s">
        <v>85</v>
      </c>
      <c r="G78" s="1">
        <v>6</v>
      </c>
      <c r="H78" s="9">
        <f t="shared" si="63"/>
        <v>15.093999999999999</v>
      </c>
      <c r="I78" s="9">
        <f t="shared" si="64"/>
        <v>288.24399999999997</v>
      </c>
      <c r="J78" s="9">
        <f t="shared" si="65"/>
        <v>0.11268727637022224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0.23046286500237614</v>
      </c>
      <c r="P78" s="9">
        <f t="shared" si="68"/>
        <v>2.5970232561595981E-2</v>
      </c>
      <c r="Q78" s="12">
        <f t="shared" si="69"/>
        <v>4.6746418610872763E-3</v>
      </c>
      <c r="R78" s="9">
        <f t="shared" si="70"/>
        <v>1.9710000000000002E-2</v>
      </c>
      <c r="S78" s="13">
        <f t="shared" si="71"/>
        <v>0.23717107362188108</v>
      </c>
      <c r="T78" s="2">
        <f t="shared" si="72"/>
        <v>0.01</v>
      </c>
      <c r="U78" s="14">
        <f t="shared" si="73"/>
        <v>2.3717107362188107E-3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1.4971710736218811E-2</v>
      </c>
      <c r="AR78" s="9">
        <f t="shared" si="77"/>
        <v>10.950000000000001</v>
      </c>
      <c r="AS78" s="1">
        <f t="shared" si="78"/>
        <v>0.18</v>
      </c>
      <c r="AT78" s="1">
        <f t="shared" si="79"/>
        <v>88395.833333333328</v>
      </c>
      <c r="AU78" s="1">
        <f t="shared" si="80"/>
        <v>17476909.969816148</v>
      </c>
    </row>
    <row r="79" spans="1:48" x14ac:dyDescent="0.15">
      <c r="C79" s="7">
        <v>6</v>
      </c>
      <c r="D79" s="7">
        <f t="shared" si="81"/>
        <v>21.543500000000002</v>
      </c>
      <c r="E79" s="10">
        <f t="shared" si="82"/>
        <v>15.093999999999999</v>
      </c>
      <c r="F79" s="7" t="s">
        <v>83</v>
      </c>
      <c r="G79" s="1">
        <v>7</v>
      </c>
      <c r="H79" s="9">
        <f t="shared" si="63"/>
        <v>21.543500000000002</v>
      </c>
      <c r="I79" s="9">
        <f t="shared" si="64"/>
        <v>294.69349999999997</v>
      </c>
      <c r="J79" s="9">
        <f t="shared" si="65"/>
        <v>0.23601608462054416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0.31399263244078018</v>
      </c>
      <c r="P79" s="9">
        <f t="shared" si="68"/>
        <v>7.4107311708370593E-2</v>
      </c>
      <c r="Q79" s="12">
        <f t="shared" si="69"/>
        <v>1.3339316107506707E-2</v>
      </c>
      <c r="R79" s="9">
        <f t="shared" si="70"/>
        <v>1.9710000000000002E-2</v>
      </c>
      <c r="S79" s="13">
        <f t="shared" si="71"/>
        <v>0.67677910235954875</v>
      </c>
      <c r="T79" s="2">
        <f t="shared" si="72"/>
        <v>0.01</v>
      </c>
      <c r="U79" s="14">
        <f t="shared" si="73"/>
        <v>6.767791023595488E-3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2.836779102359549E-2</v>
      </c>
      <c r="AR79" s="9">
        <f t="shared" si="77"/>
        <v>10.950000000000001</v>
      </c>
      <c r="AS79" s="1">
        <f t="shared" si="78"/>
        <v>0.18</v>
      </c>
      <c r="AT79" s="1">
        <f t="shared" si="79"/>
        <v>88395.833333333328</v>
      </c>
      <c r="AU79" s="1">
        <f t="shared" si="80"/>
        <v>33114541.04991274</v>
      </c>
    </row>
    <row r="80" spans="1:48" x14ac:dyDescent="0.15">
      <c r="C80" s="7">
        <v>7</v>
      </c>
      <c r="D80" s="7">
        <f t="shared" si="81"/>
        <v>23.295548387096801</v>
      </c>
      <c r="E80" s="10">
        <f t="shared" si="82"/>
        <v>21.543500000000002</v>
      </c>
      <c r="F80" s="7" t="s">
        <v>83</v>
      </c>
      <c r="G80" s="1">
        <v>8</v>
      </c>
      <c r="H80" s="9">
        <f t="shared" si="63"/>
        <v>23.295548387096801</v>
      </c>
      <c r="I80" s="9">
        <f t="shared" si="64"/>
        <v>296.44554838709678</v>
      </c>
      <c r="J80" s="9">
        <f t="shared" si="65"/>
        <v>0.28691179496320823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0.34938532073240958</v>
      </c>
      <c r="P80" s="9">
        <f t="shared" si="68"/>
        <v>0.10024276950513185</v>
      </c>
      <c r="Q80" s="12">
        <f t="shared" si="69"/>
        <v>1.8043698510923731E-2</v>
      </c>
      <c r="R80" s="9">
        <f t="shared" si="70"/>
        <v>1.9710000000000002E-2</v>
      </c>
      <c r="S80" s="13">
        <f t="shared" si="71"/>
        <v>0.9154590822386468</v>
      </c>
      <c r="T80" s="2">
        <f t="shared" si="72"/>
        <v>0.01</v>
      </c>
      <c r="U80" s="14">
        <f t="shared" si="73"/>
        <v>9.1545908223864686E-3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3.075459082238647E-2</v>
      </c>
      <c r="AR80" s="9">
        <f t="shared" si="77"/>
        <v>10.950000000000001</v>
      </c>
      <c r="AS80" s="1">
        <f t="shared" si="78"/>
        <v>0.18</v>
      </c>
      <c r="AT80" s="1">
        <f t="shared" si="79"/>
        <v>88395.833333333328</v>
      </c>
      <c r="AU80" s="1">
        <f t="shared" si="80"/>
        <v>35900721.329133146</v>
      </c>
    </row>
    <row r="81" spans="1:48" x14ac:dyDescent="0.15">
      <c r="C81" s="7">
        <v>8</v>
      </c>
      <c r="D81" s="7">
        <f t="shared" si="81"/>
        <v>23.182580645161298</v>
      </c>
      <c r="E81" s="10">
        <f t="shared" si="82"/>
        <v>23.295548387096801</v>
      </c>
      <c r="F81" s="7" t="s">
        <v>83</v>
      </c>
      <c r="G81" s="1">
        <v>9</v>
      </c>
      <c r="H81" s="9">
        <f t="shared" si="63"/>
        <v>23.182580645161298</v>
      </c>
      <c r="I81" s="9">
        <f t="shared" si="64"/>
        <v>296.33258064516127</v>
      </c>
      <c r="J81" s="9">
        <f t="shared" si="65"/>
        <v>0.28334171312098616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0.35864255122727778</v>
      </c>
      <c r="P81" s="9">
        <f t="shared" si="68"/>
        <v>0.10161839486281793</v>
      </c>
      <c r="Q81" s="12">
        <f t="shared" si="69"/>
        <v>1.8291311075307227E-2</v>
      </c>
      <c r="R81" s="9">
        <f t="shared" si="70"/>
        <v>1.9710000000000002E-2</v>
      </c>
      <c r="S81" s="13">
        <f t="shared" si="71"/>
        <v>0.92802187089331434</v>
      </c>
      <c r="T81" s="2">
        <f t="shared" si="72"/>
        <v>0.01</v>
      </c>
      <c r="U81" s="14">
        <f t="shared" si="73"/>
        <v>9.2802187089331429E-3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3.0880218708933142E-2</v>
      </c>
      <c r="AR81" s="9">
        <f t="shared" si="77"/>
        <v>10.950000000000001</v>
      </c>
      <c r="AS81" s="1">
        <f t="shared" si="78"/>
        <v>0.18</v>
      </c>
      <c r="AT81" s="1">
        <f t="shared" si="79"/>
        <v>88395.833333333328</v>
      </c>
      <c r="AU81" s="1">
        <f t="shared" si="80"/>
        <v>36047370.386248775</v>
      </c>
    </row>
    <row r="82" spans="1:48" x14ac:dyDescent="0.15">
      <c r="C82" s="7">
        <v>9</v>
      </c>
      <c r="D82" s="7">
        <f t="shared" si="81"/>
        <v>19.945900000000002</v>
      </c>
      <c r="E82" s="10">
        <f t="shared" si="82"/>
        <v>23.182580645161298</v>
      </c>
      <c r="F82" s="7" t="s">
        <v>83</v>
      </c>
      <c r="G82" s="1">
        <v>10</v>
      </c>
      <c r="H82" s="9">
        <f t="shared" si="63"/>
        <v>19.945900000000002</v>
      </c>
      <c r="I82" s="9">
        <f t="shared" si="64"/>
        <v>293.09589999999997</v>
      </c>
      <c r="J82" s="9">
        <f t="shared" si="65"/>
        <v>0.19711832565667445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0.36652415636445984</v>
      </c>
      <c r="P82" s="9">
        <f t="shared" si="68"/>
        <v>7.2248628015287461E-2</v>
      </c>
      <c r="Q82" s="12">
        <f t="shared" si="69"/>
        <v>1.3004753042751742E-2</v>
      </c>
      <c r="R82" s="9">
        <f t="shared" si="70"/>
        <v>1.9710000000000002E-2</v>
      </c>
      <c r="S82" s="13">
        <f t="shared" si="71"/>
        <v>0.65980482205741964</v>
      </c>
      <c r="T82" s="2">
        <f t="shared" si="72"/>
        <v>0.01</v>
      </c>
      <c r="U82" s="14">
        <f t="shared" si="73"/>
        <v>6.5980482205741965E-3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2.8198048220574198E-2</v>
      </c>
      <c r="AR82" s="9">
        <f t="shared" si="77"/>
        <v>10.950000000000001</v>
      </c>
      <c r="AS82" s="1">
        <f t="shared" si="78"/>
        <v>0.18</v>
      </c>
      <c r="AT82" s="1">
        <f t="shared" si="79"/>
        <v>88395.833333333328</v>
      </c>
      <c r="AU82" s="1">
        <f t="shared" si="80"/>
        <v>32916395.377805226</v>
      </c>
    </row>
    <row r="83" spans="1:48" x14ac:dyDescent="0.15">
      <c r="C83" s="7">
        <v>10</v>
      </c>
      <c r="D83" s="7">
        <f t="shared" si="81"/>
        <v>13.649903225806501</v>
      </c>
      <c r="E83" s="10">
        <f t="shared" si="82"/>
        <v>19.945900000000002</v>
      </c>
      <c r="F83" s="7" t="s">
        <v>83</v>
      </c>
      <c r="G83" s="1">
        <v>11</v>
      </c>
      <c r="H83" s="9">
        <f t="shared" si="63"/>
        <v>13.649903225806501</v>
      </c>
      <c r="I83" s="9">
        <f t="shared" si="64"/>
        <v>286.79990322580647</v>
      </c>
      <c r="J83" s="9">
        <f t="shared" si="65"/>
        <v>9.5061957610637488E-2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0.27956175193171373</v>
      </c>
      <c r="O83" s="9">
        <f t="shared" si="83"/>
        <v>0.12421377641745862</v>
      </c>
      <c r="P83" s="9">
        <f t="shared" si="68"/>
        <v>1.1808004748453654E-2</v>
      </c>
      <c r="Q83" s="12">
        <f t="shared" si="69"/>
        <v>2.1254408547216577E-3</v>
      </c>
      <c r="R83" s="9">
        <f t="shared" si="70"/>
        <v>1.9710000000000002E-2</v>
      </c>
      <c r="S83" s="13">
        <f t="shared" si="71"/>
        <v>0.10783565980322971</v>
      </c>
      <c r="T83" s="2">
        <f t="shared" si="72"/>
        <v>0.01</v>
      </c>
      <c r="U83" s="14">
        <f t="shared" si="73"/>
        <v>1.078356598032297E-3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1.3678356598032296E-2</v>
      </c>
      <c r="AR83" s="9">
        <f t="shared" si="77"/>
        <v>10.950000000000001</v>
      </c>
      <c r="AS83" s="1">
        <f t="shared" si="78"/>
        <v>0.18</v>
      </c>
      <c r="AT83" s="1">
        <f t="shared" si="79"/>
        <v>88395.833333333328</v>
      </c>
      <c r="AU83" s="1">
        <f t="shared" si="80"/>
        <v>15967140.362960681</v>
      </c>
    </row>
    <row r="84" spans="1:48" x14ac:dyDescent="0.15">
      <c r="C84" s="7">
        <v>11</v>
      </c>
      <c r="D84" s="7">
        <f t="shared" si="81"/>
        <v>10.3089</v>
      </c>
      <c r="E84" s="10">
        <f t="shared" si="82"/>
        <v>13.649903225806501</v>
      </c>
      <c r="F84" s="7" t="s">
        <v>85</v>
      </c>
      <c r="G84" s="1">
        <v>12</v>
      </c>
      <c r="H84" s="9">
        <f t="shared" si="63"/>
        <v>10.3089</v>
      </c>
      <c r="I84" s="9">
        <f t="shared" si="64"/>
        <v>283.45889999999997</v>
      </c>
      <c r="J84" s="9">
        <f t="shared" si="65"/>
        <v>6.3712334766170511E-2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0.22190577166900499</v>
      </c>
      <c r="P84" s="9">
        <f t="shared" si="68"/>
        <v>1.4138134811121042E-2</v>
      </c>
      <c r="Q84" s="12">
        <f t="shared" si="69"/>
        <v>2.5448642660017874E-3</v>
      </c>
      <c r="R84" s="9">
        <f t="shared" si="70"/>
        <v>1.9710000000000002E-2</v>
      </c>
      <c r="S84" s="13">
        <f t="shared" si="71"/>
        <v>0.12911538640293188</v>
      </c>
      <c r="T84" s="2">
        <f t="shared" si="72"/>
        <v>0.01</v>
      </c>
      <c r="U84" s="14">
        <f t="shared" si="73"/>
        <v>1.2911538640293188E-3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1.3891153864029318E-2</v>
      </c>
      <c r="AR84" s="9">
        <f t="shared" si="77"/>
        <v>10.950000000000001</v>
      </c>
      <c r="AS84" s="1">
        <f t="shared" si="78"/>
        <v>0.18</v>
      </c>
      <c r="AT84" s="1">
        <f t="shared" si="79"/>
        <v>88395.833333333328</v>
      </c>
      <c r="AU84" s="1">
        <f t="shared" si="80"/>
        <v>16215544.752090111</v>
      </c>
      <c r="AV84" s="1">
        <f>SUM(AU73:AU84)</f>
        <v>266855175.15104914</v>
      </c>
    </row>
    <row r="85" spans="1:48" x14ac:dyDescent="0.15">
      <c r="C85" s="7">
        <v>12</v>
      </c>
      <c r="D85" s="7">
        <f t="shared" si="81"/>
        <v>5.9425483870967701</v>
      </c>
      <c r="E85" s="10">
        <f t="shared" si="82"/>
        <v>10.3089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6.5052580645161298</v>
      </c>
      <c r="E89" s="7"/>
      <c r="F89" s="7"/>
      <c r="G89" s="1">
        <v>1</v>
      </c>
      <c r="H89" s="9">
        <f t="shared" ref="H89:H100" si="84">E90</f>
        <v>6.5052580645161298</v>
      </c>
      <c r="I89" s="9">
        <f t="shared" ref="I89:I100" si="85">H89+273.15</f>
        <v>279.65525806451609</v>
      </c>
      <c r="J89" s="9">
        <f t="shared" ref="J89:J100" si="86">EXP(($C$15*(I89-$C$13))/($C$16*I89*$C$13))</f>
        <v>3.993202972233148E-2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0.21185039898514213</v>
      </c>
      <c r="Q89" s="12">
        <f t="shared" ref="Q89:Q100" si="90">P89*$B$91</f>
        <v>9.5332679543313967E-2</v>
      </c>
      <c r="R89" s="9">
        <f t="shared" ref="R89:R100" si="91">L89*$B$91</f>
        <v>2.3873737500000001</v>
      </c>
      <c r="S89" s="13">
        <f t="shared" ref="S89:S100" si="92">Q89/R89</f>
        <v>3.993202972233148E-2</v>
      </c>
      <c r="T89" s="2">
        <f t="shared" ref="T89:T100" si="93">$B$90/100</f>
        <v>0.51</v>
      </c>
      <c r="U89" s="14">
        <f t="shared" ref="U89:U100" si="94">S89*T89</f>
        <v>2.0365335158389054E-2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3.6477148550254301E-2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700664.16666666663</v>
      </c>
      <c r="AN89" s="1">
        <f t="shared" ref="AN89:AN100" si="99">AM89*10000*AK89*AJ89</f>
        <v>2658694968.4716578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4.5006451612903202</v>
      </c>
      <c r="E90" s="10">
        <f t="shared" ref="E90:E101" si="101">D89</f>
        <v>6.5052580645161298</v>
      </c>
      <c r="F90" s="7" t="s">
        <v>83</v>
      </c>
      <c r="G90" s="1">
        <v>2</v>
      </c>
      <c r="H90" s="9">
        <f t="shared" si="84"/>
        <v>4.5006451612903202</v>
      </c>
      <c r="I90" s="9">
        <f t="shared" si="85"/>
        <v>277.6506451612903</v>
      </c>
      <c r="J90" s="9">
        <f t="shared" si="86"/>
        <v>3.1056318735657125E-2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10.398699601014858</v>
      </c>
      <c r="P90" s="9">
        <f t="shared" si="89"/>
        <v>0.32294532924546798</v>
      </c>
      <c r="Q90" s="12">
        <f t="shared" si="90"/>
        <v>0.14532539816046058</v>
      </c>
      <c r="R90" s="9">
        <f t="shared" si="91"/>
        <v>2.3873737500000001</v>
      </c>
      <c r="S90" s="13">
        <f t="shared" si="92"/>
        <v>6.0872495628495782E-2</v>
      </c>
      <c r="T90" s="2">
        <f t="shared" si="93"/>
        <v>0.51</v>
      </c>
      <c r="U90" s="14">
        <f t="shared" si="94"/>
        <v>3.104497277053285E-2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3.9697059290315653E-2</v>
      </c>
      <c r="AK90" s="9">
        <f t="shared" si="96"/>
        <v>10.4025</v>
      </c>
      <c r="AL90" s="1">
        <f t="shared" si="97"/>
        <v>0.45</v>
      </c>
      <c r="AM90" s="17">
        <f t="shared" si="98"/>
        <v>700664.16666666663</v>
      </c>
      <c r="AN90" s="1">
        <f t="shared" si="99"/>
        <v>2893383282.2178617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7.4925357142857099</v>
      </c>
      <c r="E91" s="10">
        <f t="shared" si="101"/>
        <v>4.5006451612903202</v>
      </c>
      <c r="F91" s="7" t="s">
        <v>83</v>
      </c>
      <c r="G91" s="1">
        <v>3</v>
      </c>
      <c r="H91" s="9">
        <f t="shared" si="84"/>
        <v>7.4925357142857099</v>
      </c>
      <c r="I91" s="9">
        <f t="shared" si="85"/>
        <v>280.64253571428571</v>
      </c>
      <c r="J91" s="9">
        <f t="shared" si="86"/>
        <v>4.5135204653057578E-2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15.381029271769391</v>
      </c>
      <c r="P91" s="9">
        <f t="shared" si="89"/>
        <v>0.69422590395598061</v>
      </c>
      <c r="Q91" s="12">
        <f t="shared" si="90"/>
        <v>0.31240165678019127</v>
      </c>
      <c r="R91" s="9">
        <f t="shared" si="91"/>
        <v>2.3873737500000001</v>
      </c>
      <c r="S91" s="13">
        <f t="shared" si="92"/>
        <v>0.13085578107750881</v>
      </c>
      <c r="T91" s="2">
        <f t="shared" si="93"/>
        <v>0.51</v>
      </c>
      <c r="U91" s="14">
        <f t="shared" si="94"/>
        <v>6.6736448349529492E-2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5.0458039177383146E-2</v>
      </c>
      <c r="AK91" s="9">
        <f t="shared" si="96"/>
        <v>10.4025</v>
      </c>
      <c r="AL91" s="1">
        <f t="shared" si="97"/>
        <v>0.45</v>
      </c>
      <c r="AM91" s="17">
        <f t="shared" si="98"/>
        <v>700664.16666666663</v>
      </c>
      <c r="AN91" s="1">
        <f t="shared" si="99"/>
        <v>3677714410.5722351</v>
      </c>
    </row>
    <row r="92" spans="1:48" x14ac:dyDescent="0.15">
      <c r="C92" s="7">
        <v>3</v>
      </c>
      <c r="D92" s="7">
        <f t="shared" si="100"/>
        <v>7.9394838709677398</v>
      </c>
      <c r="E92" s="10">
        <f t="shared" si="101"/>
        <v>7.4925357142857099</v>
      </c>
      <c r="F92" s="7" t="s">
        <v>83</v>
      </c>
      <c r="G92" s="1">
        <v>4</v>
      </c>
      <c r="H92" s="9">
        <f t="shared" si="84"/>
        <v>7.9394838709677398</v>
      </c>
      <c r="I92" s="9">
        <f t="shared" si="85"/>
        <v>281.08948387096774</v>
      </c>
      <c r="J92" s="9">
        <f t="shared" si="86"/>
        <v>4.7695113747439732E-2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19.992078367813409</v>
      </c>
      <c r="P92" s="9">
        <f t="shared" si="89"/>
        <v>0.95352445180058987</v>
      </c>
      <c r="Q92" s="12">
        <f t="shared" si="90"/>
        <v>0.42908600331026547</v>
      </c>
      <c r="R92" s="9">
        <f t="shared" si="91"/>
        <v>2.3873737500000001</v>
      </c>
      <c r="S92" s="13">
        <f t="shared" si="92"/>
        <v>0.17973139032389271</v>
      </c>
      <c r="T92" s="2">
        <f t="shared" si="93"/>
        <v>0.51</v>
      </c>
      <c r="U92" s="14">
        <f t="shared" si="94"/>
        <v>9.1663009065185277E-2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5.7973397233153361E-2</v>
      </c>
      <c r="AK92" s="9">
        <f t="shared" si="96"/>
        <v>10.4025</v>
      </c>
      <c r="AL92" s="1">
        <f t="shared" si="97"/>
        <v>0.45</v>
      </c>
      <c r="AM92" s="17">
        <f t="shared" si="98"/>
        <v>700664.16666666663</v>
      </c>
      <c r="AN92" s="1">
        <f t="shared" si="99"/>
        <v>4225483231.416646</v>
      </c>
    </row>
    <row r="93" spans="1:48" x14ac:dyDescent="0.15">
      <c r="C93" s="7">
        <v>4</v>
      </c>
      <c r="D93" s="7">
        <f t="shared" si="100"/>
        <v>10.265133333333299</v>
      </c>
      <c r="E93" s="10">
        <f t="shared" si="101"/>
        <v>7.9394838709677398</v>
      </c>
      <c r="F93" s="7" t="s">
        <v>83</v>
      </c>
      <c r="G93" s="1">
        <v>5</v>
      </c>
      <c r="H93" s="9">
        <f t="shared" si="84"/>
        <v>10.265133333333299</v>
      </c>
      <c r="I93" s="9">
        <f t="shared" si="85"/>
        <v>283.4151333333333</v>
      </c>
      <c r="J93" s="9">
        <f t="shared" si="86"/>
        <v>6.3375266187500778E-2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18.086626220212178</v>
      </c>
      <c r="O93" s="9">
        <f t="shared" si="102"/>
        <v>6.2572026958006397</v>
      </c>
      <c r="P93" s="9">
        <f t="shared" si="89"/>
        <v>0.39655188643551298</v>
      </c>
      <c r="Q93" s="12">
        <f t="shared" si="90"/>
        <v>0.17844834889598085</v>
      </c>
      <c r="R93" s="9">
        <f t="shared" si="91"/>
        <v>2.3873737500000001</v>
      </c>
      <c r="S93" s="13">
        <f t="shared" si="92"/>
        <v>7.4746716510550912E-2</v>
      </c>
      <c r="T93" s="2">
        <f t="shared" si="93"/>
        <v>0.51</v>
      </c>
      <c r="U93" s="14">
        <f t="shared" si="94"/>
        <v>3.8120825420380963E-2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3.4404428864244864E-2</v>
      </c>
      <c r="AK93" s="9">
        <f t="shared" si="96"/>
        <v>10.4025</v>
      </c>
      <c r="AL93" s="1">
        <f t="shared" si="97"/>
        <v>0.45</v>
      </c>
      <c r="AM93" s="17">
        <f t="shared" si="98"/>
        <v>700664.16666666663</v>
      </c>
      <c r="AN93" s="1">
        <f t="shared" si="99"/>
        <v>2507621498.6621041</v>
      </c>
    </row>
    <row r="94" spans="1:48" x14ac:dyDescent="0.15">
      <c r="C94" s="7">
        <v>5</v>
      </c>
      <c r="D94" s="7">
        <f t="shared" si="100"/>
        <v>15.093999999999999</v>
      </c>
      <c r="E94" s="10">
        <f t="shared" si="101"/>
        <v>10.265133333333299</v>
      </c>
      <c r="F94" s="7" t="s">
        <v>85</v>
      </c>
      <c r="G94" s="1">
        <v>6</v>
      </c>
      <c r="H94" s="9">
        <f t="shared" si="84"/>
        <v>15.093999999999999</v>
      </c>
      <c r="I94" s="9">
        <f t="shared" si="85"/>
        <v>288.24399999999997</v>
      </c>
      <c r="J94" s="9">
        <f t="shared" si="86"/>
        <v>0.11268727637022224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11.165925809365127</v>
      </c>
      <c r="P94" s="9">
        <f t="shared" si="89"/>
        <v>1.2582577676093256</v>
      </c>
      <c r="Q94" s="12">
        <f t="shared" si="90"/>
        <v>0.56621599542419654</v>
      </c>
      <c r="R94" s="9">
        <f t="shared" si="91"/>
        <v>2.3873737500000001</v>
      </c>
      <c r="S94" s="13">
        <f t="shared" si="92"/>
        <v>0.23717107362188117</v>
      </c>
      <c r="T94" s="2">
        <f t="shared" si="93"/>
        <v>0.51</v>
      </c>
      <c r="U94" s="14">
        <f t="shared" si="94"/>
        <v>0.12095724754715939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6.2597610135468565E-2</v>
      </c>
      <c r="AK94" s="9">
        <f t="shared" si="96"/>
        <v>10.4025</v>
      </c>
      <c r="AL94" s="1">
        <f t="shared" si="97"/>
        <v>0.45</v>
      </c>
      <c r="AM94" s="17">
        <f t="shared" si="98"/>
        <v>700664.16666666663</v>
      </c>
      <c r="AN94" s="1">
        <f t="shared" si="99"/>
        <v>4562526341.0113907</v>
      </c>
    </row>
    <row r="95" spans="1:48" x14ac:dyDescent="0.15">
      <c r="C95" s="7">
        <v>6</v>
      </c>
      <c r="D95" s="7">
        <f t="shared" si="100"/>
        <v>21.543500000000002</v>
      </c>
      <c r="E95" s="10">
        <f t="shared" si="101"/>
        <v>15.093999999999999</v>
      </c>
      <c r="F95" s="7" t="s">
        <v>83</v>
      </c>
      <c r="G95" s="1">
        <v>7</v>
      </c>
      <c r="H95" s="9">
        <f t="shared" si="84"/>
        <v>21.543500000000002</v>
      </c>
      <c r="I95" s="9">
        <f t="shared" si="85"/>
        <v>294.69349999999997</v>
      </c>
      <c r="J95" s="9">
        <f t="shared" si="86"/>
        <v>0.23601608462054416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15.212943041755803</v>
      </c>
      <c r="P95" s="9">
        <f t="shared" si="89"/>
        <v>3.5904992522705563</v>
      </c>
      <c r="Q95" s="12">
        <f t="shared" si="90"/>
        <v>1.6157246635217504</v>
      </c>
      <c r="R95" s="9">
        <f t="shared" si="91"/>
        <v>2.3873737500000001</v>
      </c>
      <c r="S95" s="13">
        <f t="shared" si="92"/>
        <v>0.67677910235954897</v>
      </c>
      <c r="T95" s="2">
        <f t="shared" si="93"/>
        <v>0.51</v>
      </c>
      <c r="U95" s="14">
        <f t="shared" si="94"/>
        <v>0.34515734220336997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0.15051993867431607</v>
      </c>
      <c r="AK95" s="9">
        <f t="shared" si="96"/>
        <v>10.4025</v>
      </c>
      <c r="AL95" s="1">
        <f t="shared" si="97"/>
        <v>0.45</v>
      </c>
      <c r="AM95" s="17">
        <f t="shared" si="98"/>
        <v>700664.16666666663</v>
      </c>
      <c r="AN95" s="1">
        <f t="shared" si="99"/>
        <v>10970885047.572523</v>
      </c>
    </row>
    <row r="96" spans="1:48" x14ac:dyDescent="0.15">
      <c r="C96" s="7">
        <v>7</v>
      </c>
      <c r="D96" s="7">
        <f t="shared" si="100"/>
        <v>23.295548387096801</v>
      </c>
      <c r="E96" s="10">
        <f t="shared" si="101"/>
        <v>21.543500000000002</v>
      </c>
      <c r="F96" s="7" t="s">
        <v>83</v>
      </c>
      <c r="G96" s="1">
        <v>8</v>
      </c>
      <c r="H96" s="9">
        <f t="shared" si="84"/>
        <v>23.295548387096801</v>
      </c>
      <c r="I96" s="9">
        <f t="shared" si="85"/>
        <v>296.44554838709678</v>
      </c>
      <c r="J96" s="9">
        <f t="shared" si="86"/>
        <v>0.28691179496320823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16.927718789485244</v>
      </c>
      <c r="P96" s="9">
        <f t="shared" si="89"/>
        <v>4.8567621825236378</v>
      </c>
      <c r="Q96" s="12">
        <f t="shared" si="90"/>
        <v>2.1855429821356371</v>
      </c>
      <c r="R96" s="9">
        <f t="shared" si="91"/>
        <v>2.3873737500000001</v>
      </c>
      <c r="S96" s="13">
        <f t="shared" si="92"/>
        <v>0.91545908223864703</v>
      </c>
      <c r="T96" s="2">
        <f t="shared" si="93"/>
        <v>0.51</v>
      </c>
      <c r="U96" s="14">
        <f t="shared" si="94"/>
        <v>0.46688413194170997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0.18722056578042556</v>
      </c>
      <c r="AK96" s="9">
        <f t="shared" si="96"/>
        <v>10.4025</v>
      </c>
      <c r="AL96" s="1">
        <f t="shared" si="97"/>
        <v>0.45</v>
      </c>
      <c r="AM96" s="17">
        <f t="shared" si="98"/>
        <v>700664.16666666663</v>
      </c>
      <c r="AN96" s="1">
        <f t="shared" si="99"/>
        <v>13645868605.904623</v>
      </c>
    </row>
    <row r="97" spans="1:50" x14ac:dyDescent="0.15">
      <c r="C97" s="7">
        <v>8</v>
      </c>
      <c r="D97" s="7">
        <f t="shared" si="100"/>
        <v>23.182580645161298</v>
      </c>
      <c r="E97" s="10">
        <f t="shared" si="101"/>
        <v>23.295548387096801</v>
      </c>
      <c r="F97" s="7" t="s">
        <v>83</v>
      </c>
      <c r="G97" s="1">
        <v>9</v>
      </c>
      <c r="H97" s="9">
        <f t="shared" si="84"/>
        <v>23.182580645161298</v>
      </c>
      <c r="I97" s="9">
        <f t="shared" si="85"/>
        <v>296.33258064516127</v>
      </c>
      <c r="J97" s="9">
        <f t="shared" si="86"/>
        <v>0.28334171312098616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17.376231606961603</v>
      </c>
      <c r="P97" s="9">
        <f t="shared" si="89"/>
        <v>4.9234112311035272</v>
      </c>
      <c r="Q97" s="12">
        <f t="shared" si="90"/>
        <v>2.2155350539965872</v>
      </c>
      <c r="R97" s="9">
        <f t="shared" si="91"/>
        <v>2.3873737500000001</v>
      </c>
      <c r="S97" s="13">
        <f t="shared" si="92"/>
        <v>0.92802187089331412</v>
      </c>
      <c r="T97" s="2">
        <f t="shared" si="93"/>
        <v>0.51</v>
      </c>
      <c r="U97" s="14">
        <f t="shared" si="94"/>
        <v>0.4732911541555902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0.18915228297791045</v>
      </c>
      <c r="AK97" s="9">
        <f t="shared" si="96"/>
        <v>10.4025</v>
      </c>
      <c r="AL97" s="1">
        <f t="shared" si="97"/>
        <v>0.45</v>
      </c>
      <c r="AM97" s="17">
        <f t="shared" si="98"/>
        <v>700664.16666666663</v>
      </c>
      <c r="AN97" s="1">
        <f t="shared" si="99"/>
        <v>13786664885.15292</v>
      </c>
    </row>
    <row r="98" spans="1:50" x14ac:dyDescent="0.15">
      <c r="C98" s="7">
        <v>9</v>
      </c>
      <c r="D98" s="7">
        <f t="shared" si="100"/>
        <v>19.945900000000002</v>
      </c>
      <c r="E98" s="10">
        <f t="shared" si="101"/>
        <v>23.182580645161298</v>
      </c>
      <c r="F98" s="7" t="s">
        <v>83</v>
      </c>
      <c r="G98" s="1">
        <v>10</v>
      </c>
      <c r="H98" s="9">
        <f t="shared" si="84"/>
        <v>19.945900000000002</v>
      </c>
      <c r="I98" s="9">
        <f t="shared" si="85"/>
        <v>293.09589999999997</v>
      </c>
      <c r="J98" s="9">
        <f t="shared" si="86"/>
        <v>0.19711832565667445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17.758095375858076</v>
      </c>
      <c r="P98" s="9">
        <f t="shared" si="89"/>
        <v>3.500446027340677</v>
      </c>
      <c r="Q98" s="12">
        <f t="shared" si="90"/>
        <v>1.5752007123033047</v>
      </c>
      <c r="R98" s="9">
        <f t="shared" si="91"/>
        <v>2.3873737500000001</v>
      </c>
      <c r="S98" s="13">
        <f t="shared" si="92"/>
        <v>0.65980482205741964</v>
      </c>
      <c r="T98" s="2">
        <f t="shared" si="93"/>
        <v>0.51</v>
      </c>
      <c r="U98" s="14">
        <f t="shared" si="94"/>
        <v>0.33650045924928401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0.14470388846365911</v>
      </c>
      <c r="AK98" s="9">
        <f t="shared" si="96"/>
        <v>10.4025</v>
      </c>
      <c r="AL98" s="1">
        <f t="shared" si="97"/>
        <v>0.45</v>
      </c>
      <c r="AM98" s="17">
        <f t="shared" si="98"/>
        <v>700664.16666666663</v>
      </c>
      <c r="AN98" s="1">
        <f t="shared" si="99"/>
        <v>10546972980.812458</v>
      </c>
    </row>
    <row r="99" spans="1:50" x14ac:dyDescent="0.15">
      <c r="C99" s="7">
        <v>10</v>
      </c>
      <c r="D99" s="7">
        <f t="shared" si="100"/>
        <v>13.649903225806501</v>
      </c>
      <c r="E99" s="10">
        <f t="shared" si="101"/>
        <v>19.945900000000002</v>
      </c>
      <c r="F99" s="7" t="s">
        <v>83</v>
      </c>
      <c r="G99" s="1">
        <v>11</v>
      </c>
      <c r="H99" s="9">
        <f t="shared" si="84"/>
        <v>13.649903225806501</v>
      </c>
      <c r="I99" s="9">
        <f t="shared" si="85"/>
        <v>286.79990322580647</v>
      </c>
      <c r="J99" s="9">
        <f t="shared" si="86"/>
        <v>9.5061957610637488E-2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13.54476688109153</v>
      </c>
      <c r="O99" s="9">
        <f t="shared" si="102"/>
        <v>6.0181574674258727</v>
      </c>
      <c r="P99" s="9">
        <f t="shared" si="89"/>
        <v>0.57209783006257975</v>
      </c>
      <c r="Q99" s="12">
        <f t="shared" si="90"/>
        <v>0.25744402352816087</v>
      </c>
      <c r="R99" s="9">
        <f t="shared" si="91"/>
        <v>2.3873737500000001</v>
      </c>
      <c r="S99" s="13">
        <f t="shared" si="92"/>
        <v>0.10783565980322975</v>
      </c>
      <c r="T99" s="2">
        <f t="shared" si="93"/>
        <v>0.51</v>
      </c>
      <c r="U99" s="14">
        <f t="shared" si="94"/>
        <v>5.4996186499647173E-2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4.6918350229643621E-2</v>
      </c>
      <c r="AK99" s="9">
        <f t="shared" si="96"/>
        <v>10.4025</v>
      </c>
      <c r="AL99" s="1">
        <f t="shared" si="97"/>
        <v>0.45</v>
      </c>
      <c r="AM99" s="17">
        <f t="shared" si="98"/>
        <v>700664.16666666663</v>
      </c>
      <c r="AN99" s="1">
        <f t="shared" si="99"/>
        <v>3419718553.7320437</v>
      </c>
    </row>
    <row r="100" spans="1:50" x14ac:dyDescent="0.15">
      <c r="C100" s="7">
        <v>11</v>
      </c>
      <c r="D100" s="7">
        <f t="shared" si="100"/>
        <v>10.3089</v>
      </c>
      <c r="E100" s="10">
        <f t="shared" si="101"/>
        <v>13.649903225806501</v>
      </c>
      <c r="F100" s="7" t="s">
        <v>85</v>
      </c>
      <c r="G100" s="1">
        <v>12</v>
      </c>
      <c r="H100" s="9">
        <f t="shared" si="84"/>
        <v>10.3089</v>
      </c>
      <c r="I100" s="9">
        <f t="shared" si="85"/>
        <v>283.45889999999997</v>
      </c>
      <c r="J100" s="9">
        <f t="shared" si="86"/>
        <v>6.3712334766170511E-2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10.751334637363293</v>
      </c>
      <c r="P100" s="9">
        <f t="shared" si="89"/>
        <v>0.68499263159881452</v>
      </c>
      <c r="Q100" s="12">
        <f t="shared" si="90"/>
        <v>0.30824668421946655</v>
      </c>
      <c r="R100" s="9">
        <f t="shared" si="91"/>
        <v>2.3873737500000001</v>
      </c>
      <c r="S100" s="13">
        <f t="shared" si="92"/>
        <v>0.12911538640293191</v>
      </c>
      <c r="T100" s="2">
        <f t="shared" si="93"/>
        <v>0.51</v>
      </c>
      <c r="U100" s="14">
        <f t="shared" si="94"/>
        <v>6.5848847065495278E-2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5.0190427390246831E-2</v>
      </c>
      <c r="AK100" s="9">
        <f t="shared" si="96"/>
        <v>10.4025</v>
      </c>
      <c r="AL100" s="1">
        <f t="shared" si="97"/>
        <v>0.45</v>
      </c>
      <c r="AM100" s="17">
        <f t="shared" si="98"/>
        <v>700664.16666666663</v>
      </c>
      <c r="AN100" s="1">
        <f t="shared" si="99"/>
        <v>3658209099.9807892</v>
      </c>
      <c r="AO100" s="1">
        <f>SUM(AN89:AN100)</f>
        <v>76553742905.507248</v>
      </c>
    </row>
    <row r="101" spans="1:50" x14ac:dyDescent="0.15">
      <c r="C101" s="7">
        <v>12</v>
      </c>
      <c r="D101" s="7">
        <f t="shared" si="100"/>
        <v>5.9425483870967701</v>
      </c>
      <c r="E101" s="10">
        <f t="shared" si="101"/>
        <v>10.3089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6.5052580645161298</v>
      </c>
      <c r="E105" s="7"/>
      <c r="F105" s="7"/>
      <c r="G105" s="1">
        <v>1</v>
      </c>
      <c r="H105" s="9">
        <f t="shared" ref="H105:H116" si="103">E106</f>
        <v>6.5052580645161298</v>
      </c>
      <c r="I105" s="9">
        <f t="shared" ref="I105:I116" si="104">H105+273.15</f>
        <v>279.65525806451609</v>
      </c>
      <c r="J105" s="9">
        <f t="shared" ref="J105:J116" si="105">EXP(($C$15*(I105-$C$13))/($C$16*I105*$C$13))</f>
        <v>3.993202972233148E-2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2.5871571055974207E-2</v>
      </c>
      <c r="Q105" s="12">
        <f t="shared" ref="Q105:Q116" si="109">P105*$B$107</f>
        <v>7.7614713167922615E-3</v>
      </c>
      <c r="R105" s="9">
        <f t="shared" ref="R105:R116" si="110">L105*$B$107</f>
        <v>0.19436706250000002</v>
      </c>
      <c r="S105" s="13">
        <f t="shared" ref="S105:S116" si="111">Q105/R105</f>
        <v>3.993202972233148E-2</v>
      </c>
      <c r="T105" s="2">
        <f t="shared" ref="T105:T116" si="112">$B$106/100</f>
        <v>0.01</v>
      </c>
      <c r="U105" s="14">
        <f t="shared" ref="U105:U116" si="113">S105*T105</f>
        <v>3.993202972233148E-4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5.8893202972233145E-3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4.5006451612903202</v>
      </c>
      <c r="E106" s="10">
        <f t="shared" ref="E106:E117" si="122">D105</f>
        <v>6.5052580645161298</v>
      </c>
      <c r="F106" s="7" t="s">
        <v>83</v>
      </c>
      <c r="G106" s="1">
        <v>2</v>
      </c>
      <c r="H106" s="9">
        <f t="shared" si="103"/>
        <v>4.5006451612903202</v>
      </c>
      <c r="I106" s="9">
        <f t="shared" si="104"/>
        <v>277.6506451612903</v>
      </c>
      <c r="J106" s="9">
        <f t="shared" si="105"/>
        <v>3.1056318735657125E-2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1.2699088456106926</v>
      </c>
      <c r="P106" s="9">
        <f t="shared" si="108"/>
        <v>3.9438693874516068E-2</v>
      </c>
      <c r="Q106" s="12">
        <f t="shared" si="109"/>
        <v>1.1831608162354819E-2</v>
      </c>
      <c r="R106" s="9">
        <f t="shared" si="110"/>
        <v>0.19436706250000002</v>
      </c>
      <c r="S106" s="13">
        <f t="shared" si="111"/>
        <v>6.0872495628495789E-2</v>
      </c>
      <c r="T106" s="2">
        <f t="shared" si="112"/>
        <v>0.01</v>
      </c>
      <c r="U106" s="14">
        <f t="shared" si="113"/>
        <v>6.0872495628495795E-4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6.0987249562849581E-3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7.4925357142857099</v>
      </c>
      <c r="E107" s="10">
        <f t="shared" si="122"/>
        <v>4.5006451612903202</v>
      </c>
      <c r="F107" s="7" t="s">
        <v>83</v>
      </c>
      <c r="G107" s="1">
        <v>3</v>
      </c>
      <c r="H107" s="9">
        <f t="shared" si="103"/>
        <v>7.4925357142857099</v>
      </c>
      <c r="I107" s="9">
        <f t="shared" si="104"/>
        <v>280.64253571428571</v>
      </c>
      <c r="J107" s="9">
        <f t="shared" si="105"/>
        <v>4.5135204653057578E-2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1.87836036006951</v>
      </c>
      <c r="P107" s="9">
        <f t="shared" si="108"/>
        <v>8.4780179263928251E-2</v>
      </c>
      <c r="Q107" s="12">
        <f t="shared" si="109"/>
        <v>2.5434053779178473E-2</v>
      </c>
      <c r="R107" s="9">
        <f t="shared" si="110"/>
        <v>0.19436706250000002</v>
      </c>
      <c r="S107" s="13">
        <f t="shared" si="111"/>
        <v>0.13085578107750881</v>
      </c>
      <c r="T107" s="2">
        <f t="shared" si="112"/>
        <v>0.01</v>
      </c>
      <c r="U107" s="14">
        <f t="shared" si="113"/>
        <v>1.308557810775088E-3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6.7985578107750879E-3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7.9394838709677398</v>
      </c>
      <c r="E108" s="10">
        <f t="shared" si="122"/>
        <v>7.4925357142857099</v>
      </c>
      <c r="F108" s="7" t="s">
        <v>83</v>
      </c>
      <c r="G108" s="1">
        <v>4</v>
      </c>
      <c r="H108" s="9">
        <f t="shared" si="103"/>
        <v>7.9394838709677398</v>
      </c>
      <c r="I108" s="9">
        <f t="shared" si="104"/>
        <v>281.08948387096774</v>
      </c>
      <c r="J108" s="9">
        <f t="shared" si="105"/>
        <v>4.7695113747439732E-2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2.4414703891389151</v>
      </c>
      <c r="P108" s="9">
        <f t="shared" si="108"/>
        <v>0.11644620792098651</v>
      </c>
      <c r="Q108" s="12">
        <f t="shared" si="109"/>
        <v>3.4933862376295949E-2</v>
      </c>
      <c r="R108" s="9">
        <f t="shared" si="110"/>
        <v>0.19436706250000002</v>
      </c>
      <c r="S108" s="13">
        <f t="shared" si="111"/>
        <v>0.17973139032389268</v>
      </c>
      <c r="T108" s="2">
        <f t="shared" si="112"/>
        <v>0.01</v>
      </c>
      <c r="U108" s="14">
        <f t="shared" si="113"/>
        <v>1.7973139032389268E-3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7.2873139032389274E-3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10.265133333333299</v>
      </c>
      <c r="E109" s="10">
        <f t="shared" si="122"/>
        <v>7.9394838709677398</v>
      </c>
      <c r="F109" s="7" t="s">
        <v>83</v>
      </c>
      <c r="G109" s="1">
        <v>5</v>
      </c>
      <c r="H109" s="9">
        <f t="shared" si="103"/>
        <v>10.265133333333299</v>
      </c>
      <c r="I109" s="9">
        <f t="shared" si="104"/>
        <v>283.4151333333333</v>
      </c>
      <c r="J109" s="9">
        <f t="shared" si="105"/>
        <v>6.3375266187500778E-2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2.2087729721570319</v>
      </c>
      <c r="O109" s="9">
        <f t="shared" si="123"/>
        <v>0.76414141739423025</v>
      </c>
      <c r="P109" s="9">
        <f t="shared" si="108"/>
        <v>4.8427665732253482E-2</v>
      </c>
      <c r="Q109" s="12">
        <f t="shared" si="109"/>
        <v>1.4528299719676044E-2</v>
      </c>
      <c r="R109" s="9">
        <f t="shared" si="110"/>
        <v>0.19436706250000002</v>
      </c>
      <c r="S109" s="13">
        <f t="shared" si="111"/>
        <v>7.4746716510550967E-2</v>
      </c>
      <c r="T109" s="2">
        <f t="shared" si="112"/>
        <v>0.01</v>
      </c>
      <c r="U109" s="14">
        <f t="shared" si="113"/>
        <v>7.474671651055097E-4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6.23746716510551E-3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15.093999999999999</v>
      </c>
      <c r="E110" s="10">
        <f t="shared" si="122"/>
        <v>10.265133333333299</v>
      </c>
      <c r="F110" s="7" t="s">
        <v>85</v>
      </c>
      <c r="G110" s="1">
        <v>6</v>
      </c>
      <c r="H110" s="9">
        <f t="shared" si="103"/>
        <v>15.093999999999999</v>
      </c>
      <c r="I110" s="9">
        <f t="shared" si="104"/>
        <v>288.24399999999997</v>
      </c>
      <c r="J110" s="9">
        <f t="shared" si="105"/>
        <v>0.11268727637022224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1.3636039599953103</v>
      </c>
      <c r="P110" s="9">
        <f t="shared" si="108"/>
        <v>0.153660816299521</v>
      </c>
      <c r="Q110" s="12">
        <f t="shared" si="109"/>
        <v>4.6098244889856296E-2</v>
      </c>
      <c r="R110" s="9">
        <f t="shared" si="110"/>
        <v>0.19436706250000002</v>
      </c>
      <c r="S110" s="13">
        <f t="shared" si="111"/>
        <v>0.23717107362188122</v>
      </c>
      <c r="T110" s="2">
        <f t="shared" si="112"/>
        <v>0.01</v>
      </c>
      <c r="U110" s="14">
        <f t="shared" si="113"/>
        <v>2.3717107362188124E-3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7.8617107362188125E-3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21.543500000000002</v>
      </c>
      <c r="E111" s="10">
        <f t="shared" si="122"/>
        <v>15.093999999999999</v>
      </c>
      <c r="F111" s="7" t="s">
        <v>83</v>
      </c>
      <c r="G111" s="1">
        <v>7</v>
      </c>
      <c r="H111" s="9">
        <f t="shared" si="103"/>
        <v>21.543500000000002</v>
      </c>
      <c r="I111" s="9">
        <f t="shared" si="104"/>
        <v>294.69349999999997</v>
      </c>
      <c r="J111" s="9">
        <f t="shared" si="105"/>
        <v>0.23601608462054416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1.8578333520291228</v>
      </c>
      <c r="P111" s="9">
        <f t="shared" si="108"/>
        <v>0.43847855362337468</v>
      </c>
      <c r="Q111" s="12">
        <f t="shared" si="109"/>
        <v>0.1315435660870124</v>
      </c>
      <c r="R111" s="9">
        <f t="shared" si="110"/>
        <v>0.19436706250000002</v>
      </c>
      <c r="S111" s="13">
        <f t="shared" si="111"/>
        <v>0.67677910235954908</v>
      </c>
      <c r="T111" s="2">
        <f t="shared" si="112"/>
        <v>0.01</v>
      </c>
      <c r="U111" s="14">
        <f t="shared" si="113"/>
        <v>6.7677910235954906E-3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1.6717791023595489E-2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23.295548387096801</v>
      </c>
      <c r="E112" s="10">
        <f t="shared" si="122"/>
        <v>21.543500000000002</v>
      </c>
      <c r="F112" s="7" t="s">
        <v>83</v>
      </c>
      <c r="G112" s="1">
        <v>8</v>
      </c>
      <c r="H112" s="9">
        <f t="shared" si="103"/>
        <v>23.295548387096801</v>
      </c>
      <c r="I112" s="9">
        <f t="shared" si="104"/>
        <v>296.44554838709678</v>
      </c>
      <c r="J112" s="9">
        <f t="shared" si="105"/>
        <v>0.28691179496320823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2.0672450067390815</v>
      </c>
      <c r="P112" s="9">
        <f t="shared" si="108"/>
        <v>0.59311697551223941</v>
      </c>
      <c r="Q112" s="12">
        <f t="shared" si="109"/>
        <v>0.17793509265367183</v>
      </c>
      <c r="R112" s="9">
        <f t="shared" si="110"/>
        <v>0.19436706250000002</v>
      </c>
      <c r="S112" s="13">
        <f t="shared" si="111"/>
        <v>0.91545908223864736</v>
      </c>
      <c r="T112" s="2">
        <f t="shared" si="112"/>
        <v>0.01</v>
      </c>
      <c r="U112" s="14">
        <f t="shared" si="113"/>
        <v>9.1545908223864738E-3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1.9104590822386476E-2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23.182580645161298</v>
      </c>
      <c r="E113" s="10">
        <f t="shared" si="122"/>
        <v>23.295548387096801</v>
      </c>
      <c r="F113" s="7" t="s">
        <v>83</v>
      </c>
      <c r="G113" s="1">
        <v>9</v>
      </c>
      <c r="H113" s="9">
        <f t="shared" si="103"/>
        <v>23.182580645161298</v>
      </c>
      <c r="I113" s="9">
        <f t="shared" si="104"/>
        <v>296.33258064516127</v>
      </c>
      <c r="J113" s="9">
        <f t="shared" si="105"/>
        <v>0.28334171312098616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2.1220182395601759</v>
      </c>
      <c r="P113" s="9">
        <f t="shared" si="108"/>
        <v>0.60125628327095948</v>
      </c>
      <c r="Q113" s="12">
        <f t="shared" si="109"/>
        <v>0.18037688498128784</v>
      </c>
      <c r="R113" s="9">
        <f t="shared" si="110"/>
        <v>0.19436706250000002</v>
      </c>
      <c r="S113" s="13">
        <f t="shared" si="111"/>
        <v>0.92802187089331467</v>
      </c>
      <c r="T113" s="2">
        <f t="shared" si="112"/>
        <v>0.01</v>
      </c>
      <c r="U113" s="14">
        <f t="shared" si="113"/>
        <v>9.2802187089331464E-3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1.9230218708933149E-2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19.945900000000002</v>
      </c>
      <c r="E114" s="10">
        <f t="shared" si="122"/>
        <v>23.182580645161298</v>
      </c>
      <c r="F114" s="7" t="s">
        <v>83</v>
      </c>
      <c r="G114" s="1">
        <v>10</v>
      </c>
      <c r="H114" s="9">
        <f t="shared" si="103"/>
        <v>19.945900000000002</v>
      </c>
      <c r="I114" s="9">
        <f t="shared" si="104"/>
        <v>293.09589999999997</v>
      </c>
      <c r="J114" s="9">
        <f t="shared" si="105"/>
        <v>0.19711832565667445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2.1686521646225501</v>
      </c>
      <c r="P114" s="9">
        <f t="shared" si="108"/>
        <v>0.42748108362211978</v>
      </c>
      <c r="Q114" s="12">
        <f t="shared" si="109"/>
        <v>0.12824432508663594</v>
      </c>
      <c r="R114" s="9">
        <f t="shared" si="110"/>
        <v>0.19436706250000002</v>
      </c>
      <c r="S114" s="13">
        <f t="shared" si="111"/>
        <v>0.65980482205741997</v>
      </c>
      <c r="T114" s="2">
        <f t="shared" si="112"/>
        <v>0.01</v>
      </c>
      <c r="U114" s="14">
        <f t="shared" si="113"/>
        <v>6.5980482205742E-3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1.65480482205742E-2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13.649903225806501</v>
      </c>
      <c r="E115" s="10">
        <f t="shared" si="122"/>
        <v>19.945900000000002</v>
      </c>
      <c r="F115" s="7" t="s">
        <v>83</v>
      </c>
      <c r="G115" s="1">
        <v>11</v>
      </c>
      <c r="H115" s="9">
        <f t="shared" si="103"/>
        <v>13.649903225806501</v>
      </c>
      <c r="I115" s="9">
        <f t="shared" si="104"/>
        <v>286.79990322580647</v>
      </c>
      <c r="J115" s="9">
        <f t="shared" si="105"/>
        <v>9.5061957610637488E-2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1.6541125269504091</v>
      </c>
      <c r="O115" s="9">
        <f t="shared" si="123"/>
        <v>0.73494876238335483</v>
      </c>
      <c r="P115" s="9">
        <f t="shared" si="108"/>
        <v>6.9865668095676958E-2</v>
      </c>
      <c r="Q115" s="12">
        <f t="shared" si="109"/>
        <v>2.0959700428703088E-2</v>
      </c>
      <c r="R115" s="9">
        <f t="shared" si="110"/>
        <v>0.19436706250000002</v>
      </c>
      <c r="S115" s="13">
        <f t="shared" si="111"/>
        <v>0.10783565980322971</v>
      </c>
      <c r="T115" s="2">
        <f t="shared" si="112"/>
        <v>0.01</v>
      </c>
      <c r="U115" s="14">
        <f t="shared" si="113"/>
        <v>1.078356598032297E-3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6.5683565980322973E-3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10.3089</v>
      </c>
      <c r="E116" s="10">
        <f t="shared" si="122"/>
        <v>13.649903225806501</v>
      </c>
      <c r="F116" s="7" t="s">
        <v>85</v>
      </c>
      <c r="G116" s="1">
        <v>12</v>
      </c>
      <c r="H116" s="9">
        <f t="shared" si="103"/>
        <v>10.3089</v>
      </c>
      <c r="I116" s="9">
        <f t="shared" si="104"/>
        <v>283.45889999999997</v>
      </c>
      <c r="J116" s="9">
        <f t="shared" si="105"/>
        <v>6.3712334766170511E-2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1.3129733026210113</v>
      </c>
      <c r="P116" s="9">
        <f t="shared" si="108"/>
        <v>8.3652594595634372E-2</v>
      </c>
      <c r="Q116" s="12">
        <f t="shared" si="109"/>
        <v>2.5095778378690311E-2</v>
      </c>
      <c r="R116" s="9">
        <f t="shared" si="110"/>
        <v>0.19436706250000002</v>
      </c>
      <c r="S116" s="13">
        <f t="shared" si="111"/>
        <v>0.12911538640293185</v>
      </c>
      <c r="T116" s="2">
        <f t="shared" si="112"/>
        <v>0.01</v>
      </c>
      <c r="U116" s="14">
        <f t="shared" si="113"/>
        <v>1.2911538640293185E-3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6.7811538640293184E-3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5.9425483870967701</v>
      </c>
      <c r="E117" s="10">
        <f t="shared" si="122"/>
        <v>10.3089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6.5052580645161298</v>
      </c>
      <c r="E121" s="7"/>
      <c r="F121" s="7"/>
      <c r="G121" s="1">
        <v>1</v>
      </c>
      <c r="H121" s="9">
        <f t="shared" ref="H121:H132" si="124">E122</f>
        <v>6.5052580645161298</v>
      </c>
      <c r="I121" s="9">
        <f t="shared" ref="I121:I132" si="125">H121+273.15</f>
        <v>279.65525806451609</v>
      </c>
      <c r="J121" s="9">
        <f t="shared" ref="J121:J132" si="126">EXP(($C$15*(I121-$C$13))/($C$16*I121*$C$13))</f>
        <v>3.993202972233148E-2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1.1368648861947772E-2</v>
      </c>
      <c r="Q121" s="12">
        <f t="shared" ref="Q121:Q132" si="130">P121*$B$123</f>
        <v>3.7516541244427648E-3</v>
      </c>
      <c r="R121" s="9">
        <f t="shared" ref="R121:R132" si="131">L121*$B$123</f>
        <v>9.3951000000000007E-2</v>
      </c>
      <c r="S121" s="13">
        <f t="shared" ref="S121:S132" si="132">Q121/R121</f>
        <v>3.9932029722331473E-2</v>
      </c>
      <c r="T121" s="2">
        <f t="shared" ref="T121:T132" si="133">$B$122/100</f>
        <v>0.01</v>
      </c>
      <c r="U121" s="14">
        <f t="shared" ref="U121:U132" si="134">S121*T121</f>
        <v>3.9932029722331475E-4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5.8893202972233145E-3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4.5006451612903202</v>
      </c>
      <c r="E122" s="10">
        <f t="shared" ref="E122:E133" si="145">D121</f>
        <v>6.5052580645161298</v>
      </c>
      <c r="F122" s="7" t="s">
        <v>83</v>
      </c>
      <c r="G122" s="1">
        <v>2</v>
      </c>
      <c r="H122" s="9">
        <f t="shared" si="124"/>
        <v>4.5006451612903202</v>
      </c>
      <c r="I122" s="9">
        <f t="shared" si="125"/>
        <v>277.6506451612903</v>
      </c>
      <c r="J122" s="9">
        <f t="shared" si="126"/>
        <v>3.1056318735657125E-2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0.55803135113805225</v>
      </c>
      <c r="P122" s="9">
        <f t="shared" si="129"/>
        <v>1.7330399505432751E-2</v>
      </c>
      <c r="Q122" s="12">
        <f t="shared" si="130"/>
        <v>5.7190318367928081E-3</v>
      </c>
      <c r="R122" s="9">
        <f t="shared" si="131"/>
        <v>9.3951000000000007E-2</v>
      </c>
      <c r="S122" s="13">
        <f t="shared" si="132"/>
        <v>6.0872495628495789E-2</v>
      </c>
      <c r="T122" s="2">
        <f t="shared" si="133"/>
        <v>0.01</v>
      </c>
      <c r="U122" s="14">
        <f t="shared" si="134"/>
        <v>6.0872495628495795E-4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6.0987249562849581E-3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7.4925357142857099</v>
      </c>
      <c r="E123" s="10">
        <f t="shared" si="145"/>
        <v>4.5006451612903202</v>
      </c>
      <c r="F123" s="7" t="s">
        <v>83</v>
      </c>
      <c r="G123" s="1">
        <v>3</v>
      </c>
      <c r="H123" s="9">
        <f t="shared" si="124"/>
        <v>7.4925357142857099</v>
      </c>
      <c r="I123" s="9">
        <f t="shared" si="125"/>
        <v>280.64253571428571</v>
      </c>
      <c r="J123" s="9">
        <f t="shared" si="126"/>
        <v>4.5135204653057578E-2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0.82540095163261951</v>
      </c>
      <c r="P123" s="9">
        <f t="shared" si="129"/>
        <v>3.725464087276676E-2</v>
      </c>
      <c r="Q123" s="12">
        <f t="shared" si="130"/>
        <v>1.2294031488013031E-2</v>
      </c>
      <c r="R123" s="9">
        <f t="shared" si="131"/>
        <v>9.3951000000000007E-2</v>
      </c>
      <c r="S123" s="13">
        <f t="shared" si="132"/>
        <v>0.13085578107750881</v>
      </c>
      <c r="T123" s="2">
        <f t="shared" si="133"/>
        <v>0.01</v>
      </c>
      <c r="U123" s="14">
        <f t="shared" si="134"/>
        <v>1.308557810775088E-3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6.7985578107750879E-3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7.9394838709677398</v>
      </c>
      <c r="E124" s="10">
        <f t="shared" si="145"/>
        <v>7.4925357142857099</v>
      </c>
      <c r="F124" s="7" t="s">
        <v>83</v>
      </c>
      <c r="G124" s="1">
        <v>4</v>
      </c>
      <c r="H124" s="9">
        <f t="shared" si="124"/>
        <v>7.9394838709677398</v>
      </c>
      <c r="I124" s="9">
        <f t="shared" si="125"/>
        <v>281.08948387096774</v>
      </c>
      <c r="J124" s="9">
        <f t="shared" si="126"/>
        <v>4.7695113747439732E-2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1.0728463107598527</v>
      </c>
      <c r="P124" s="9">
        <f t="shared" si="129"/>
        <v>5.1169526825212253E-2</v>
      </c>
      <c r="Q124" s="12">
        <f t="shared" si="130"/>
        <v>1.6885943852320045E-2</v>
      </c>
      <c r="R124" s="9">
        <f t="shared" si="131"/>
        <v>9.3951000000000007E-2</v>
      </c>
      <c r="S124" s="13">
        <f t="shared" si="132"/>
        <v>0.17973139032389271</v>
      </c>
      <c r="T124" s="2">
        <f t="shared" si="133"/>
        <v>0.01</v>
      </c>
      <c r="U124" s="14">
        <f t="shared" si="134"/>
        <v>1.797313903238927E-3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7.2873139032389274E-3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10.265133333333299</v>
      </c>
      <c r="E125" s="10">
        <f t="shared" si="145"/>
        <v>7.9394838709677398</v>
      </c>
      <c r="F125" s="7" t="s">
        <v>83</v>
      </c>
      <c r="G125" s="1">
        <v>5</v>
      </c>
      <c r="H125" s="9">
        <f t="shared" si="124"/>
        <v>10.265133333333299</v>
      </c>
      <c r="I125" s="9">
        <f t="shared" si="125"/>
        <v>283.4151333333333</v>
      </c>
      <c r="J125" s="9">
        <f t="shared" si="126"/>
        <v>6.3375266187500778E-2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0.97059294473790858</v>
      </c>
      <c r="O125" s="9">
        <f t="shared" si="146"/>
        <v>0.33578383919673194</v>
      </c>
      <c r="P125" s="9">
        <f t="shared" si="129"/>
        <v>2.1280390190553843E-2</v>
      </c>
      <c r="Q125" s="12">
        <f t="shared" si="130"/>
        <v>7.0225287628827683E-3</v>
      </c>
      <c r="R125" s="9">
        <f t="shared" si="131"/>
        <v>9.3951000000000007E-2</v>
      </c>
      <c r="S125" s="13">
        <f t="shared" si="132"/>
        <v>7.4746716510550898E-2</v>
      </c>
      <c r="T125" s="2">
        <f t="shared" si="133"/>
        <v>0.01</v>
      </c>
      <c r="U125" s="14">
        <f t="shared" si="134"/>
        <v>7.4746716510550905E-4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6.2374671651055091E-3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15.093999999999999</v>
      </c>
      <c r="E126" s="10">
        <f t="shared" si="145"/>
        <v>10.265133333333299</v>
      </c>
      <c r="F126" s="7" t="s">
        <v>85</v>
      </c>
      <c r="G126" s="1">
        <v>6</v>
      </c>
      <c r="H126" s="9">
        <f t="shared" si="124"/>
        <v>15.093999999999999</v>
      </c>
      <c r="I126" s="9">
        <f t="shared" si="125"/>
        <v>288.24399999999997</v>
      </c>
      <c r="J126" s="9">
        <f t="shared" si="126"/>
        <v>0.11268727637022224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0.59920344900617817</v>
      </c>
      <c r="P126" s="9">
        <f t="shared" si="129"/>
        <v>6.7522604660149574E-2</v>
      </c>
      <c r="Q126" s="12">
        <f t="shared" si="130"/>
        <v>2.228245953784936E-2</v>
      </c>
      <c r="R126" s="9">
        <f t="shared" si="131"/>
        <v>9.3951000000000007E-2</v>
      </c>
      <c r="S126" s="13">
        <f t="shared" si="132"/>
        <v>0.23717107362188117</v>
      </c>
      <c r="T126" s="2">
        <f t="shared" si="133"/>
        <v>0.01</v>
      </c>
      <c r="U126" s="14">
        <f t="shared" si="134"/>
        <v>2.3717107362188116E-3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7.8617107362188125E-3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21.543500000000002</v>
      </c>
      <c r="E127" s="10">
        <f t="shared" si="145"/>
        <v>15.093999999999999</v>
      </c>
      <c r="F127" s="7" t="s">
        <v>83</v>
      </c>
      <c r="G127" s="1">
        <v>7</v>
      </c>
      <c r="H127" s="9">
        <f t="shared" si="124"/>
        <v>21.543500000000002</v>
      </c>
      <c r="I127" s="9">
        <f t="shared" si="125"/>
        <v>294.69349999999997</v>
      </c>
      <c r="J127" s="9">
        <f t="shared" si="126"/>
        <v>0.23601608462054416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0.81638084434602853</v>
      </c>
      <c r="P127" s="9">
        <f t="shared" si="129"/>
        <v>0.19267901044176355</v>
      </c>
      <c r="Q127" s="12">
        <f t="shared" si="130"/>
        <v>6.3584073445781972E-2</v>
      </c>
      <c r="R127" s="9">
        <f t="shared" si="131"/>
        <v>9.3951000000000007E-2</v>
      </c>
      <c r="S127" s="13">
        <f t="shared" si="132"/>
        <v>0.67677910235954875</v>
      </c>
      <c r="T127" s="2">
        <f t="shared" si="133"/>
        <v>0.01</v>
      </c>
      <c r="U127" s="14">
        <f t="shared" si="134"/>
        <v>6.767791023595488E-3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1.6717791023595489E-2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23.295548387096801</v>
      </c>
      <c r="E128" s="10">
        <f t="shared" si="145"/>
        <v>21.543500000000002</v>
      </c>
      <c r="F128" s="7" t="s">
        <v>83</v>
      </c>
      <c r="G128" s="1">
        <v>8</v>
      </c>
      <c r="H128" s="9">
        <f t="shared" si="124"/>
        <v>23.295548387096801</v>
      </c>
      <c r="I128" s="9">
        <f t="shared" si="125"/>
        <v>296.44554838709678</v>
      </c>
      <c r="J128" s="9">
        <f t="shared" si="126"/>
        <v>0.28691179496320823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0.90840183390426499</v>
      </c>
      <c r="P128" s="9">
        <f t="shared" si="129"/>
        <v>0.26063120071334284</v>
      </c>
      <c r="Q128" s="12">
        <f t="shared" si="130"/>
        <v>8.6008296235403139E-2</v>
      </c>
      <c r="R128" s="9">
        <f t="shared" si="131"/>
        <v>9.3951000000000007E-2</v>
      </c>
      <c r="S128" s="13">
        <f t="shared" si="132"/>
        <v>0.91545908223864714</v>
      </c>
      <c r="T128" s="2">
        <f t="shared" si="133"/>
        <v>0.01</v>
      </c>
      <c r="U128" s="14">
        <f t="shared" si="134"/>
        <v>9.1545908223864721E-3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1.9104590822386473E-2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23.182580645161298</v>
      </c>
      <c r="E129" s="10">
        <f t="shared" si="145"/>
        <v>23.295548387096801</v>
      </c>
      <c r="F129" s="7" t="s">
        <v>83</v>
      </c>
      <c r="G129" s="1">
        <v>9</v>
      </c>
      <c r="H129" s="9">
        <f t="shared" si="124"/>
        <v>23.182580645161298</v>
      </c>
      <c r="I129" s="9">
        <f t="shared" si="125"/>
        <v>296.33258064516127</v>
      </c>
      <c r="J129" s="9">
        <f t="shared" si="126"/>
        <v>0.28334171312098616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0.93247063319092205</v>
      </c>
      <c r="P129" s="9">
        <f t="shared" si="129"/>
        <v>0.26420782664332654</v>
      </c>
      <c r="Q129" s="12">
        <f t="shared" si="130"/>
        <v>8.7188582792297756E-2</v>
      </c>
      <c r="R129" s="9">
        <f t="shared" si="131"/>
        <v>9.3951000000000007E-2</v>
      </c>
      <c r="S129" s="13">
        <f t="shared" si="132"/>
        <v>0.92802187089331412</v>
      </c>
      <c r="T129" s="2">
        <f t="shared" si="133"/>
        <v>0.01</v>
      </c>
      <c r="U129" s="14">
        <f t="shared" si="134"/>
        <v>9.2802187089331412E-3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1.9230218708933142E-2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19.945900000000002</v>
      </c>
      <c r="E130" s="10">
        <f t="shared" si="145"/>
        <v>23.182580645161298</v>
      </c>
      <c r="F130" s="7" t="s">
        <v>83</v>
      </c>
      <c r="G130" s="1">
        <v>10</v>
      </c>
      <c r="H130" s="9">
        <f t="shared" si="124"/>
        <v>19.945900000000002</v>
      </c>
      <c r="I130" s="9">
        <f t="shared" si="125"/>
        <v>293.09589999999997</v>
      </c>
      <c r="J130" s="9">
        <f t="shared" si="126"/>
        <v>0.19711832565667445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0.95296280654759546</v>
      </c>
      <c r="P130" s="9">
        <f t="shared" si="129"/>
        <v>0.18784643283974736</v>
      </c>
      <c r="Q130" s="12">
        <f t="shared" si="130"/>
        <v>6.1989322837116632E-2</v>
      </c>
      <c r="R130" s="9">
        <f t="shared" si="131"/>
        <v>9.3951000000000007E-2</v>
      </c>
      <c r="S130" s="13">
        <f t="shared" si="132"/>
        <v>0.65980482205741964</v>
      </c>
      <c r="T130" s="2">
        <f t="shared" si="133"/>
        <v>0.01</v>
      </c>
      <c r="U130" s="14">
        <f t="shared" si="134"/>
        <v>6.5980482205741965E-3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1.6548048220574197E-2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13.649903225806501</v>
      </c>
      <c r="E131" s="10">
        <f t="shared" si="145"/>
        <v>19.945900000000002</v>
      </c>
      <c r="F131" s="7" t="s">
        <v>83</v>
      </c>
      <c r="G131" s="1">
        <v>11</v>
      </c>
      <c r="H131" s="9">
        <f t="shared" si="124"/>
        <v>13.649903225806501</v>
      </c>
      <c r="I131" s="9">
        <f t="shared" si="125"/>
        <v>286.79990322580647</v>
      </c>
      <c r="J131" s="9">
        <f t="shared" si="126"/>
        <v>9.5061957610637488E-2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0.72686055502245561</v>
      </c>
      <c r="O131" s="9">
        <f t="shared" si="146"/>
        <v>0.32295581868539247</v>
      </c>
      <c r="P131" s="9">
        <f t="shared" si="129"/>
        <v>3.0700812345979506E-2</v>
      </c>
      <c r="Q131" s="12">
        <f t="shared" si="130"/>
        <v>1.0131268074173238E-2</v>
      </c>
      <c r="R131" s="9">
        <f t="shared" si="131"/>
        <v>9.3951000000000007E-2</v>
      </c>
      <c r="S131" s="13">
        <f t="shared" si="132"/>
        <v>0.10783565980322973</v>
      </c>
      <c r="T131" s="2">
        <f t="shared" si="133"/>
        <v>0.01</v>
      </c>
      <c r="U131" s="14">
        <f t="shared" si="134"/>
        <v>1.0783565980322974E-3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6.5683565980322973E-3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10.3089</v>
      </c>
      <c r="E132" s="10">
        <f t="shared" si="145"/>
        <v>13.649903225806501</v>
      </c>
      <c r="F132" s="7" t="s">
        <v>85</v>
      </c>
      <c r="G132" s="1">
        <v>12</v>
      </c>
      <c r="H132" s="9">
        <f t="shared" si="124"/>
        <v>10.3089</v>
      </c>
      <c r="I132" s="9">
        <f t="shared" si="125"/>
        <v>283.45889999999997</v>
      </c>
      <c r="J132" s="9">
        <f t="shared" si="126"/>
        <v>6.3712334766170511E-2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0.57695500633941288</v>
      </c>
      <c r="P132" s="9">
        <f t="shared" si="129"/>
        <v>3.6759150508914706E-2</v>
      </c>
      <c r="Q132" s="12">
        <f t="shared" si="130"/>
        <v>1.2130519667941854E-2</v>
      </c>
      <c r="R132" s="9">
        <f t="shared" si="131"/>
        <v>9.3951000000000007E-2</v>
      </c>
      <c r="S132" s="13">
        <f t="shared" si="132"/>
        <v>0.12911538640293188</v>
      </c>
      <c r="T132" s="2">
        <f t="shared" si="133"/>
        <v>0.01</v>
      </c>
      <c r="U132" s="14">
        <f t="shared" si="134"/>
        <v>1.2911538640293188E-3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6.7811538640293193E-3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5.9425483870967701</v>
      </c>
      <c r="E133" s="10">
        <f t="shared" si="145"/>
        <v>10.3089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6.5052580645161298</v>
      </c>
      <c r="E136" s="7"/>
      <c r="F136" s="7"/>
      <c r="G136" s="1">
        <v>1</v>
      </c>
      <c r="H136" s="9">
        <f t="shared" ref="H136:H147" si="147">E137</f>
        <v>6.5052580645161298</v>
      </c>
      <c r="I136" s="9">
        <f t="shared" ref="I136:I147" si="148">H136+273.15</f>
        <v>279.65525806451609</v>
      </c>
      <c r="J136" s="9">
        <f t="shared" ref="J136:J147" si="149">EXP(($C$15*(I136-$C$13))/($C$16*I136*$C$13))</f>
        <v>3.993202972233148E-2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3.0310323969007125E-2</v>
      </c>
      <c r="Q136" s="12">
        <f t="shared" ref="Q136:Q147" si="153">P136*$B$138</f>
        <v>7.8806842319418535E-3</v>
      </c>
      <c r="R136" s="9">
        <f t="shared" ref="R136:R147" si="154">L136*$B$138</f>
        <v>0.19735245833333334</v>
      </c>
      <c r="S136" s="13">
        <f t="shared" ref="S136:S147" si="155">Q136/R136</f>
        <v>3.9932029722331487E-2</v>
      </c>
      <c r="T136" s="2">
        <f t="shared" ref="T136:T147" si="156">$B$137/100</f>
        <v>0.01</v>
      </c>
      <c r="U136" s="14">
        <f t="shared" ref="U136:U147" si="157">S136*T136</f>
        <v>3.9932029722331485E-4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5.8893202972233145E-3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4.5006451612903202</v>
      </c>
      <c r="E137" s="10">
        <f t="shared" ref="E137:E148" si="166">D136</f>
        <v>6.5052580645161298</v>
      </c>
      <c r="F137" s="7" t="s">
        <v>83</v>
      </c>
      <c r="G137" s="1">
        <v>2</v>
      </c>
      <c r="H137" s="9">
        <f t="shared" si="147"/>
        <v>4.5006451612903202</v>
      </c>
      <c r="I137" s="9">
        <f t="shared" si="148"/>
        <v>277.6506451612903</v>
      </c>
      <c r="J137" s="9">
        <f t="shared" si="149"/>
        <v>3.1056318735657125E-2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1.4877855093643264</v>
      </c>
      <c r="P137" s="9">
        <f t="shared" si="152"/>
        <v>4.6205140989110507E-2</v>
      </c>
      <c r="Q137" s="12">
        <f t="shared" si="153"/>
        <v>1.2013336657168732E-2</v>
      </c>
      <c r="R137" s="9">
        <f t="shared" si="154"/>
        <v>0.19735245833333334</v>
      </c>
      <c r="S137" s="13">
        <f t="shared" si="155"/>
        <v>6.0872495628495796E-2</v>
      </c>
      <c r="T137" s="2">
        <f t="shared" si="156"/>
        <v>0.01</v>
      </c>
      <c r="U137" s="14">
        <f t="shared" si="157"/>
        <v>6.0872495628495795E-4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6.0987249562849581E-3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7.4925357142857099</v>
      </c>
      <c r="E138" s="10">
        <f t="shared" si="166"/>
        <v>4.5006451612903202</v>
      </c>
      <c r="F138" s="7" t="s">
        <v>83</v>
      </c>
      <c r="G138" s="1">
        <v>3</v>
      </c>
      <c r="H138" s="9">
        <f t="shared" si="147"/>
        <v>7.4925357142857099</v>
      </c>
      <c r="I138" s="9">
        <f t="shared" si="148"/>
        <v>280.64253571428571</v>
      </c>
      <c r="J138" s="9">
        <f t="shared" si="149"/>
        <v>4.5135204653057578E-2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2.2006282850418826</v>
      </c>
      <c r="P138" s="9">
        <f t="shared" si="152"/>
        <v>9.9325808010672492E-2</v>
      </c>
      <c r="Q138" s="12">
        <f t="shared" si="153"/>
        <v>2.582471008277485E-2</v>
      </c>
      <c r="R138" s="9">
        <f t="shared" si="154"/>
        <v>0.19735245833333334</v>
      </c>
      <c r="S138" s="13">
        <f t="shared" si="155"/>
        <v>0.13085578107750884</v>
      </c>
      <c r="T138" s="2">
        <f t="shared" si="156"/>
        <v>0.01</v>
      </c>
      <c r="U138" s="14">
        <f t="shared" si="157"/>
        <v>1.3085578107750885E-3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6.7985578107750888E-3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7.9394838709677398</v>
      </c>
      <c r="E139" s="10">
        <f t="shared" si="166"/>
        <v>7.4925357142857099</v>
      </c>
      <c r="F139" s="7" t="s">
        <v>83</v>
      </c>
      <c r="G139" s="1">
        <v>4</v>
      </c>
      <c r="H139" s="9">
        <f t="shared" si="147"/>
        <v>7.9394838709677398</v>
      </c>
      <c r="I139" s="9">
        <f t="shared" si="148"/>
        <v>281.08948387096774</v>
      </c>
      <c r="J139" s="9">
        <f t="shared" si="149"/>
        <v>4.7695113747439732E-2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2.8603503936978769</v>
      </c>
      <c r="P139" s="9">
        <f t="shared" si="152"/>
        <v>0.13642473738495425</v>
      </c>
      <c r="Q139" s="12">
        <f t="shared" si="153"/>
        <v>3.5470431720088104E-2</v>
      </c>
      <c r="R139" s="9">
        <f t="shared" si="154"/>
        <v>0.19735245833333334</v>
      </c>
      <c r="S139" s="13">
        <f t="shared" si="155"/>
        <v>0.17973139032389268</v>
      </c>
      <c r="T139" s="2">
        <f t="shared" si="156"/>
        <v>0.01</v>
      </c>
      <c r="U139" s="14">
        <f t="shared" si="157"/>
        <v>1.7973139032389268E-3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7.2873139032389274E-3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10.265133333333299</v>
      </c>
      <c r="E140" s="10">
        <f t="shared" si="166"/>
        <v>7.9394838709677398</v>
      </c>
      <c r="F140" s="7" t="s">
        <v>83</v>
      </c>
      <c r="G140" s="1">
        <v>5</v>
      </c>
      <c r="H140" s="9">
        <f t="shared" si="147"/>
        <v>10.265133333333299</v>
      </c>
      <c r="I140" s="9">
        <f t="shared" si="148"/>
        <v>283.4151333333333</v>
      </c>
      <c r="J140" s="9">
        <f t="shared" si="149"/>
        <v>6.3375266187500778E-2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3.4829735729795894</v>
      </c>
      <c r="P140" s="9">
        <f t="shared" si="152"/>
        <v>0.22073437731161216</v>
      </c>
      <c r="Q140" s="12">
        <f t="shared" si="153"/>
        <v>5.7390938101019161E-2</v>
      </c>
      <c r="R140" s="9">
        <f t="shared" si="154"/>
        <v>0.19735245833333334</v>
      </c>
      <c r="S140" s="13">
        <f t="shared" si="155"/>
        <v>0.29080427264850384</v>
      </c>
      <c r="T140" s="2">
        <f t="shared" si="156"/>
        <v>0.01</v>
      </c>
      <c r="U140" s="14">
        <f t="shared" si="157"/>
        <v>2.9080427264850384E-3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8.3980427264850402E-3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15.093999999999999</v>
      </c>
      <c r="E141" s="10">
        <f t="shared" si="166"/>
        <v>10.265133333333299</v>
      </c>
      <c r="F141" s="7" t="s">
        <v>85</v>
      </c>
      <c r="G141" s="1">
        <v>6</v>
      </c>
      <c r="H141" s="9">
        <f t="shared" si="147"/>
        <v>15.093999999999999</v>
      </c>
      <c r="I141" s="9">
        <f t="shared" si="148"/>
        <v>288.24399999999997</v>
      </c>
      <c r="J141" s="9">
        <f t="shared" si="149"/>
        <v>0.11268727637022224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4.0212871123346439</v>
      </c>
      <c r="P141" s="9">
        <f t="shared" si="152"/>
        <v>0.45314789219166696</v>
      </c>
      <c r="Q141" s="12">
        <f t="shared" si="153"/>
        <v>0.11781845196983341</v>
      </c>
      <c r="R141" s="9">
        <f t="shared" si="154"/>
        <v>0.19735245833333334</v>
      </c>
      <c r="S141" s="13">
        <f t="shared" si="155"/>
        <v>0.596995106951417</v>
      </c>
      <c r="T141" s="2">
        <f t="shared" si="156"/>
        <v>0.01</v>
      </c>
      <c r="U141" s="14">
        <f t="shared" si="157"/>
        <v>5.9699510695141698E-3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1.1459951069514172E-2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21.543500000000002</v>
      </c>
      <c r="E142" s="10">
        <f t="shared" si="166"/>
        <v>15.093999999999999</v>
      </c>
      <c r="F142" s="7" t="s">
        <v>83</v>
      </c>
      <c r="G142" s="1">
        <v>7</v>
      </c>
      <c r="H142" s="9">
        <f t="shared" si="147"/>
        <v>21.543500000000002</v>
      </c>
      <c r="I142" s="9">
        <f t="shared" si="148"/>
        <v>294.69349999999997</v>
      </c>
      <c r="J142" s="9">
        <f t="shared" si="149"/>
        <v>0.23601608462054416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4.327187136809644</v>
      </c>
      <c r="P142" s="9">
        <f t="shared" si="152"/>
        <v>1.0212857654501952</v>
      </c>
      <c r="Q142" s="12">
        <f t="shared" si="153"/>
        <v>0.26553429901705078</v>
      </c>
      <c r="R142" s="9">
        <f t="shared" si="154"/>
        <v>0.19735245833333334</v>
      </c>
      <c r="S142" s="13">
        <f t="shared" si="155"/>
        <v>1.3454826013292247</v>
      </c>
      <c r="T142" s="2">
        <f t="shared" si="156"/>
        <v>0.01</v>
      </c>
      <c r="U142" s="14">
        <f t="shared" si="157"/>
        <v>1.3454826013292247E-2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2.3404826013292246E-2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23.295548387096801</v>
      </c>
      <c r="E143" s="10">
        <f t="shared" si="166"/>
        <v>21.543500000000002</v>
      </c>
      <c r="F143" s="7" t="s">
        <v>83</v>
      </c>
      <c r="G143" s="1">
        <v>8</v>
      </c>
      <c r="H143" s="9">
        <f t="shared" si="147"/>
        <v>23.295548387096801</v>
      </c>
      <c r="I143" s="9">
        <f t="shared" si="148"/>
        <v>296.44554838709678</v>
      </c>
      <c r="J143" s="9">
        <f t="shared" si="149"/>
        <v>0.28691179496320823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4.0649492880261153</v>
      </c>
      <c r="P143" s="9">
        <f t="shared" si="152"/>
        <v>1.1662818966619881</v>
      </c>
      <c r="Q143" s="12">
        <f t="shared" si="153"/>
        <v>0.30323329313211694</v>
      </c>
      <c r="R143" s="9">
        <f t="shared" si="154"/>
        <v>0.19735245833333334</v>
      </c>
      <c r="S143" s="13">
        <f t="shared" si="155"/>
        <v>1.5365062877501539</v>
      </c>
      <c r="T143" s="2">
        <f t="shared" si="156"/>
        <v>0.01</v>
      </c>
      <c r="U143" s="14">
        <f t="shared" si="157"/>
        <v>1.5365062877501539E-2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2.5315062877501539E-2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23.182580645161298</v>
      </c>
      <c r="E144" s="10">
        <f t="shared" si="166"/>
        <v>23.295548387096801</v>
      </c>
      <c r="F144" s="7" t="s">
        <v>83</v>
      </c>
      <c r="G144" s="1">
        <v>9</v>
      </c>
      <c r="H144" s="9">
        <f t="shared" si="147"/>
        <v>23.182580645161298</v>
      </c>
      <c r="I144" s="9">
        <f t="shared" si="148"/>
        <v>296.33258064516127</v>
      </c>
      <c r="J144" s="9">
        <f t="shared" si="149"/>
        <v>0.28334171312098616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3.6577153080307943</v>
      </c>
      <c r="P144" s="9">
        <f t="shared" si="152"/>
        <v>1.0363833214863007</v>
      </c>
      <c r="Q144" s="12">
        <f t="shared" si="153"/>
        <v>0.26945966358643819</v>
      </c>
      <c r="R144" s="9">
        <f t="shared" si="154"/>
        <v>0.19735245833333334</v>
      </c>
      <c r="S144" s="13">
        <f t="shared" si="155"/>
        <v>1.3653727238163609</v>
      </c>
      <c r="T144" s="2">
        <f t="shared" si="156"/>
        <v>0.01</v>
      </c>
      <c r="U144" s="14">
        <f t="shared" si="157"/>
        <v>1.365372723816361E-2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2.3603727238163612E-2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19.945900000000002</v>
      </c>
      <c r="E145" s="10">
        <f t="shared" si="166"/>
        <v>23.182580645161298</v>
      </c>
      <c r="F145" s="7" t="s">
        <v>83</v>
      </c>
      <c r="G145" s="1">
        <v>10</v>
      </c>
      <c r="H145" s="9">
        <f t="shared" si="147"/>
        <v>19.945900000000002</v>
      </c>
      <c r="I145" s="9">
        <f t="shared" si="148"/>
        <v>293.09589999999997</v>
      </c>
      <c r="J145" s="9">
        <f t="shared" si="149"/>
        <v>0.19711832565667445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3.3803799032111606</v>
      </c>
      <c r="P145" s="9">
        <f t="shared" si="152"/>
        <v>0.6663348266044552</v>
      </c>
      <c r="Q145" s="12">
        <f t="shared" si="153"/>
        <v>0.17324705491715836</v>
      </c>
      <c r="R145" s="9">
        <f t="shared" si="154"/>
        <v>0.19735245833333334</v>
      </c>
      <c r="S145" s="13">
        <f t="shared" si="155"/>
        <v>0.87785607729567605</v>
      </c>
      <c r="T145" s="2">
        <f t="shared" si="156"/>
        <v>0.01</v>
      </c>
      <c r="U145" s="14">
        <f t="shared" si="157"/>
        <v>8.7785607729567606E-3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1.8728560772956759E-2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13.649903225806501</v>
      </c>
      <c r="E146" s="10">
        <f t="shared" si="166"/>
        <v>19.945900000000002</v>
      </c>
      <c r="F146" s="7" t="s">
        <v>83</v>
      </c>
      <c r="G146" s="1">
        <v>11</v>
      </c>
      <c r="H146" s="9">
        <f t="shared" si="147"/>
        <v>13.649903225806501</v>
      </c>
      <c r="I146" s="9">
        <f t="shared" si="148"/>
        <v>286.79990322580647</v>
      </c>
      <c r="J146" s="9">
        <f t="shared" si="149"/>
        <v>9.5061957610637488E-2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3.4730929932733723</v>
      </c>
      <c r="P146" s="9">
        <f t="shared" si="152"/>
        <v>0.33015901890435539</v>
      </c>
      <c r="Q146" s="12">
        <f t="shared" si="153"/>
        <v>8.58413449151324E-2</v>
      </c>
      <c r="R146" s="9">
        <f t="shared" si="154"/>
        <v>0.19735245833333334</v>
      </c>
      <c r="S146" s="13">
        <f t="shared" si="155"/>
        <v>0.4349646598784403</v>
      </c>
      <c r="T146" s="2">
        <f t="shared" si="156"/>
        <v>0.01</v>
      </c>
      <c r="U146" s="14">
        <f t="shared" si="157"/>
        <v>4.3496465987844027E-3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9.8396465987844045E-3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10.3089</v>
      </c>
      <c r="E147" s="10">
        <f t="shared" si="166"/>
        <v>13.649903225806501</v>
      </c>
      <c r="F147" s="7" t="s">
        <v>85</v>
      </c>
      <c r="G147" s="1">
        <v>12</v>
      </c>
      <c r="H147" s="9">
        <f t="shared" si="147"/>
        <v>10.3089</v>
      </c>
      <c r="I147" s="9">
        <f t="shared" si="148"/>
        <v>283.45889999999997</v>
      </c>
      <c r="J147" s="9">
        <f t="shared" si="149"/>
        <v>6.3712334766170511E-2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3.9019818910356836</v>
      </c>
      <c r="P147" s="9">
        <f t="shared" si="152"/>
        <v>0.24860437649320055</v>
      </c>
      <c r="Q147" s="12">
        <f t="shared" si="153"/>
        <v>6.4637137888232152E-2</v>
      </c>
      <c r="R147" s="9">
        <f t="shared" si="154"/>
        <v>0.19735245833333334</v>
      </c>
      <c r="S147" s="13">
        <f t="shared" si="155"/>
        <v>0.32752132116367344</v>
      </c>
      <c r="T147" s="2">
        <f t="shared" si="156"/>
        <v>0.01</v>
      </c>
      <c r="U147" s="14">
        <f t="shared" si="157"/>
        <v>3.2752132116367345E-3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8.7652132116367333E-3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5.9425483870967701</v>
      </c>
      <c r="E148" s="10">
        <f t="shared" si="166"/>
        <v>10.3089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628700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14700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136900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573800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12809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1862003.5580208434</v>
      </c>
      <c r="J13" s="6" t="s">
        <v>37</v>
      </c>
      <c r="K13" s="6">
        <f>I13/(10000*1000)</f>
        <v>0.18620035580208436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0.42167741935483899</v>
      </c>
      <c r="E26" s="7"/>
      <c r="F26" s="7"/>
      <c r="G26" s="1">
        <v>1</v>
      </c>
      <c r="H26" s="9">
        <f t="shared" ref="H26:H37" si="0">E27</f>
        <v>0.42167741935483899</v>
      </c>
      <c r="I26" s="9">
        <f t="shared" ref="I26:I37" si="1">H26+273.15</f>
        <v>273.57167741935484</v>
      </c>
      <c r="J26" s="9">
        <f t="shared" ref="J26:J37" si="2">EXP(($C$15*(I26-$C$13))/($C$16*I26*$C$13))</f>
        <v>1.8410649811896284E-2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0.74622219184530414</v>
      </c>
      <c r="Q26" s="12">
        <f t="shared" ref="Q26:Q37" si="6">P26*$B$28</f>
        <v>7.4622219184530422E-2</v>
      </c>
      <c r="R26" s="9">
        <f t="shared" ref="R26:R37" si="7">L26*$B$28</f>
        <v>4.0532094166666672</v>
      </c>
      <c r="S26" s="13">
        <f t="shared" ref="S26:S37" si="8">Q26/R26</f>
        <v>1.8410649811896284E-2</v>
      </c>
      <c r="T26" s="2">
        <f t="shared" ref="T26:T37" si="9">$B$27/100</f>
        <v>0.34</v>
      </c>
      <c r="U26" s="14">
        <f t="shared" ref="U26:U37" si="10">S26*T26</f>
        <v>6.259620936044737E-3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1.9159620936044737E-2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-3.3905161290322599</v>
      </c>
      <c r="E27" s="10">
        <f t="shared" ref="E27:E38" si="18">D26</f>
        <v>0.42167741935483899</v>
      </c>
      <c r="F27" s="7" t="s">
        <v>83</v>
      </c>
      <c r="G27" s="1">
        <v>2</v>
      </c>
      <c r="H27" s="9">
        <f t="shared" si="0"/>
        <v>-3.3905161290322599</v>
      </c>
      <c r="I27" s="9">
        <f t="shared" si="1"/>
        <v>269.7594838709677</v>
      </c>
      <c r="J27" s="9">
        <f t="shared" si="2"/>
        <v>1.113349798705213E-2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80.317966141488029</v>
      </c>
      <c r="P27" s="9">
        <f t="shared" si="5"/>
        <v>0.89421991436037807</v>
      </c>
      <c r="Q27" s="12">
        <f t="shared" si="6"/>
        <v>8.9421991436037809E-2</v>
      </c>
      <c r="R27" s="9">
        <f t="shared" si="7"/>
        <v>4.0532094166666672</v>
      </c>
      <c r="S27" s="13">
        <f t="shared" si="8"/>
        <v>2.2062021041483186E-2</v>
      </c>
      <c r="T27" s="2">
        <f t="shared" si="9"/>
        <v>0.34</v>
      </c>
      <c r="U27" s="14">
        <f t="shared" si="10"/>
        <v>7.5010871541042841E-3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2.0401087154104283E-2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-5.3506785714285696</v>
      </c>
      <c r="E28" s="10">
        <f t="shared" si="18"/>
        <v>-3.3905161290322599</v>
      </c>
      <c r="F28" s="7" t="s">
        <v>83</v>
      </c>
      <c r="G28" s="1">
        <v>3</v>
      </c>
      <c r="H28" s="9">
        <f t="shared" si="0"/>
        <v>-5.3506785714285696</v>
      </c>
      <c r="I28" s="9">
        <f t="shared" si="1"/>
        <v>267.79932142857143</v>
      </c>
      <c r="J28" s="9">
        <f t="shared" si="2"/>
        <v>8.5485801192158924E-3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119.95584039379432</v>
      </c>
      <c r="P28" s="9">
        <f t="shared" si="5"/>
        <v>1.0254521123742248</v>
      </c>
      <c r="Q28" s="12">
        <f t="shared" si="6"/>
        <v>0.1025452112374225</v>
      </c>
      <c r="R28" s="9">
        <f t="shared" si="7"/>
        <v>4.0532094166666672</v>
      </c>
      <c r="S28" s="13">
        <f t="shared" si="8"/>
        <v>2.5299756488218909E-2</v>
      </c>
      <c r="T28" s="2">
        <f t="shared" si="9"/>
        <v>0.34</v>
      </c>
      <c r="U28" s="14">
        <f t="shared" si="10"/>
        <v>8.6019172059944304E-3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2.1501917205994432E-2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1.7031612903225799</v>
      </c>
      <c r="E29" s="10">
        <f t="shared" si="18"/>
        <v>-5.3506785714285696</v>
      </c>
      <c r="F29" s="7" t="s">
        <v>83</v>
      </c>
      <c r="G29" s="1">
        <v>4</v>
      </c>
      <c r="H29" s="9">
        <f t="shared" si="0"/>
        <v>1.7031612903225799</v>
      </c>
      <c r="I29" s="9">
        <f t="shared" si="1"/>
        <v>274.85316129032253</v>
      </c>
      <c r="J29" s="9">
        <f t="shared" si="2"/>
        <v>2.1733863324500266E-2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159.46248244808677</v>
      </c>
      <c r="P29" s="9">
        <f t="shared" si="5"/>
        <v>3.4657357989122404</v>
      </c>
      <c r="Q29" s="12">
        <f t="shared" si="6"/>
        <v>0.34657357989122406</v>
      </c>
      <c r="R29" s="9">
        <f t="shared" si="7"/>
        <v>4.0532094166666672</v>
      </c>
      <c r="S29" s="13">
        <f t="shared" si="8"/>
        <v>8.5505964351638139E-2</v>
      </c>
      <c r="T29" s="2">
        <f t="shared" si="9"/>
        <v>0.34</v>
      </c>
      <c r="U29" s="14">
        <f t="shared" si="10"/>
        <v>2.9072027879556969E-2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4.1972027879556971E-2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5.8985666666666701</v>
      </c>
      <c r="E30" s="10">
        <f t="shared" si="18"/>
        <v>1.7031612903225799</v>
      </c>
      <c r="F30" s="7" t="s">
        <v>83</v>
      </c>
      <c r="G30" s="1">
        <v>5</v>
      </c>
      <c r="H30" s="9">
        <f t="shared" si="0"/>
        <v>5.8985666666666701</v>
      </c>
      <c r="I30" s="9">
        <f t="shared" si="1"/>
        <v>279.04856666666666</v>
      </c>
      <c r="J30" s="9">
        <f t="shared" si="2"/>
        <v>3.702085406873034E-2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148.19690931671579</v>
      </c>
      <c r="O30" s="9">
        <f t="shared" si="19"/>
        <v>48.331931499125403</v>
      </c>
      <c r="P30" s="9">
        <f t="shared" si="5"/>
        <v>1.7892893828889926</v>
      </c>
      <c r="Q30" s="12">
        <f t="shared" si="6"/>
        <v>0.17892893828889928</v>
      </c>
      <c r="R30" s="9">
        <f t="shared" si="7"/>
        <v>4.0532094166666672</v>
      </c>
      <c r="S30" s="13">
        <f t="shared" si="8"/>
        <v>4.4145002119345036E-2</v>
      </c>
      <c r="T30" s="2">
        <f t="shared" si="9"/>
        <v>0.34</v>
      </c>
      <c r="U30" s="14">
        <f t="shared" si="10"/>
        <v>1.5009300720577313E-2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2.7909300720577311E-2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11.2270967741935</v>
      </c>
      <c r="E31" s="10">
        <f t="shared" si="18"/>
        <v>5.8985666666666701</v>
      </c>
      <c r="F31" s="7" t="s">
        <v>85</v>
      </c>
      <c r="G31" s="1">
        <v>6</v>
      </c>
      <c r="H31" s="9">
        <f t="shared" si="0"/>
        <v>11.2270967741935</v>
      </c>
      <c r="I31" s="9">
        <f t="shared" si="1"/>
        <v>284.37709677419349</v>
      </c>
      <c r="J31" s="9">
        <f t="shared" si="2"/>
        <v>7.1185360646486867E-2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87.074736282903075</v>
      </c>
      <c r="P31" s="9">
        <f t="shared" si="5"/>
        <v>6.1984465054961904</v>
      </c>
      <c r="Q31" s="12">
        <f t="shared" si="6"/>
        <v>0.61984465054961913</v>
      </c>
      <c r="R31" s="9">
        <f t="shared" si="7"/>
        <v>4.0532094166666672</v>
      </c>
      <c r="S31" s="13">
        <f t="shared" si="8"/>
        <v>0.15292687518213044</v>
      </c>
      <c r="T31" s="2">
        <f t="shared" si="9"/>
        <v>0.34</v>
      </c>
      <c r="U31" s="14">
        <f t="shared" si="10"/>
        <v>5.1995137561924351E-2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6.4895137561924346E-2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19.226199999999999</v>
      </c>
      <c r="E32" s="10">
        <f t="shared" si="18"/>
        <v>11.2270967741935</v>
      </c>
      <c r="F32" s="7" t="s">
        <v>83</v>
      </c>
      <c r="G32" s="1">
        <v>7</v>
      </c>
      <c r="H32" s="9">
        <f t="shared" si="0"/>
        <v>19.226199999999999</v>
      </c>
      <c r="I32" s="9">
        <f t="shared" si="1"/>
        <v>292.37619999999998</v>
      </c>
      <c r="J32" s="9">
        <f t="shared" si="2"/>
        <v>0.18164062306370218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121.40838394407355</v>
      </c>
      <c r="P32" s="9">
        <f t="shared" si="5"/>
        <v>22.052694504758694</v>
      </c>
      <c r="Q32" s="12">
        <f t="shared" si="6"/>
        <v>2.2052694504758694</v>
      </c>
      <c r="R32" s="9">
        <f t="shared" si="7"/>
        <v>4.0532094166666672</v>
      </c>
      <c r="S32" s="13">
        <f t="shared" si="8"/>
        <v>0.54407982015631173</v>
      </c>
      <c r="T32" s="2">
        <f t="shared" si="9"/>
        <v>0.34</v>
      </c>
      <c r="U32" s="14">
        <f t="shared" si="10"/>
        <v>0.18498713885314599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0.210637138853146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21.977096774193502</v>
      </c>
      <c r="E33" s="10">
        <f t="shared" si="18"/>
        <v>19.226199999999999</v>
      </c>
      <c r="F33" s="7" t="s">
        <v>83</v>
      </c>
      <c r="G33" s="1">
        <v>8</v>
      </c>
      <c r="H33" s="9">
        <f t="shared" si="0"/>
        <v>21.977096774193502</v>
      </c>
      <c r="I33" s="9">
        <f t="shared" si="1"/>
        <v>295.12709677419349</v>
      </c>
      <c r="J33" s="9">
        <f t="shared" si="2"/>
        <v>0.24775552179053592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139.88778360598153</v>
      </c>
      <c r="P33" s="9">
        <f t="shared" si="5"/>
        <v>34.657970819421529</v>
      </c>
      <c r="Q33" s="12">
        <f t="shared" si="6"/>
        <v>3.4657970819421529</v>
      </c>
      <c r="R33" s="9">
        <f t="shared" si="7"/>
        <v>4.0532094166666672</v>
      </c>
      <c r="S33" s="13">
        <f t="shared" si="8"/>
        <v>0.85507476314717579</v>
      </c>
      <c r="T33" s="2">
        <f t="shared" si="9"/>
        <v>0.34</v>
      </c>
      <c r="U33" s="14">
        <f t="shared" si="10"/>
        <v>0.29072541947003977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0.31637541947003978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16.116129032258101</v>
      </c>
      <c r="E34" s="10">
        <f t="shared" si="18"/>
        <v>21.977096774193502</v>
      </c>
      <c r="F34" s="7" t="s">
        <v>83</v>
      </c>
      <c r="G34" s="1">
        <v>9</v>
      </c>
      <c r="H34" s="9">
        <f t="shared" si="0"/>
        <v>16.116129032258101</v>
      </c>
      <c r="I34" s="9">
        <f t="shared" si="1"/>
        <v>289.26612903225805</v>
      </c>
      <c r="J34" s="9">
        <f t="shared" si="2"/>
        <v>0.12697342858111052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145.76190695322666</v>
      </c>
      <c r="P34" s="9">
        <f t="shared" si="5"/>
        <v>18.507889082372003</v>
      </c>
      <c r="Q34" s="12">
        <f t="shared" si="6"/>
        <v>1.8507889082372004</v>
      </c>
      <c r="R34" s="9">
        <f t="shared" si="7"/>
        <v>4.0532094166666672</v>
      </c>
      <c r="S34" s="13">
        <f t="shared" si="8"/>
        <v>0.45662306532369529</v>
      </c>
      <c r="T34" s="2">
        <f t="shared" si="9"/>
        <v>0.34</v>
      </c>
      <c r="U34" s="14">
        <f t="shared" si="10"/>
        <v>0.15525184221005642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0.18090184221005642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11.359733333333301</v>
      </c>
      <c r="E35" s="10">
        <f t="shared" si="18"/>
        <v>16.116129032258101</v>
      </c>
      <c r="F35" s="7" t="s">
        <v>83</v>
      </c>
      <c r="G35" s="1">
        <v>10</v>
      </c>
      <c r="H35" s="9">
        <f t="shared" si="0"/>
        <v>11.359733333333301</v>
      </c>
      <c r="I35" s="9">
        <f t="shared" si="1"/>
        <v>284.50973333333326</v>
      </c>
      <c r="J35" s="9">
        <f t="shared" si="2"/>
        <v>7.2330738207791428E-2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167.78611203752132</v>
      </c>
      <c r="P35" s="9">
        <f t="shared" si="5"/>
        <v>12.136093344689117</v>
      </c>
      <c r="Q35" s="12">
        <f t="shared" si="6"/>
        <v>1.2136093344689118</v>
      </c>
      <c r="R35" s="9">
        <f t="shared" si="7"/>
        <v>4.0532094166666672</v>
      </c>
      <c r="S35" s="13">
        <f t="shared" si="8"/>
        <v>0.29941935136106934</v>
      </c>
      <c r="T35" s="2">
        <f t="shared" si="9"/>
        <v>0.34</v>
      </c>
      <c r="U35" s="14">
        <f t="shared" si="10"/>
        <v>0.10180257946276358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0.12745257946276359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8.2262580645161307</v>
      </c>
      <c r="E36" s="10">
        <f t="shared" si="18"/>
        <v>11.359733333333301</v>
      </c>
      <c r="F36" s="7" t="s">
        <v>83</v>
      </c>
      <c r="G36" s="1">
        <v>11</v>
      </c>
      <c r="H36" s="9">
        <f t="shared" si="0"/>
        <v>8.2262580645161307</v>
      </c>
      <c r="I36" s="9">
        <f t="shared" si="1"/>
        <v>281.37625806451609</v>
      </c>
      <c r="J36" s="9">
        <f t="shared" si="2"/>
        <v>4.9409017344228229E-2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147.86751775819059</v>
      </c>
      <c r="O36" s="9">
        <f t="shared" si="19"/>
        <v>48.314595101308271</v>
      </c>
      <c r="P36" s="9">
        <f t="shared" si="5"/>
        <v>2.3871766673399044</v>
      </c>
      <c r="Q36" s="12">
        <f t="shared" si="6"/>
        <v>0.23871766673399045</v>
      </c>
      <c r="R36" s="9">
        <f t="shared" si="7"/>
        <v>4.0532094166666672</v>
      </c>
      <c r="S36" s="13">
        <f t="shared" si="8"/>
        <v>5.8895961741426694E-2</v>
      </c>
      <c r="T36" s="2">
        <f t="shared" si="9"/>
        <v>0.34</v>
      </c>
      <c r="U36" s="14">
        <f t="shared" si="10"/>
        <v>2.0024626992085078E-2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3.2924626992085079E-2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3.9249999999999998</v>
      </c>
      <c r="E37" s="10">
        <f t="shared" si="18"/>
        <v>8.2262580645161307</v>
      </c>
      <c r="F37" s="7" t="s">
        <v>85</v>
      </c>
      <c r="G37" s="1">
        <v>12</v>
      </c>
      <c r="H37" s="9">
        <f t="shared" si="0"/>
        <v>3.9249999999999998</v>
      </c>
      <c r="I37" s="9">
        <f t="shared" si="1"/>
        <v>277.07499999999999</v>
      </c>
      <c r="J37" s="9">
        <f t="shared" si="2"/>
        <v>2.8874092344976017E-2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86.459512600635037</v>
      </c>
      <c r="P37" s="9">
        <f t="shared" si="5"/>
        <v>2.4964399509323538</v>
      </c>
      <c r="Q37" s="12">
        <f t="shared" si="6"/>
        <v>0.2496439950932354</v>
      </c>
      <c r="R37" s="9">
        <f t="shared" si="7"/>
        <v>4.0532094166666672</v>
      </c>
      <c r="S37" s="13">
        <f t="shared" si="8"/>
        <v>6.1591684374043762E-2</v>
      </c>
      <c r="T37" s="2">
        <f t="shared" si="9"/>
        <v>0.34</v>
      </c>
      <c r="U37" s="14">
        <f t="shared" si="10"/>
        <v>2.094117268717488E-2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3.3841172687174882E-2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-3.3575483870967702</v>
      </c>
      <c r="E38" s="10">
        <f t="shared" si="18"/>
        <v>3.9249999999999998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0.42167741935483899</v>
      </c>
      <c r="E42" s="7"/>
      <c r="F42" s="7"/>
      <c r="G42" s="1">
        <v>1</v>
      </c>
      <c r="H42" s="9">
        <f t="shared" ref="H42:H53" si="20">E43</f>
        <v>0.42167741935483899</v>
      </c>
      <c r="I42" s="9">
        <f t="shared" ref="I42:I53" si="21">H42+273.15</f>
        <v>273.57167741935484</v>
      </c>
      <c r="J42" s="9">
        <f t="shared" ref="J42:J53" si="22">EXP(($C$15*(I42-$C$13))/($C$16*I42*$C$13))</f>
        <v>1.8410649811896284E-2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1.0835818079914208</v>
      </c>
      <c r="Q42" s="12">
        <f t="shared" ref="Q42:Q53" si="26">P42*$B$44</f>
        <v>0.26005963391794096</v>
      </c>
      <c r="R42" s="9">
        <f t="shared" ref="R42:R53" si="27">L42*$B$44</f>
        <v>14.125500000000001</v>
      </c>
      <c r="S42" s="13">
        <f t="shared" ref="S42:S53" si="28">Q42/R42</f>
        <v>1.8410649811896284E-2</v>
      </c>
      <c r="T42" s="2">
        <f t="shared" ref="T42:T53" si="29">$B$43/100</f>
        <v>0.43</v>
      </c>
      <c r="U42" s="14">
        <f t="shared" ref="U42:U53" si="30">S42*T42</f>
        <v>7.9165794191154021E-3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1.6336579419115399E-2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52391.666666666664</v>
      </c>
      <c r="AU42" s="1">
        <f t="shared" ref="AU42:AU53" si="38">AT42*10000*AS42*0.67*AR42*AQ42</f>
        <v>188379447.7071836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-3.3905161290322599</v>
      </c>
      <c r="E43" s="10">
        <f t="shared" ref="E43:E54" si="40">D42</f>
        <v>0.42167741935483899</v>
      </c>
      <c r="F43" s="7" t="s">
        <v>83</v>
      </c>
      <c r="G43" s="1">
        <v>2</v>
      </c>
      <c r="H43" s="9">
        <f t="shared" si="20"/>
        <v>-3.3905161290322599</v>
      </c>
      <c r="I43" s="9">
        <f t="shared" si="21"/>
        <v>269.7594838709677</v>
      </c>
      <c r="J43" s="9">
        <f t="shared" si="22"/>
        <v>1.113349798705213E-2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116.62891819200858</v>
      </c>
      <c r="P43" s="9">
        <f t="shared" si="25"/>
        <v>1.2984878259227952</v>
      </c>
      <c r="Q43" s="12">
        <f t="shared" si="26"/>
        <v>0.31163707822147085</v>
      </c>
      <c r="R43" s="9">
        <f t="shared" si="27"/>
        <v>14.125500000000001</v>
      </c>
      <c r="S43" s="13">
        <f t="shared" si="28"/>
        <v>2.2062021041483193E-2</v>
      </c>
      <c r="T43" s="2">
        <f t="shared" si="29"/>
        <v>0.43</v>
      </c>
      <c r="U43" s="14">
        <f t="shared" si="30"/>
        <v>9.4866690478377733E-3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1.7906669047837772E-2</v>
      </c>
      <c r="AR43" s="9">
        <f t="shared" si="35"/>
        <v>136.875</v>
      </c>
      <c r="AS43" s="1">
        <f t="shared" si="36"/>
        <v>0.24</v>
      </c>
      <c r="AT43" s="1">
        <f t="shared" si="37"/>
        <v>52391.666666666664</v>
      </c>
      <c r="AU43" s="1">
        <f t="shared" si="38"/>
        <v>206484377.11262661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-5.3506785714285696</v>
      </c>
      <c r="E44" s="10">
        <f t="shared" si="40"/>
        <v>-3.3905161290322599</v>
      </c>
      <c r="F44" s="7" t="s">
        <v>83</v>
      </c>
      <c r="G44" s="1">
        <v>3</v>
      </c>
      <c r="H44" s="9">
        <f t="shared" si="20"/>
        <v>-5.3506785714285696</v>
      </c>
      <c r="I44" s="9">
        <f t="shared" si="21"/>
        <v>267.79932142857143</v>
      </c>
      <c r="J44" s="9">
        <f t="shared" si="22"/>
        <v>8.5485801192158924E-3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174.1866803660858</v>
      </c>
      <c r="P44" s="9">
        <f t="shared" si="25"/>
        <v>1.4890487928097342</v>
      </c>
      <c r="Q44" s="12">
        <f t="shared" si="26"/>
        <v>0.35737171027433623</v>
      </c>
      <c r="R44" s="9">
        <f t="shared" si="27"/>
        <v>14.125500000000001</v>
      </c>
      <c r="S44" s="13">
        <f t="shared" si="28"/>
        <v>2.5299756488218909E-2</v>
      </c>
      <c r="T44" s="2">
        <f t="shared" si="29"/>
        <v>0.43</v>
      </c>
      <c r="U44" s="14">
        <f t="shared" si="30"/>
        <v>1.087889528993413E-2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1.9298895289934129E-2</v>
      </c>
      <c r="AR44" s="9">
        <f t="shared" si="35"/>
        <v>136.875</v>
      </c>
      <c r="AS44" s="1">
        <f t="shared" si="36"/>
        <v>0.24</v>
      </c>
      <c r="AT44" s="1">
        <f t="shared" si="37"/>
        <v>52391.666666666664</v>
      </c>
      <c r="AU44" s="1">
        <f t="shared" si="38"/>
        <v>222538338.21679029</v>
      </c>
    </row>
    <row r="45" spans="1:48" x14ac:dyDescent="0.15">
      <c r="C45" s="7">
        <v>3</v>
      </c>
      <c r="D45" s="7">
        <f t="shared" si="39"/>
        <v>1.7031612903225799</v>
      </c>
      <c r="E45" s="10">
        <f t="shared" si="40"/>
        <v>-5.3506785714285696</v>
      </c>
      <c r="F45" s="7" t="s">
        <v>83</v>
      </c>
      <c r="G45" s="1">
        <v>4</v>
      </c>
      <c r="H45" s="9">
        <f t="shared" si="20"/>
        <v>1.7031612903225799</v>
      </c>
      <c r="I45" s="9">
        <f t="shared" si="21"/>
        <v>274.85316129032253</v>
      </c>
      <c r="J45" s="9">
        <f t="shared" si="22"/>
        <v>2.1733863324500266E-2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231.55388157327604</v>
      </c>
      <c r="P45" s="9">
        <f t="shared" si="25"/>
        <v>5.032560414371102</v>
      </c>
      <c r="Q45" s="12">
        <f t="shared" si="26"/>
        <v>1.2078144994490645</v>
      </c>
      <c r="R45" s="9">
        <f t="shared" si="27"/>
        <v>14.125500000000001</v>
      </c>
      <c r="S45" s="13">
        <f t="shared" si="28"/>
        <v>8.5505964351638139E-2</v>
      </c>
      <c r="T45" s="2">
        <f t="shared" si="29"/>
        <v>0.43</v>
      </c>
      <c r="U45" s="14">
        <f t="shared" si="30"/>
        <v>3.67675646712044E-2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4.5187564671204397E-2</v>
      </c>
      <c r="AR45" s="9">
        <f t="shared" si="35"/>
        <v>136.875</v>
      </c>
      <c r="AS45" s="1">
        <f t="shared" si="36"/>
        <v>0.24</v>
      </c>
      <c r="AT45" s="1">
        <f t="shared" si="37"/>
        <v>52391.666666666664</v>
      </c>
      <c r="AU45" s="1">
        <f t="shared" si="38"/>
        <v>521064309.58452499</v>
      </c>
    </row>
    <row r="46" spans="1:48" x14ac:dyDescent="0.15">
      <c r="C46" s="7">
        <v>4</v>
      </c>
      <c r="D46" s="7">
        <f t="shared" si="39"/>
        <v>5.8985666666666701</v>
      </c>
      <c r="E46" s="10">
        <f t="shared" si="40"/>
        <v>1.7031612903225799</v>
      </c>
      <c r="F46" s="7" t="s">
        <v>83</v>
      </c>
      <c r="G46" s="1">
        <v>5</v>
      </c>
      <c r="H46" s="9">
        <f t="shared" si="20"/>
        <v>5.8985666666666701</v>
      </c>
      <c r="I46" s="9">
        <f t="shared" si="21"/>
        <v>279.04856666666666</v>
      </c>
      <c r="J46" s="9">
        <f t="shared" si="22"/>
        <v>3.702085406873034E-2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215.19525510095968</v>
      </c>
      <c r="O46" s="9">
        <f t="shared" si="41"/>
        <v>70.182316057945229</v>
      </c>
      <c r="P46" s="9">
        <f t="shared" si="25"/>
        <v>2.5982092809867003</v>
      </c>
      <c r="Q46" s="12">
        <f t="shared" si="26"/>
        <v>0.62357022743680801</v>
      </c>
      <c r="R46" s="9">
        <f t="shared" si="27"/>
        <v>14.125500000000001</v>
      </c>
      <c r="S46" s="13">
        <f t="shared" si="28"/>
        <v>4.4145002119345016E-2</v>
      </c>
      <c r="T46" s="2">
        <f t="shared" si="29"/>
        <v>0.43</v>
      </c>
      <c r="U46" s="14">
        <f t="shared" si="30"/>
        <v>1.8982350911318356E-2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2.7402350911318353E-2</v>
      </c>
      <c r="AR46" s="9">
        <f t="shared" si="35"/>
        <v>136.875</v>
      </c>
      <c r="AS46" s="1">
        <f t="shared" si="36"/>
        <v>0.24</v>
      </c>
      <c r="AT46" s="1">
        <f t="shared" si="37"/>
        <v>52391.666666666664</v>
      </c>
      <c r="AU46" s="1">
        <f t="shared" si="38"/>
        <v>315980450.87164927</v>
      </c>
    </row>
    <row r="47" spans="1:48" x14ac:dyDescent="0.15">
      <c r="C47" s="7">
        <v>5</v>
      </c>
      <c r="D47" s="7">
        <f t="shared" si="39"/>
        <v>11.2270967741935</v>
      </c>
      <c r="E47" s="10">
        <f t="shared" si="40"/>
        <v>5.8985666666666701</v>
      </c>
      <c r="F47" s="7" t="s">
        <v>85</v>
      </c>
      <c r="G47" s="1">
        <v>6</v>
      </c>
      <c r="H47" s="9">
        <f t="shared" si="20"/>
        <v>11.2270967741935</v>
      </c>
      <c r="I47" s="9">
        <f t="shared" si="21"/>
        <v>284.37709677419349</v>
      </c>
      <c r="J47" s="9">
        <f t="shared" si="22"/>
        <v>7.1185360646486867E-2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126.44035677695852</v>
      </c>
      <c r="P47" s="9">
        <f t="shared" si="25"/>
        <v>9.0007023974382623</v>
      </c>
      <c r="Q47" s="12">
        <f t="shared" si="26"/>
        <v>2.1601685753851827</v>
      </c>
      <c r="R47" s="9">
        <f t="shared" si="27"/>
        <v>14.125500000000001</v>
      </c>
      <c r="S47" s="13">
        <f t="shared" si="28"/>
        <v>0.15292687518213038</v>
      </c>
      <c r="T47" s="2">
        <f t="shared" si="29"/>
        <v>0.43</v>
      </c>
      <c r="U47" s="14">
        <f t="shared" si="30"/>
        <v>6.5758556328316065E-2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7.4178556328316075E-2</v>
      </c>
      <c r="AR47" s="9">
        <f t="shared" si="35"/>
        <v>136.875</v>
      </c>
      <c r="AS47" s="1">
        <f t="shared" si="36"/>
        <v>0.24</v>
      </c>
      <c r="AT47" s="1">
        <f t="shared" si="37"/>
        <v>52391.666666666664</v>
      </c>
      <c r="AU47" s="1">
        <f t="shared" si="38"/>
        <v>855363605.46160436</v>
      </c>
    </row>
    <row r="48" spans="1:48" x14ac:dyDescent="0.15">
      <c r="C48" s="7">
        <v>6</v>
      </c>
      <c r="D48" s="7">
        <f t="shared" si="39"/>
        <v>19.226199999999999</v>
      </c>
      <c r="E48" s="10">
        <f t="shared" si="40"/>
        <v>11.2270967741935</v>
      </c>
      <c r="F48" s="7" t="s">
        <v>83</v>
      </c>
      <c r="G48" s="1">
        <v>7</v>
      </c>
      <c r="H48" s="9">
        <f t="shared" si="20"/>
        <v>19.226199999999999</v>
      </c>
      <c r="I48" s="9">
        <f t="shared" si="21"/>
        <v>292.37619999999998</v>
      </c>
      <c r="J48" s="9">
        <f t="shared" si="22"/>
        <v>0.18164062306370218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176.29590437952027</v>
      </c>
      <c r="P48" s="9">
        <f t="shared" si="25"/>
        <v>32.022497915074922</v>
      </c>
      <c r="Q48" s="12">
        <f t="shared" si="26"/>
        <v>7.6853994996179811</v>
      </c>
      <c r="R48" s="9">
        <f t="shared" si="27"/>
        <v>14.125500000000001</v>
      </c>
      <c r="S48" s="13">
        <f t="shared" si="28"/>
        <v>0.54407982015631173</v>
      </c>
      <c r="T48" s="2">
        <f t="shared" si="29"/>
        <v>0.43</v>
      </c>
      <c r="U48" s="14">
        <f t="shared" si="30"/>
        <v>0.23395432266721405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0.24955432266721406</v>
      </c>
      <c r="AR48" s="9">
        <f t="shared" si="35"/>
        <v>136.875</v>
      </c>
      <c r="AS48" s="1">
        <f t="shared" si="36"/>
        <v>0.24</v>
      </c>
      <c r="AT48" s="1">
        <f t="shared" si="37"/>
        <v>52391.666666666664</v>
      </c>
      <c r="AU48" s="1">
        <f t="shared" si="38"/>
        <v>2877646799.3038192</v>
      </c>
    </row>
    <row r="49" spans="1:48" x14ac:dyDescent="0.15">
      <c r="C49" s="7">
        <v>7</v>
      </c>
      <c r="D49" s="7">
        <f t="shared" si="39"/>
        <v>21.977096774193502</v>
      </c>
      <c r="E49" s="10">
        <f t="shared" si="40"/>
        <v>19.226199999999999</v>
      </c>
      <c r="F49" s="7" t="s">
        <v>83</v>
      </c>
      <c r="G49" s="1">
        <v>8</v>
      </c>
      <c r="H49" s="9">
        <f t="shared" si="20"/>
        <v>21.977096774193502</v>
      </c>
      <c r="I49" s="9">
        <f t="shared" si="21"/>
        <v>295.12709677419349</v>
      </c>
      <c r="J49" s="9">
        <f t="shared" si="22"/>
        <v>0.24775552179053592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203.12965646444533</v>
      </c>
      <c r="P49" s="9">
        <f t="shared" si="25"/>
        <v>50.326494028480958</v>
      </c>
      <c r="Q49" s="12">
        <f t="shared" si="26"/>
        <v>12.07835856683543</v>
      </c>
      <c r="R49" s="9">
        <f t="shared" si="27"/>
        <v>14.125500000000001</v>
      </c>
      <c r="S49" s="13">
        <f t="shared" si="28"/>
        <v>0.85507476314717568</v>
      </c>
      <c r="T49" s="2">
        <f t="shared" si="29"/>
        <v>0.43</v>
      </c>
      <c r="U49" s="14">
        <f t="shared" si="30"/>
        <v>0.36768214815328554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0.38328214815328554</v>
      </c>
      <c r="AR49" s="9">
        <f t="shared" si="35"/>
        <v>136.875</v>
      </c>
      <c r="AS49" s="1">
        <f t="shared" si="36"/>
        <v>0.24</v>
      </c>
      <c r="AT49" s="1">
        <f t="shared" si="37"/>
        <v>52391.666666666664</v>
      </c>
      <c r="AU49" s="1">
        <f t="shared" si="38"/>
        <v>4419681595.0746012</v>
      </c>
    </row>
    <row r="50" spans="1:48" x14ac:dyDescent="0.15">
      <c r="C50" s="7">
        <v>8</v>
      </c>
      <c r="D50" s="7">
        <f t="shared" si="39"/>
        <v>16.116129032258101</v>
      </c>
      <c r="E50" s="10">
        <f t="shared" si="40"/>
        <v>21.977096774193502</v>
      </c>
      <c r="F50" s="7" t="s">
        <v>83</v>
      </c>
      <c r="G50" s="1">
        <v>9</v>
      </c>
      <c r="H50" s="9">
        <f t="shared" si="20"/>
        <v>16.116129032258101</v>
      </c>
      <c r="I50" s="9">
        <f t="shared" si="21"/>
        <v>289.26612903225805</v>
      </c>
      <c r="J50" s="9">
        <f t="shared" si="22"/>
        <v>0.12697342858111052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211.65941243596438</v>
      </c>
      <c r="P50" s="9">
        <f t="shared" si="25"/>
        <v>26.875121288457741</v>
      </c>
      <c r="Q50" s="12">
        <f t="shared" si="26"/>
        <v>6.4500291092298578</v>
      </c>
      <c r="R50" s="9">
        <f t="shared" si="27"/>
        <v>14.125500000000001</v>
      </c>
      <c r="S50" s="13">
        <f t="shared" si="28"/>
        <v>0.45662306532369529</v>
      </c>
      <c r="T50" s="2">
        <f t="shared" si="29"/>
        <v>0.43</v>
      </c>
      <c r="U50" s="14">
        <f t="shared" si="30"/>
        <v>0.19634791808918897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0.21194791808918895</v>
      </c>
      <c r="AR50" s="9">
        <f t="shared" si="35"/>
        <v>136.875</v>
      </c>
      <c r="AS50" s="1">
        <f t="shared" si="36"/>
        <v>0.24</v>
      </c>
      <c r="AT50" s="1">
        <f t="shared" si="37"/>
        <v>52391.666666666664</v>
      </c>
      <c r="AU50" s="1">
        <f t="shared" si="38"/>
        <v>2444001937.4931526</v>
      </c>
    </row>
    <row r="51" spans="1:48" x14ac:dyDescent="0.15">
      <c r="C51" s="7">
        <v>9</v>
      </c>
      <c r="D51" s="7">
        <f t="shared" si="39"/>
        <v>11.359733333333301</v>
      </c>
      <c r="E51" s="10">
        <f t="shared" si="40"/>
        <v>16.116129032258101</v>
      </c>
      <c r="F51" s="7" t="s">
        <v>83</v>
      </c>
      <c r="G51" s="1">
        <v>10</v>
      </c>
      <c r="H51" s="9">
        <f t="shared" si="20"/>
        <v>11.359733333333301</v>
      </c>
      <c r="I51" s="9">
        <f t="shared" si="21"/>
        <v>284.50973333333326</v>
      </c>
      <c r="J51" s="9">
        <f t="shared" si="22"/>
        <v>7.2330738207791428E-2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243.64054114750664</v>
      </c>
      <c r="P51" s="9">
        <f t="shared" si="25"/>
        <v>17.622700198544937</v>
      </c>
      <c r="Q51" s="12">
        <f t="shared" si="26"/>
        <v>4.2294480476507843</v>
      </c>
      <c r="R51" s="9">
        <f t="shared" si="27"/>
        <v>14.125500000000001</v>
      </c>
      <c r="S51" s="13">
        <f t="shared" si="28"/>
        <v>0.29941935136106929</v>
      </c>
      <c r="T51" s="2">
        <f t="shared" si="29"/>
        <v>0.43</v>
      </c>
      <c r="U51" s="14">
        <f t="shared" si="30"/>
        <v>0.1287503210852598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0.1443503210852598</v>
      </c>
      <c r="AR51" s="9">
        <f t="shared" si="35"/>
        <v>136.875</v>
      </c>
      <c r="AS51" s="1">
        <f t="shared" si="36"/>
        <v>0.24</v>
      </c>
      <c r="AT51" s="1">
        <f t="shared" si="37"/>
        <v>52391.666666666664</v>
      </c>
      <c r="AU51" s="1">
        <f t="shared" si="38"/>
        <v>1664524320.8365769</v>
      </c>
    </row>
    <row r="52" spans="1:48" x14ac:dyDescent="0.15">
      <c r="C52" s="7">
        <v>10</v>
      </c>
      <c r="D52" s="7">
        <f t="shared" si="39"/>
        <v>8.2262580645161307</v>
      </c>
      <c r="E52" s="10">
        <f t="shared" si="40"/>
        <v>11.359733333333301</v>
      </c>
      <c r="F52" s="7" t="s">
        <v>83</v>
      </c>
      <c r="G52" s="1">
        <v>11</v>
      </c>
      <c r="H52" s="9">
        <f t="shared" si="20"/>
        <v>8.2262580645161307</v>
      </c>
      <c r="I52" s="9">
        <f t="shared" si="21"/>
        <v>281.37625806451609</v>
      </c>
      <c r="J52" s="9">
        <f t="shared" si="22"/>
        <v>4.9409017344228229E-2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214.7169489015136</v>
      </c>
      <c r="O52" s="9">
        <f t="shared" si="41"/>
        <v>70.157142047448133</v>
      </c>
      <c r="P52" s="9">
        <f t="shared" si="25"/>
        <v>3.4663954482438482</v>
      </c>
      <c r="Q52" s="12">
        <f t="shared" si="26"/>
        <v>0.83193490757852351</v>
      </c>
      <c r="R52" s="9">
        <f t="shared" si="27"/>
        <v>14.125500000000001</v>
      </c>
      <c r="S52" s="13">
        <f t="shared" si="28"/>
        <v>5.8895961741426743E-2</v>
      </c>
      <c r="T52" s="2">
        <f t="shared" si="29"/>
        <v>0.43</v>
      </c>
      <c r="U52" s="14">
        <f t="shared" si="30"/>
        <v>2.5325263548813499E-2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3.3745263548813499E-2</v>
      </c>
      <c r="AR52" s="9">
        <f t="shared" si="35"/>
        <v>136.875</v>
      </c>
      <c r="AS52" s="1">
        <f t="shared" si="36"/>
        <v>0.24</v>
      </c>
      <c r="AT52" s="1">
        <f t="shared" si="37"/>
        <v>52391.666666666664</v>
      </c>
      <c r="AU52" s="1">
        <f t="shared" si="38"/>
        <v>389121489.08116156</v>
      </c>
    </row>
    <row r="53" spans="1:48" x14ac:dyDescent="0.15">
      <c r="C53" s="7">
        <v>11</v>
      </c>
      <c r="D53" s="7">
        <f t="shared" si="39"/>
        <v>3.9249999999999998</v>
      </c>
      <c r="E53" s="10">
        <f t="shared" si="40"/>
        <v>8.2262580645161307</v>
      </c>
      <c r="F53" s="7" t="s">
        <v>85</v>
      </c>
      <c r="G53" s="1">
        <v>12</v>
      </c>
      <c r="H53" s="9">
        <f t="shared" si="20"/>
        <v>3.9249999999999998</v>
      </c>
      <c r="I53" s="9">
        <f t="shared" si="21"/>
        <v>277.07499999999999</v>
      </c>
      <c r="J53" s="9">
        <f t="shared" si="22"/>
        <v>2.8874092344976017E-2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125.54699659920428</v>
      </c>
      <c r="P53" s="9">
        <f t="shared" si="25"/>
        <v>3.6250555734398144</v>
      </c>
      <c r="Q53" s="12">
        <f t="shared" si="26"/>
        <v>0.87001333762555544</v>
      </c>
      <c r="R53" s="9">
        <f t="shared" si="27"/>
        <v>14.125500000000001</v>
      </c>
      <c r="S53" s="13">
        <f t="shared" si="28"/>
        <v>6.1591684374043776E-2</v>
      </c>
      <c r="T53" s="2">
        <f t="shared" si="29"/>
        <v>0.43</v>
      </c>
      <c r="U53" s="14">
        <f t="shared" si="30"/>
        <v>2.6484424280838824E-2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3.4904424280838821E-2</v>
      </c>
      <c r="AR53" s="9">
        <f t="shared" si="35"/>
        <v>136.875</v>
      </c>
      <c r="AS53" s="1">
        <f t="shared" si="36"/>
        <v>0.24</v>
      </c>
      <c r="AT53" s="1">
        <f t="shared" si="37"/>
        <v>52391.666666666664</v>
      </c>
      <c r="AU53" s="1">
        <f t="shared" si="38"/>
        <v>402487938.25639588</v>
      </c>
      <c r="AV53" s="1">
        <f>SUM(AU42:AU53)</f>
        <v>14507274609.000084</v>
      </c>
    </row>
    <row r="54" spans="1:48" x14ac:dyDescent="0.15">
      <c r="C54" s="7">
        <v>12</v>
      </c>
      <c r="D54" s="7">
        <f t="shared" si="39"/>
        <v>-3.3575483870967702</v>
      </c>
      <c r="E54" s="10">
        <f t="shared" si="40"/>
        <v>3.9249999999999998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0.42167741935483899</v>
      </c>
      <c r="E58" s="7"/>
      <c r="F58" s="7"/>
      <c r="G58" s="1">
        <v>1</v>
      </c>
      <c r="H58" s="9">
        <f t="shared" ref="H58:H69" si="42">E59</f>
        <v>0.42167741935483899</v>
      </c>
      <c r="I58" s="9">
        <f t="shared" ref="I58:I69" si="43">H58+273.15</f>
        <v>273.57167741935484</v>
      </c>
      <c r="J58" s="9">
        <f t="shared" ref="J58:J69" si="44">EXP(($C$15*(I58-$C$13))/($C$16*I58*$C$13))</f>
        <v>1.8410649811896284E-2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1.836769162900186E-3</v>
      </c>
      <c r="Q58" s="12">
        <f t="shared" ref="Q58:Q69" si="48">P58*$B$60</f>
        <v>3.4898614095103532E-4</v>
      </c>
      <c r="R58" s="9">
        <f t="shared" ref="R58:R69" si="49">L58*$B$60</f>
        <v>1.8955666666666669E-2</v>
      </c>
      <c r="S58" s="13">
        <f t="shared" ref="S58:S69" si="50">Q58/R58</f>
        <v>1.8410649811896281E-2</v>
      </c>
      <c r="T58" s="2">
        <f t="shared" ref="T58:T69" si="51">$B$59/100</f>
        <v>0.01</v>
      </c>
      <c r="U58" s="14">
        <f t="shared" ref="U58:U69" si="52">S58*T58</f>
        <v>1.8410649811896281E-4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1.2184106498118963E-2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11408.333333333334</v>
      </c>
      <c r="AU58" s="1">
        <f t="shared" ref="AU58:AU69" si="59">AT58*10000*AS58*0.67*AR58*AQ58</f>
        <v>1765345.6601720436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-3.3905161290322599</v>
      </c>
      <c r="E59" s="10">
        <f t="shared" ref="E59:E70" si="61">D58</f>
        <v>0.42167741935483899</v>
      </c>
      <c r="F59" s="7" t="s">
        <v>83</v>
      </c>
      <c r="G59" s="1">
        <v>2</v>
      </c>
      <c r="H59" s="9">
        <f t="shared" si="42"/>
        <v>-3.3905161290322599</v>
      </c>
      <c r="I59" s="9">
        <f t="shared" si="43"/>
        <v>269.7594838709677</v>
      </c>
      <c r="J59" s="9">
        <f t="shared" si="44"/>
        <v>1.113349798705213E-2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0.19769656417043316</v>
      </c>
      <c r="P59" s="9">
        <f t="shared" si="47"/>
        <v>2.20105429923864E-3</v>
      </c>
      <c r="Q59" s="12">
        <f t="shared" si="48"/>
        <v>4.1820031685534158E-4</v>
      </c>
      <c r="R59" s="9">
        <f t="shared" si="49"/>
        <v>1.8955666666666669E-2</v>
      </c>
      <c r="S59" s="13">
        <f t="shared" si="50"/>
        <v>2.206202104148319E-2</v>
      </c>
      <c r="T59" s="2">
        <f t="shared" si="51"/>
        <v>0.01</v>
      </c>
      <c r="U59" s="14">
        <f t="shared" si="52"/>
        <v>2.2062021041483189E-4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1.2220620210414833E-2</v>
      </c>
      <c r="AR59" s="9">
        <f t="shared" si="56"/>
        <v>9.9766666666666666</v>
      </c>
      <c r="AS59" s="1">
        <f t="shared" si="57"/>
        <v>0.19</v>
      </c>
      <c r="AT59" s="1">
        <f t="shared" si="58"/>
        <v>11408.333333333334</v>
      </c>
      <c r="AU59" s="1">
        <f t="shared" si="59"/>
        <v>1770636.1033857693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-5.3506785714285696</v>
      </c>
      <c r="E60" s="10">
        <f t="shared" si="61"/>
        <v>-3.3905161290322599</v>
      </c>
      <c r="F60" s="7" t="s">
        <v>83</v>
      </c>
      <c r="G60" s="1">
        <v>3</v>
      </c>
      <c r="H60" s="9">
        <f t="shared" si="42"/>
        <v>-5.3506785714285696</v>
      </c>
      <c r="I60" s="9">
        <f t="shared" si="43"/>
        <v>267.79932142857143</v>
      </c>
      <c r="J60" s="9">
        <f t="shared" si="44"/>
        <v>8.5485801192158924E-3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0.29526217653786119</v>
      </c>
      <c r="P60" s="9">
        <f t="shared" si="47"/>
        <v>2.5240723723079731E-3</v>
      </c>
      <c r="Q60" s="12">
        <f t="shared" si="48"/>
        <v>4.7957375073851488E-4</v>
      </c>
      <c r="R60" s="9">
        <f t="shared" si="49"/>
        <v>1.8955666666666669E-2</v>
      </c>
      <c r="S60" s="13">
        <f t="shared" si="50"/>
        <v>2.5299756488218906E-2</v>
      </c>
      <c r="T60" s="2">
        <f t="shared" si="51"/>
        <v>0.01</v>
      </c>
      <c r="U60" s="14">
        <f t="shared" si="52"/>
        <v>2.5299756488218907E-4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1.2252997564882189E-2</v>
      </c>
      <c r="AR60" s="9">
        <f t="shared" si="56"/>
        <v>9.9766666666666666</v>
      </c>
      <c r="AS60" s="1">
        <f t="shared" si="57"/>
        <v>0.19</v>
      </c>
      <c r="AT60" s="1">
        <f t="shared" si="58"/>
        <v>11408.333333333334</v>
      </c>
      <c r="AU60" s="1">
        <f t="shared" si="59"/>
        <v>1775327.2329491577</v>
      </c>
    </row>
    <row r="61" spans="1:48" x14ac:dyDescent="0.15">
      <c r="C61" s="7">
        <v>3</v>
      </c>
      <c r="D61" s="7">
        <f t="shared" si="60"/>
        <v>1.7031612903225799</v>
      </c>
      <c r="E61" s="10">
        <f t="shared" si="61"/>
        <v>-5.3506785714285696</v>
      </c>
      <c r="F61" s="7" t="s">
        <v>83</v>
      </c>
      <c r="G61" s="1">
        <v>4</v>
      </c>
      <c r="H61" s="9">
        <f t="shared" si="42"/>
        <v>1.7031612903225799</v>
      </c>
      <c r="I61" s="9">
        <f t="shared" si="43"/>
        <v>274.85316129032253</v>
      </c>
      <c r="J61" s="9">
        <f t="shared" si="44"/>
        <v>2.1733863324500266E-2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0.39250477083221991</v>
      </c>
      <c r="P61" s="9">
        <f t="shared" si="47"/>
        <v>8.5306450434817667E-3</v>
      </c>
      <c r="Q61" s="12">
        <f t="shared" si="48"/>
        <v>1.6208225582615356E-3</v>
      </c>
      <c r="R61" s="9">
        <f t="shared" si="49"/>
        <v>1.8955666666666669E-2</v>
      </c>
      <c r="S61" s="13">
        <f t="shared" si="50"/>
        <v>8.5505964351638139E-2</v>
      </c>
      <c r="T61" s="2">
        <f t="shared" si="51"/>
        <v>0.01</v>
      </c>
      <c r="U61" s="14">
        <f t="shared" si="52"/>
        <v>8.5505964351638138E-4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1.2855059643516381E-2</v>
      </c>
      <c r="AR61" s="9">
        <f t="shared" si="56"/>
        <v>9.9766666666666666</v>
      </c>
      <c r="AS61" s="1">
        <f t="shared" si="57"/>
        <v>0.19</v>
      </c>
      <c r="AT61" s="1">
        <f t="shared" si="58"/>
        <v>11408.333333333334</v>
      </c>
      <c r="AU61" s="1">
        <f t="shared" si="59"/>
        <v>1862559.5365928526</v>
      </c>
    </row>
    <row r="62" spans="1:48" x14ac:dyDescent="0.15">
      <c r="C62" s="7">
        <v>4</v>
      </c>
      <c r="D62" s="7">
        <f t="shared" si="60"/>
        <v>5.8985666666666701</v>
      </c>
      <c r="E62" s="10">
        <f t="shared" si="61"/>
        <v>1.7031612903225799</v>
      </c>
      <c r="F62" s="7" t="s">
        <v>83</v>
      </c>
      <c r="G62" s="1">
        <v>5</v>
      </c>
      <c r="H62" s="9">
        <f t="shared" si="42"/>
        <v>5.8985666666666701</v>
      </c>
      <c r="I62" s="9">
        <f t="shared" si="43"/>
        <v>279.04856666666666</v>
      </c>
      <c r="J62" s="9">
        <f t="shared" si="44"/>
        <v>3.702085406873034E-2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0.3647754194993012</v>
      </c>
      <c r="O62" s="9">
        <f t="shared" si="62"/>
        <v>0.1189653729561036</v>
      </c>
      <c r="P62" s="9">
        <f t="shared" si="47"/>
        <v>4.4041997114399904E-3</v>
      </c>
      <c r="Q62" s="12">
        <f t="shared" si="48"/>
        <v>8.3679794517359815E-4</v>
      </c>
      <c r="R62" s="9">
        <f t="shared" si="49"/>
        <v>1.8955666666666669E-2</v>
      </c>
      <c r="S62" s="13">
        <f t="shared" si="50"/>
        <v>4.4145002119345036E-2</v>
      </c>
      <c r="T62" s="2">
        <f t="shared" si="51"/>
        <v>0.01</v>
      </c>
      <c r="U62" s="14">
        <f t="shared" si="52"/>
        <v>4.4145002119345039E-4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1.2441450021193451E-2</v>
      </c>
      <c r="AR62" s="9">
        <f t="shared" si="56"/>
        <v>9.9766666666666666</v>
      </c>
      <c r="AS62" s="1">
        <f t="shared" si="57"/>
        <v>0.19</v>
      </c>
      <c r="AT62" s="1">
        <f t="shared" si="58"/>
        <v>11408.333333333334</v>
      </c>
      <c r="AU62" s="1">
        <f t="shared" si="59"/>
        <v>1802631.9619376322</v>
      </c>
    </row>
    <row r="63" spans="1:48" x14ac:dyDescent="0.15">
      <c r="C63" s="7">
        <v>5</v>
      </c>
      <c r="D63" s="7">
        <f t="shared" si="60"/>
        <v>11.2270967741935</v>
      </c>
      <c r="E63" s="10">
        <f t="shared" si="61"/>
        <v>5.8985666666666701</v>
      </c>
      <c r="F63" s="7" t="s">
        <v>85</v>
      </c>
      <c r="G63" s="1">
        <v>6</v>
      </c>
      <c r="H63" s="9">
        <f t="shared" si="42"/>
        <v>11.2270967741935</v>
      </c>
      <c r="I63" s="9">
        <f t="shared" si="43"/>
        <v>284.37709677419349</v>
      </c>
      <c r="J63" s="9">
        <f t="shared" si="44"/>
        <v>7.1185360646486867E-2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0.21432783991133028</v>
      </c>
      <c r="P63" s="9">
        <f t="shared" si="47"/>
        <v>1.5257004580670547E-2</v>
      </c>
      <c r="Q63" s="12">
        <f t="shared" si="48"/>
        <v>2.8988308703274041E-3</v>
      </c>
      <c r="R63" s="9">
        <f t="shared" si="49"/>
        <v>1.8955666666666669E-2</v>
      </c>
      <c r="S63" s="13">
        <f t="shared" si="50"/>
        <v>0.15292687518213044</v>
      </c>
      <c r="T63" s="2">
        <f t="shared" si="51"/>
        <v>0.01</v>
      </c>
      <c r="U63" s="14">
        <f t="shared" si="52"/>
        <v>1.5292687518213045E-3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1.3529268751821305E-2</v>
      </c>
      <c r="AR63" s="9">
        <f t="shared" si="56"/>
        <v>9.9766666666666666</v>
      </c>
      <c r="AS63" s="1">
        <f t="shared" si="57"/>
        <v>0.19</v>
      </c>
      <c r="AT63" s="1">
        <f t="shared" si="58"/>
        <v>11408.333333333334</v>
      </c>
      <c r="AU63" s="1">
        <f t="shared" si="59"/>
        <v>1960245.1669325342</v>
      </c>
    </row>
    <row r="64" spans="1:48" x14ac:dyDescent="0.15">
      <c r="C64" s="7">
        <v>6</v>
      </c>
      <c r="D64" s="7">
        <f t="shared" si="60"/>
        <v>19.226199999999999</v>
      </c>
      <c r="E64" s="10">
        <f t="shared" si="61"/>
        <v>11.2270967741935</v>
      </c>
      <c r="F64" s="7" t="s">
        <v>83</v>
      </c>
      <c r="G64" s="1">
        <v>7</v>
      </c>
      <c r="H64" s="9">
        <f t="shared" si="42"/>
        <v>19.226199999999999</v>
      </c>
      <c r="I64" s="9">
        <f t="shared" si="43"/>
        <v>292.37619999999998</v>
      </c>
      <c r="J64" s="9">
        <f t="shared" si="44"/>
        <v>0.18164062306370218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0.29883750199732645</v>
      </c>
      <c r="P64" s="9">
        <f t="shared" si="47"/>
        <v>5.4281030057594722E-2</v>
      </c>
      <c r="Q64" s="12">
        <f t="shared" si="48"/>
        <v>1.0313395710942997E-2</v>
      </c>
      <c r="R64" s="9">
        <f t="shared" si="49"/>
        <v>1.8955666666666669E-2</v>
      </c>
      <c r="S64" s="13">
        <f t="shared" si="50"/>
        <v>0.54407982015631184</v>
      </c>
      <c r="T64" s="2">
        <f t="shared" si="51"/>
        <v>0.01</v>
      </c>
      <c r="U64" s="14">
        <f t="shared" si="52"/>
        <v>5.4407982015631188E-3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2.5540798201563117E-2</v>
      </c>
      <c r="AR64" s="9">
        <f t="shared" si="56"/>
        <v>9.9766666666666666</v>
      </c>
      <c r="AS64" s="1">
        <f t="shared" si="57"/>
        <v>0.19</v>
      </c>
      <c r="AT64" s="1">
        <f t="shared" si="58"/>
        <v>11408.333333333334</v>
      </c>
      <c r="AU64" s="1">
        <f t="shared" si="59"/>
        <v>3700586.2735540206</v>
      </c>
    </row>
    <row r="65" spans="1:48" x14ac:dyDescent="0.15">
      <c r="C65" s="7">
        <v>7</v>
      </c>
      <c r="D65" s="7">
        <f t="shared" si="60"/>
        <v>21.977096774193502</v>
      </c>
      <c r="E65" s="10">
        <f t="shared" si="61"/>
        <v>19.226199999999999</v>
      </c>
      <c r="F65" s="7" t="s">
        <v>83</v>
      </c>
      <c r="G65" s="1">
        <v>8</v>
      </c>
      <c r="H65" s="9">
        <f t="shared" si="42"/>
        <v>21.977096774193502</v>
      </c>
      <c r="I65" s="9">
        <f t="shared" si="43"/>
        <v>295.12709677419349</v>
      </c>
      <c r="J65" s="9">
        <f t="shared" si="44"/>
        <v>0.24775552179053592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0.3443231386063984</v>
      </c>
      <c r="P65" s="9">
        <f t="shared" si="47"/>
        <v>8.5307958869983255E-2</v>
      </c>
      <c r="Q65" s="12">
        <f t="shared" si="48"/>
        <v>1.6208512185296817E-2</v>
      </c>
      <c r="R65" s="9">
        <f t="shared" si="49"/>
        <v>1.8955666666666669E-2</v>
      </c>
      <c r="S65" s="13">
        <f t="shared" si="50"/>
        <v>0.85507476314717579</v>
      </c>
      <c r="T65" s="2">
        <f t="shared" si="51"/>
        <v>0.01</v>
      </c>
      <c r="U65" s="14">
        <f t="shared" si="52"/>
        <v>8.5507476314717577E-3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2.8650747631471758E-2</v>
      </c>
      <c r="AR65" s="9">
        <f t="shared" si="56"/>
        <v>9.9766666666666666</v>
      </c>
      <c r="AS65" s="1">
        <f t="shared" si="57"/>
        <v>0.19</v>
      </c>
      <c r="AT65" s="1">
        <f t="shared" si="58"/>
        <v>11408.333333333334</v>
      </c>
      <c r="AU65" s="1">
        <f t="shared" si="59"/>
        <v>4151184.4138683174</v>
      </c>
    </row>
    <row r="66" spans="1:48" x14ac:dyDescent="0.15">
      <c r="C66" s="7">
        <v>8</v>
      </c>
      <c r="D66" s="7">
        <f t="shared" si="60"/>
        <v>16.116129032258101</v>
      </c>
      <c r="E66" s="10">
        <f t="shared" si="61"/>
        <v>21.977096774193502</v>
      </c>
      <c r="F66" s="7" t="s">
        <v>83</v>
      </c>
      <c r="G66" s="1">
        <v>9</v>
      </c>
      <c r="H66" s="9">
        <f t="shared" si="42"/>
        <v>16.116129032258101</v>
      </c>
      <c r="I66" s="9">
        <f t="shared" si="43"/>
        <v>289.26612903225805</v>
      </c>
      <c r="J66" s="9">
        <f t="shared" si="44"/>
        <v>0.12697342858111052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0.35878184640308181</v>
      </c>
      <c r="P66" s="9">
        <f t="shared" si="47"/>
        <v>4.5555761150460672E-2</v>
      </c>
      <c r="Q66" s="12">
        <f t="shared" si="48"/>
        <v>8.6555946185875275E-3</v>
      </c>
      <c r="R66" s="9">
        <f t="shared" si="49"/>
        <v>1.8955666666666669E-2</v>
      </c>
      <c r="S66" s="13">
        <f t="shared" si="50"/>
        <v>0.45662306532369529</v>
      </c>
      <c r="T66" s="2">
        <f t="shared" si="51"/>
        <v>0.01</v>
      </c>
      <c r="U66" s="14">
        <f t="shared" si="52"/>
        <v>4.5662306532369534E-3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2.4666230653236955E-2</v>
      </c>
      <c r="AR66" s="9">
        <f t="shared" si="56"/>
        <v>9.9766666666666666</v>
      </c>
      <c r="AS66" s="1">
        <f t="shared" si="57"/>
        <v>0.19</v>
      </c>
      <c r="AT66" s="1">
        <f t="shared" si="58"/>
        <v>11408.333333333334</v>
      </c>
      <c r="AU66" s="1">
        <f t="shared" si="59"/>
        <v>3573870.8655589209</v>
      </c>
    </row>
    <row r="67" spans="1:48" x14ac:dyDescent="0.15">
      <c r="C67" s="7">
        <v>9</v>
      </c>
      <c r="D67" s="7">
        <f t="shared" si="60"/>
        <v>11.359733333333301</v>
      </c>
      <c r="E67" s="10">
        <f t="shared" si="61"/>
        <v>16.116129032258101</v>
      </c>
      <c r="F67" s="7" t="s">
        <v>83</v>
      </c>
      <c r="G67" s="1">
        <v>10</v>
      </c>
      <c r="H67" s="9">
        <f t="shared" si="42"/>
        <v>11.359733333333301</v>
      </c>
      <c r="I67" s="9">
        <f t="shared" si="43"/>
        <v>284.50973333333326</v>
      </c>
      <c r="J67" s="9">
        <f t="shared" si="44"/>
        <v>7.2330738207791428E-2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0.4129927519192878</v>
      </c>
      <c r="P67" s="9">
        <f t="shared" si="47"/>
        <v>2.9872070620789358E-2</v>
      </c>
      <c r="Q67" s="12">
        <f t="shared" si="48"/>
        <v>5.6756934179499783E-3</v>
      </c>
      <c r="R67" s="9">
        <f t="shared" si="49"/>
        <v>1.8955666666666669E-2</v>
      </c>
      <c r="S67" s="13">
        <f t="shared" si="50"/>
        <v>0.2994193513610694</v>
      </c>
      <c r="T67" s="2">
        <f t="shared" si="51"/>
        <v>0.01</v>
      </c>
      <c r="U67" s="14">
        <f t="shared" si="52"/>
        <v>2.9941935136106939E-3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2.3094193513610695E-2</v>
      </c>
      <c r="AR67" s="9">
        <f t="shared" si="56"/>
        <v>9.9766666666666666</v>
      </c>
      <c r="AS67" s="1">
        <f t="shared" si="57"/>
        <v>0.19</v>
      </c>
      <c r="AT67" s="1">
        <f t="shared" si="58"/>
        <v>11408.333333333334</v>
      </c>
      <c r="AU67" s="1">
        <f t="shared" si="59"/>
        <v>3346099.6340371887</v>
      </c>
    </row>
    <row r="68" spans="1:48" x14ac:dyDescent="0.15">
      <c r="C68" s="7">
        <v>10</v>
      </c>
      <c r="D68" s="7">
        <f t="shared" si="60"/>
        <v>8.2262580645161307</v>
      </c>
      <c r="E68" s="10">
        <f t="shared" si="61"/>
        <v>11.359733333333301</v>
      </c>
      <c r="F68" s="7" t="s">
        <v>83</v>
      </c>
      <c r="G68" s="1">
        <v>11</v>
      </c>
      <c r="H68" s="9">
        <f t="shared" si="42"/>
        <v>8.2262580645161307</v>
      </c>
      <c r="I68" s="9">
        <f t="shared" si="43"/>
        <v>281.37625806451609</v>
      </c>
      <c r="J68" s="9">
        <f t="shared" si="44"/>
        <v>4.9409017344228229E-2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0.36396464723357352</v>
      </c>
      <c r="O68" s="9">
        <f t="shared" si="62"/>
        <v>0.11892270073159167</v>
      </c>
      <c r="P68" s="9">
        <f t="shared" si="47"/>
        <v>5.8758537830696754E-3</v>
      </c>
      <c r="Q68" s="12">
        <f t="shared" si="48"/>
        <v>1.1164122187832383E-3</v>
      </c>
      <c r="R68" s="9">
        <f t="shared" si="49"/>
        <v>1.8955666666666669E-2</v>
      </c>
      <c r="S68" s="13">
        <f t="shared" si="50"/>
        <v>5.8895961741426736E-2</v>
      </c>
      <c r="T68" s="2">
        <f t="shared" si="51"/>
        <v>0.01</v>
      </c>
      <c r="U68" s="14">
        <f t="shared" si="52"/>
        <v>5.889596174142674E-4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1.2588959617414268E-2</v>
      </c>
      <c r="AR68" s="9">
        <f t="shared" si="56"/>
        <v>9.9766666666666666</v>
      </c>
      <c r="AS68" s="1">
        <f t="shared" si="57"/>
        <v>0.19</v>
      </c>
      <c r="AT68" s="1">
        <f t="shared" si="58"/>
        <v>11408.333333333334</v>
      </c>
      <c r="AU68" s="1">
        <f t="shared" si="59"/>
        <v>1824004.5119528794</v>
      </c>
    </row>
    <row r="69" spans="1:48" x14ac:dyDescent="0.15">
      <c r="C69" s="7">
        <v>11</v>
      </c>
      <c r="D69" s="7">
        <f t="shared" si="60"/>
        <v>3.9249999999999998</v>
      </c>
      <c r="E69" s="10">
        <f t="shared" si="61"/>
        <v>8.2262580645161307</v>
      </c>
      <c r="F69" s="7" t="s">
        <v>85</v>
      </c>
      <c r="G69" s="1">
        <v>12</v>
      </c>
      <c r="H69" s="9">
        <f t="shared" si="42"/>
        <v>3.9249999999999998</v>
      </c>
      <c r="I69" s="9">
        <f t="shared" si="43"/>
        <v>277.07499999999999</v>
      </c>
      <c r="J69" s="9">
        <f t="shared" si="44"/>
        <v>2.8874092344976017E-2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0.21281351361518866</v>
      </c>
      <c r="P69" s="9">
        <f t="shared" si="47"/>
        <v>6.1447970443837679E-3</v>
      </c>
      <c r="Q69" s="12">
        <f t="shared" si="48"/>
        <v>1.1675114384329158E-3</v>
      </c>
      <c r="R69" s="9">
        <f t="shared" si="49"/>
        <v>1.8955666666666669E-2</v>
      </c>
      <c r="S69" s="13">
        <f t="shared" si="50"/>
        <v>6.1591684374043769E-2</v>
      </c>
      <c r="T69" s="2">
        <f t="shared" si="51"/>
        <v>0.01</v>
      </c>
      <c r="U69" s="14">
        <f t="shared" si="52"/>
        <v>6.1591684374043775E-4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1.2615916843740438E-2</v>
      </c>
      <c r="AR69" s="9">
        <f t="shared" si="56"/>
        <v>9.9766666666666666</v>
      </c>
      <c r="AS69" s="1">
        <f t="shared" si="57"/>
        <v>0.19</v>
      </c>
      <c r="AT69" s="1">
        <f t="shared" si="58"/>
        <v>11408.333333333334</v>
      </c>
      <c r="AU69" s="1">
        <f t="shared" si="59"/>
        <v>1827910.3233894857</v>
      </c>
      <c r="AV69" s="1">
        <f>SUM(AU58:AU69)</f>
        <v>29360401.684330802</v>
      </c>
    </row>
    <row r="70" spans="1:48" x14ac:dyDescent="0.15">
      <c r="C70" s="7">
        <v>12</v>
      </c>
      <c r="D70" s="7">
        <f t="shared" si="60"/>
        <v>-3.3575483870967702</v>
      </c>
      <c r="E70" s="10">
        <f t="shared" si="61"/>
        <v>3.9249999999999998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0.42167741935483899</v>
      </c>
      <c r="E73" s="7"/>
      <c r="F73" s="7"/>
      <c r="G73" s="1">
        <v>1</v>
      </c>
      <c r="H73" s="9">
        <f t="shared" ref="H73:H84" si="63">E74</f>
        <v>0.42167741935483899</v>
      </c>
      <c r="I73" s="9">
        <f t="shared" ref="I73:I84" si="64">H73+273.15</f>
        <v>273.57167741935484</v>
      </c>
      <c r="J73" s="9">
        <f t="shared" ref="J73:J84" si="65">EXP(($C$15*(I73-$C$13))/($C$16*I73*$C$13))</f>
        <v>1.8410649811896284E-2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2.0159661544026436E-3</v>
      </c>
      <c r="Q73" s="12">
        <f t="shared" ref="Q73:Q84" si="69">P73*$B$75</f>
        <v>3.6287390779247584E-4</v>
      </c>
      <c r="R73" s="9">
        <f t="shared" ref="R73:R84" si="70">L73*$B$75</f>
        <v>1.9710000000000002E-2</v>
      </c>
      <c r="S73" s="13">
        <f t="shared" ref="S73:S84" si="71">Q73/R73</f>
        <v>1.8410649811896287E-2</v>
      </c>
      <c r="T73" s="2">
        <f t="shared" ref="T73:T84" si="72">$B$74/100</f>
        <v>0.01</v>
      </c>
      <c r="U73" s="14">
        <f t="shared" ref="U73:U84" si="73">S73*T73</f>
        <v>1.8410649811896287E-4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1.2784106498118963E-2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1225</v>
      </c>
      <c r="AU73" s="1">
        <f t="shared" ref="AU73:AU84" si="80">AT73*10000*AS73*0.67*AR73*AQ73</f>
        <v>206808.26709820676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-3.3905161290322599</v>
      </c>
      <c r="E74" s="10">
        <f t="shared" ref="E74:E85" si="82">D73</f>
        <v>0.42167741935483899</v>
      </c>
      <c r="F74" s="7" t="s">
        <v>83</v>
      </c>
      <c r="G74" s="1">
        <v>2</v>
      </c>
      <c r="H74" s="9">
        <f t="shared" si="63"/>
        <v>-3.3905161290322599</v>
      </c>
      <c r="I74" s="9">
        <f t="shared" si="64"/>
        <v>269.7594838709677</v>
      </c>
      <c r="J74" s="9">
        <f t="shared" si="65"/>
        <v>1.113349798705213E-2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0.21698403384559739</v>
      </c>
      <c r="P74" s="9">
        <f t="shared" si="68"/>
        <v>2.4157913040424098E-3</v>
      </c>
      <c r="Q74" s="12">
        <f t="shared" si="69"/>
        <v>4.3484243472763373E-4</v>
      </c>
      <c r="R74" s="9">
        <f t="shared" si="70"/>
        <v>1.9710000000000002E-2</v>
      </c>
      <c r="S74" s="13">
        <f t="shared" si="71"/>
        <v>2.206202104148319E-2</v>
      </c>
      <c r="T74" s="2">
        <f t="shared" si="72"/>
        <v>0.01</v>
      </c>
      <c r="U74" s="14">
        <f t="shared" si="73"/>
        <v>2.2062021041483189E-4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1.2820620210414833E-2</v>
      </c>
      <c r="AR74" s="9">
        <f t="shared" si="77"/>
        <v>10.950000000000001</v>
      </c>
      <c r="AS74" s="1">
        <f t="shared" si="78"/>
        <v>0.18</v>
      </c>
      <c r="AT74" s="1">
        <f t="shared" si="79"/>
        <v>1225</v>
      </c>
      <c r="AU74" s="1">
        <f t="shared" si="80"/>
        <v>207398.9487830271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-5.3506785714285696</v>
      </c>
      <c r="E75" s="10">
        <f t="shared" si="82"/>
        <v>-3.3905161290322599</v>
      </c>
      <c r="F75" s="7" t="s">
        <v>83</v>
      </c>
      <c r="G75" s="1">
        <v>3</v>
      </c>
      <c r="H75" s="9">
        <f t="shared" si="63"/>
        <v>-5.3506785714285696</v>
      </c>
      <c r="I75" s="9">
        <f t="shared" si="64"/>
        <v>267.79932142857143</v>
      </c>
      <c r="J75" s="9">
        <f t="shared" si="65"/>
        <v>8.5485801192158924E-3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0.32406824254155503</v>
      </c>
      <c r="P75" s="9">
        <f t="shared" si="68"/>
        <v>2.7703233354599713E-3</v>
      </c>
      <c r="Q75" s="12">
        <f t="shared" si="69"/>
        <v>4.986582003827948E-4</v>
      </c>
      <c r="R75" s="9">
        <f t="shared" si="70"/>
        <v>1.9710000000000002E-2</v>
      </c>
      <c r="S75" s="13">
        <f t="shared" si="71"/>
        <v>2.5299756488218913E-2</v>
      </c>
      <c r="T75" s="2">
        <f t="shared" si="72"/>
        <v>0.01</v>
      </c>
      <c r="U75" s="14">
        <f t="shared" si="73"/>
        <v>2.5299756488218912E-4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1.2852997564882189E-2</v>
      </c>
      <c r="AR75" s="9">
        <f t="shared" si="77"/>
        <v>10.950000000000001</v>
      </c>
      <c r="AS75" s="1">
        <f t="shared" si="78"/>
        <v>0.18</v>
      </c>
      <c r="AT75" s="1">
        <f t="shared" si="79"/>
        <v>1225</v>
      </c>
      <c r="AU75" s="1">
        <f t="shared" si="80"/>
        <v>207922.7166796418</v>
      </c>
    </row>
    <row r="76" spans="1:48" x14ac:dyDescent="0.15">
      <c r="C76" s="7">
        <v>3</v>
      </c>
      <c r="D76" s="7">
        <f t="shared" si="81"/>
        <v>1.7031612903225799</v>
      </c>
      <c r="E76" s="10">
        <f t="shared" si="82"/>
        <v>-5.3506785714285696</v>
      </c>
      <c r="F76" s="7" t="s">
        <v>83</v>
      </c>
      <c r="G76" s="1">
        <v>4</v>
      </c>
      <c r="H76" s="9">
        <f t="shared" si="63"/>
        <v>1.7031612903225799</v>
      </c>
      <c r="I76" s="9">
        <f t="shared" si="64"/>
        <v>274.85316129032253</v>
      </c>
      <c r="J76" s="9">
        <f t="shared" si="65"/>
        <v>2.1733863324500266E-2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0.43079791920609506</v>
      </c>
      <c r="P76" s="9">
        <f t="shared" si="68"/>
        <v>9.362903096504378E-3</v>
      </c>
      <c r="Q76" s="12">
        <f t="shared" si="69"/>
        <v>1.6853225573707879E-3</v>
      </c>
      <c r="R76" s="9">
        <f t="shared" si="70"/>
        <v>1.9710000000000002E-2</v>
      </c>
      <c r="S76" s="13">
        <f t="shared" si="71"/>
        <v>8.5505964351638139E-2</v>
      </c>
      <c r="T76" s="2">
        <f t="shared" si="72"/>
        <v>0.01</v>
      </c>
      <c r="U76" s="14">
        <f t="shared" si="73"/>
        <v>8.5505964351638138E-4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1.3455059643516381E-2</v>
      </c>
      <c r="AR76" s="9">
        <f t="shared" si="77"/>
        <v>10.950000000000001</v>
      </c>
      <c r="AS76" s="1">
        <f t="shared" si="78"/>
        <v>0.18</v>
      </c>
      <c r="AT76" s="1">
        <f t="shared" si="79"/>
        <v>1225</v>
      </c>
      <c r="AU76" s="1">
        <f t="shared" si="80"/>
        <v>217662.26438962074</v>
      </c>
    </row>
    <row r="77" spans="1:48" x14ac:dyDescent="0.15">
      <c r="C77" s="7">
        <v>4</v>
      </c>
      <c r="D77" s="7">
        <f t="shared" si="81"/>
        <v>5.8985666666666701</v>
      </c>
      <c r="E77" s="10">
        <f t="shared" si="82"/>
        <v>1.7031612903225799</v>
      </c>
      <c r="F77" s="7" t="s">
        <v>83</v>
      </c>
      <c r="G77" s="1">
        <v>5</v>
      </c>
      <c r="H77" s="9">
        <f t="shared" si="63"/>
        <v>5.8985666666666701</v>
      </c>
      <c r="I77" s="9">
        <f t="shared" si="64"/>
        <v>279.04856666666666</v>
      </c>
      <c r="J77" s="9">
        <f t="shared" si="65"/>
        <v>3.702085406873034E-2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0.40036326530411115</v>
      </c>
      <c r="O77" s="9">
        <f t="shared" si="83"/>
        <v>0.13057175080547956</v>
      </c>
      <c r="P77" s="9">
        <f t="shared" si="68"/>
        <v>4.8338777320682822E-3</v>
      </c>
      <c r="Q77" s="12">
        <f t="shared" si="69"/>
        <v>8.7009799177229072E-4</v>
      </c>
      <c r="R77" s="9">
        <f t="shared" si="70"/>
        <v>1.9710000000000002E-2</v>
      </c>
      <c r="S77" s="13">
        <f t="shared" si="71"/>
        <v>4.4145002119345036E-2</v>
      </c>
      <c r="T77" s="2">
        <f t="shared" si="72"/>
        <v>0.01</v>
      </c>
      <c r="U77" s="14">
        <f t="shared" si="73"/>
        <v>4.4145002119345039E-4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1.3041450021193451E-2</v>
      </c>
      <c r="AR77" s="9">
        <f t="shared" si="77"/>
        <v>10.950000000000001</v>
      </c>
      <c r="AS77" s="1">
        <f t="shared" si="78"/>
        <v>0.18</v>
      </c>
      <c r="AT77" s="1">
        <f t="shared" si="79"/>
        <v>1225</v>
      </c>
      <c r="AU77" s="1">
        <f t="shared" si="80"/>
        <v>210971.30876747111</v>
      </c>
    </row>
    <row r="78" spans="1:48" x14ac:dyDescent="0.15">
      <c r="C78" s="7">
        <v>5</v>
      </c>
      <c r="D78" s="7">
        <f t="shared" si="81"/>
        <v>11.2270967741935</v>
      </c>
      <c r="E78" s="10">
        <f t="shared" si="82"/>
        <v>5.8985666666666701</v>
      </c>
      <c r="F78" s="7" t="s">
        <v>85</v>
      </c>
      <c r="G78" s="1">
        <v>6</v>
      </c>
      <c r="H78" s="9">
        <f t="shared" si="63"/>
        <v>11.2270967741935</v>
      </c>
      <c r="I78" s="9">
        <f t="shared" si="64"/>
        <v>284.37709677419349</v>
      </c>
      <c r="J78" s="9">
        <f t="shared" si="65"/>
        <v>7.1185360646486867E-2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0.23523787307341129</v>
      </c>
      <c r="P78" s="9">
        <f t="shared" si="68"/>
        <v>1.6745492832443285E-2</v>
      </c>
      <c r="Q78" s="12">
        <f t="shared" si="69"/>
        <v>3.0141887098397912E-3</v>
      </c>
      <c r="R78" s="9">
        <f t="shared" si="70"/>
        <v>1.9710000000000002E-2</v>
      </c>
      <c r="S78" s="13">
        <f t="shared" si="71"/>
        <v>0.15292687518213044</v>
      </c>
      <c r="T78" s="2">
        <f t="shared" si="72"/>
        <v>0.01</v>
      </c>
      <c r="U78" s="14">
        <f t="shared" si="73"/>
        <v>1.5292687518213045E-3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1.4129268751821305E-2</v>
      </c>
      <c r="AR78" s="9">
        <f t="shared" si="77"/>
        <v>10.950000000000001</v>
      </c>
      <c r="AS78" s="1">
        <f t="shared" si="78"/>
        <v>0.18</v>
      </c>
      <c r="AT78" s="1">
        <f t="shared" si="79"/>
        <v>1225</v>
      </c>
      <c r="AU78" s="1">
        <f t="shared" si="80"/>
        <v>228568.93333601012</v>
      </c>
    </row>
    <row r="79" spans="1:48" x14ac:dyDescent="0.15">
      <c r="C79" s="7">
        <v>6</v>
      </c>
      <c r="D79" s="7">
        <f t="shared" si="81"/>
        <v>19.226199999999999</v>
      </c>
      <c r="E79" s="10">
        <f t="shared" si="82"/>
        <v>11.2270967741935</v>
      </c>
      <c r="F79" s="7" t="s">
        <v>83</v>
      </c>
      <c r="G79" s="1">
        <v>7</v>
      </c>
      <c r="H79" s="9">
        <f t="shared" si="63"/>
        <v>19.226199999999999</v>
      </c>
      <c r="I79" s="9">
        <f t="shared" si="64"/>
        <v>292.37619999999998</v>
      </c>
      <c r="J79" s="9">
        <f t="shared" si="65"/>
        <v>0.18164062306370218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0.327992380240968</v>
      </c>
      <c r="P79" s="9">
        <f t="shared" si="68"/>
        <v>5.9576740307116148E-2</v>
      </c>
      <c r="Q79" s="12">
        <f t="shared" si="69"/>
        <v>1.0723813255280906E-2</v>
      </c>
      <c r="R79" s="9">
        <f t="shared" si="70"/>
        <v>1.9710000000000002E-2</v>
      </c>
      <c r="S79" s="13">
        <f t="shared" si="71"/>
        <v>0.54407982015631173</v>
      </c>
      <c r="T79" s="2">
        <f t="shared" si="72"/>
        <v>0.01</v>
      </c>
      <c r="U79" s="14">
        <f t="shared" si="73"/>
        <v>5.4407982015631171E-3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2.7040798201563118E-2</v>
      </c>
      <c r="AR79" s="9">
        <f t="shared" si="77"/>
        <v>10.950000000000001</v>
      </c>
      <c r="AS79" s="1">
        <f t="shared" si="78"/>
        <v>0.18</v>
      </c>
      <c r="AT79" s="1">
        <f t="shared" si="79"/>
        <v>1225</v>
      </c>
      <c r="AU79" s="1">
        <f t="shared" si="80"/>
        <v>437438.51929271809</v>
      </c>
    </row>
    <row r="80" spans="1:48" x14ac:dyDescent="0.15">
      <c r="C80" s="7">
        <v>7</v>
      </c>
      <c r="D80" s="7">
        <f t="shared" si="81"/>
        <v>21.977096774193502</v>
      </c>
      <c r="E80" s="10">
        <f t="shared" si="82"/>
        <v>19.226199999999999</v>
      </c>
      <c r="F80" s="7" t="s">
        <v>83</v>
      </c>
      <c r="G80" s="1">
        <v>8</v>
      </c>
      <c r="H80" s="9">
        <f t="shared" si="63"/>
        <v>21.977096774193502</v>
      </c>
      <c r="I80" s="9">
        <f t="shared" si="64"/>
        <v>295.12709677419349</v>
      </c>
      <c r="J80" s="9">
        <f t="shared" si="65"/>
        <v>0.24775552179053592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0.37791563993385191</v>
      </c>
      <c r="P80" s="9">
        <f t="shared" si="68"/>
        <v>9.3630686564615775E-2</v>
      </c>
      <c r="Q80" s="12">
        <f t="shared" si="69"/>
        <v>1.6853523581630839E-2</v>
      </c>
      <c r="R80" s="9">
        <f t="shared" si="70"/>
        <v>1.9710000000000002E-2</v>
      </c>
      <c r="S80" s="13">
        <f t="shared" si="71"/>
        <v>0.8550747631471759</v>
      </c>
      <c r="T80" s="2">
        <f t="shared" si="72"/>
        <v>0.01</v>
      </c>
      <c r="U80" s="14">
        <f t="shared" si="73"/>
        <v>8.5507476314717595E-3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3.0150747631471762E-2</v>
      </c>
      <c r="AR80" s="9">
        <f t="shared" si="77"/>
        <v>10.950000000000001</v>
      </c>
      <c r="AS80" s="1">
        <f t="shared" si="78"/>
        <v>0.18</v>
      </c>
      <c r="AT80" s="1">
        <f t="shared" si="79"/>
        <v>1225</v>
      </c>
      <c r="AU80" s="1">
        <f t="shared" si="80"/>
        <v>487748.1167962352</v>
      </c>
    </row>
    <row r="81" spans="1:48" x14ac:dyDescent="0.15">
      <c r="C81" s="7">
        <v>8</v>
      </c>
      <c r="D81" s="7">
        <f t="shared" si="81"/>
        <v>16.116129032258101</v>
      </c>
      <c r="E81" s="10">
        <f t="shared" si="82"/>
        <v>21.977096774193502</v>
      </c>
      <c r="F81" s="7" t="s">
        <v>83</v>
      </c>
      <c r="G81" s="1">
        <v>9</v>
      </c>
      <c r="H81" s="9">
        <f t="shared" si="63"/>
        <v>16.116129032258101</v>
      </c>
      <c r="I81" s="9">
        <f t="shared" si="64"/>
        <v>289.26612903225805</v>
      </c>
      <c r="J81" s="9">
        <f t="shared" si="65"/>
        <v>0.12697342858111052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0.39378495336923619</v>
      </c>
      <c r="P81" s="9">
        <f t="shared" si="68"/>
        <v>5.0000225652944645E-2</v>
      </c>
      <c r="Q81" s="12">
        <f t="shared" si="69"/>
        <v>9.0000406175300366E-3</v>
      </c>
      <c r="R81" s="9">
        <f t="shared" si="70"/>
        <v>1.9710000000000002E-2</v>
      </c>
      <c r="S81" s="13">
        <f t="shared" si="71"/>
        <v>0.4566230653236954</v>
      </c>
      <c r="T81" s="2">
        <f t="shared" si="72"/>
        <v>0.01</v>
      </c>
      <c r="U81" s="14">
        <f t="shared" si="73"/>
        <v>4.5662306532369542E-3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2.6166230653236956E-2</v>
      </c>
      <c r="AR81" s="9">
        <f t="shared" si="77"/>
        <v>10.950000000000001</v>
      </c>
      <c r="AS81" s="1">
        <f t="shared" si="78"/>
        <v>0.18</v>
      </c>
      <c r="AT81" s="1">
        <f t="shared" si="79"/>
        <v>1225</v>
      </c>
      <c r="AU81" s="1">
        <f t="shared" si="80"/>
        <v>423290.65536837786</v>
      </c>
    </row>
    <row r="82" spans="1:48" x14ac:dyDescent="0.15">
      <c r="C82" s="7">
        <v>9</v>
      </c>
      <c r="D82" s="7">
        <f t="shared" si="81"/>
        <v>11.359733333333301</v>
      </c>
      <c r="E82" s="10">
        <f t="shared" si="82"/>
        <v>16.116129032258101</v>
      </c>
      <c r="F82" s="7" t="s">
        <v>83</v>
      </c>
      <c r="G82" s="1">
        <v>10</v>
      </c>
      <c r="H82" s="9">
        <f t="shared" si="63"/>
        <v>11.359733333333301</v>
      </c>
      <c r="I82" s="9">
        <f t="shared" si="64"/>
        <v>284.50973333333326</v>
      </c>
      <c r="J82" s="9">
        <f t="shared" si="65"/>
        <v>7.2330738207791428E-2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0.45328472771629152</v>
      </c>
      <c r="P82" s="9">
        <f t="shared" si="68"/>
        <v>3.2786418974037099E-2</v>
      </c>
      <c r="Q82" s="12">
        <f t="shared" si="69"/>
        <v>5.9015554153266777E-3</v>
      </c>
      <c r="R82" s="9">
        <f t="shared" si="70"/>
        <v>1.9710000000000002E-2</v>
      </c>
      <c r="S82" s="13">
        <f t="shared" si="71"/>
        <v>0.29941935136106934</v>
      </c>
      <c r="T82" s="2">
        <f t="shared" si="72"/>
        <v>0.01</v>
      </c>
      <c r="U82" s="14">
        <f t="shared" si="73"/>
        <v>2.9941935136106935E-3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2.4594193513610696E-2</v>
      </c>
      <c r="AR82" s="9">
        <f t="shared" si="77"/>
        <v>10.950000000000001</v>
      </c>
      <c r="AS82" s="1">
        <f t="shared" si="78"/>
        <v>0.18</v>
      </c>
      <c r="AT82" s="1">
        <f t="shared" si="79"/>
        <v>1225</v>
      </c>
      <c r="AU82" s="1">
        <f t="shared" si="80"/>
        <v>397859.83807129378</v>
      </c>
    </row>
    <row r="83" spans="1:48" x14ac:dyDescent="0.15">
      <c r="C83" s="7">
        <v>10</v>
      </c>
      <c r="D83" s="7">
        <f t="shared" si="81"/>
        <v>8.2262580645161307</v>
      </c>
      <c r="E83" s="10">
        <f t="shared" si="82"/>
        <v>11.359733333333301</v>
      </c>
      <c r="F83" s="7" t="s">
        <v>83</v>
      </c>
      <c r="G83" s="1">
        <v>11</v>
      </c>
      <c r="H83" s="9">
        <f t="shared" si="63"/>
        <v>8.2262580645161307</v>
      </c>
      <c r="I83" s="9">
        <f t="shared" si="64"/>
        <v>281.37625806451609</v>
      </c>
      <c r="J83" s="9">
        <f t="shared" si="65"/>
        <v>4.9409017344228229E-2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0.3994733933051417</v>
      </c>
      <c r="O83" s="9">
        <f t="shared" si="83"/>
        <v>0.1305249154371127</v>
      </c>
      <c r="P83" s="9">
        <f t="shared" si="68"/>
        <v>6.4491078106862238E-3</v>
      </c>
      <c r="Q83" s="12">
        <f t="shared" si="69"/>
        <v>1.1608394059235202E-3</v>
      </c>
      <c r="R83" s="9">
        <f t="shared" si="70"/>
        <v>1.9710000000000002E-2</v>
      </c>
      <c r="S83" s="13">
        <f t="shared" si="71"/>
        <v>5.8895961741426688E-2</v>
      </c>
      <c r="T83" s="2">
        <f t="shared" si="72"/>
        <v>0.01</v>
      </c>
      <c r="U83" s="14">
        <f t="shared" si="73"/>
        <v>5.8895961741426686E-4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1.3188959617414267E-2</v>
      </c>
      <c r="AR83" s="9">
        <f t="shared" si="77"/>
        <v>10.950000000000001</v>
      </c>
      <c r="AS83" s="1">
        <f t="shared" si="78"/>
        <v>0.18</v>
      </c>
      <c r="AT83" s="1">
        <f t="shared" si="79"/>
        <v>1225</v>
      </c>
      <c r="AU83" s="1">
        <f t="shared" si="80"/>
        <v>213357.56892411731</v>
      </c>
    </row>
    <row r="84" spans="1:48" x14ac:dyDescent="0.15">
      <c r="C84" s="7">
        <v>11</v>
      </c>
      <c r="D84" s="7">
        <f t="shared" si="81"/>
        <v>3.9249999999999998</v>
      </c>
      <c r="E84" s="10">
        <f t="shared" si="82"/>
        <v>8.2262580645161307</v>
      </c>
      <c r="F84" s="7" t="s">
        <v>85</v>
      </c>
      <c r="G84" s="1">
        <v>12</v>
      </c>
      <c r="H84" s="9">
        <f t="shared" si="63"/>
        <v>3.9249999999999998</v>
      </c>
      <c r="I84" s="9">
        <f t="shared" si="64"/>
        <v>277.07499999999999</v>
      </c>
      <c r="J84" s="9">
        <f t="shared" si="65"/>
        <v>2.8874092344976017E-2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0.23357580762642649</v>
      </c>
      <c r="P84" s="9">
        <f t="shared" si="68"/>
        <v>6.7442894389577917E-3</v>
      </c>
      <c r="Q84" s="12">
        <f t="shared" si="69"/>
        <v>1.2139720990124025E-3</v>
      </c>
      <c r="R84" s="9">
        <f t="shared" si="70"/>
        <v>1.9710000000000002E-2</v>
      </c>
      <c r="S84" s="13">
        <f t="shared" si="71"/>
        <v>6.1591684374043748E-2</v>
      </c>
      <c r="T84" s="2">
        <f t="shared" si="72"/>
        <v>0.01</v>
      </c>
      <c r="U84" s="14">
        <f t="shared" si="73"/>
        <v>6.1591684374043753E-4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1.3215916843740438E-2</v>
      </c>
      <c r="AR84" s="9">
        <f t="shared" si="77"/>
        <v>10.950000000000001</v>
      </c>
      <c r="AS84" s="1">
        <f t="shared" si="78"/>
        <v>0.18</v>
      </c>
      <c r="AT84" s="1">
        <f t="shared" si="79"/>
        <v>1225</v>
      </c>
      <c r="AU84" s="1">
        <f t="shared" si="80"/>
        <v>213793.65550264434</v>
      </c>
      <c r="AV84" s="1">
        <f>SUM(AU73:AU84)</f>
        <v>3452820.7930093645</v>
      </c>
    </row>
    <row r="85" spans="1:48" x14ac:dyDescent="0.15">
      <c r="C85" s="7">
        <v>12</v>
      </c>
      <c r="D85" s="7">
        <f t="shared" si="81"/>
        <v>-3.3575483870967702</v>
      </c>
      <c r="E85" s="10">
        <f t="shared" si="82"/>
        <v>3.9249999999999998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0.42167741935483899</v>
      </c>
      <c r="E89" s="7"/>
      <c r="F89" s="7"/>
      <c r="G89" s="1">
        <v>1</v>
      </c>
      <c r="H89" s="9">
        <f t="shared" ref="H89:H100" si="84">E90</f>
        <v>0.42167741935483899</v>
      </c>
      <c r="I89" s="9">
        <f t="shared" ref="I89:I100" si="85">H89+273.15</f>
        <v>273.57167741935484</v>
      </c>
      <c r="J89" s="9">
        <f t="shared" ref="J89:J100" si="86">EXP(($C$15*(I89-$C$13))/($C$16*I89*$C$13))</f>
        <v>1.8410649811896284E-2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9.7673560180808056E-2</v>
      </c>
      <c r="Q89" s="12">
        <f t="shared" ref="Q89:Q100" si="90">P89*$B$91</f>
        <v>4.3953102081363625E-2</v>
      </c>
      <c r="R89" s="9">
        <f t="shared" ref="R89:R100" si="91">L89*$B$91</f>
        <v>2.3873737500000001</v>
      </c>
      <c r="S89" s="13">
        <f t="shared" ref="S89:S100" si="92">Q89/R89</f>
        <v>1.8410649811896284E-2</v>
      </c>
      <c r="T89" s="2">
        <f t="shared" ref="T89:T100" si="93">$B$90/100</f>
        <v>0.51</v>
      </c>
      <c r="U89" s="14">
        <f t="shared" ref="U89:U100" si="94">S89*T89</f>
        <v>9.3894314040671046E-3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3.3167913568326234E-2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47816.666666666664</v>
      </c>
      <c r="AN89" s="1">
        <f t="shared" ref="AN89:AN100" si="99">AM89*10000*AK89*AJ89</f>
        <v>164981472.45772657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-3.3905161290322599</v>
      </c>
      <c r="E90" s="10">
        <f t="shared" ref="E90:E101" si="101">D89</f>
        <v>0.42167741935483899</v>
      </c>
      <c r="F90" s="7" t="s">
        <v>83</v>
      </c>
      <c r="G90" s="1">
        <v>2</v>
      </c>
      <c r="H90" s="9">
        <f t="shared" si="84"/>
        <v>-3.3905161290322599</v>
      </c>
      <c r="I90" s="9">
        <f t="shared" si="85"/>
        <v>269.7594838709677</v>
      </c>
      <c r="J90" s="9">
        <f t="shared" si="86"/>
        <v>1.113349798705213E-2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10.512876439819191</v>
      </c>
      <c r="P90" s="9">
        <f t="shared" si="89"/>
        <v>0.11704508868085473</v>
      </c>
      <c r="Q90" s="12">
        <f t="shared" si="90"/>
        <v>5.2670289906384629E-2</v>
      </c>
      <c r="R90" s="9">
        <f t="shared" si="91"/>
        <v>2.3873737500000001</v>
      </c>
      <c r="S90" s="13">
        <f t="shared" si="92"/>
        <v>2.206202104148319E-2</v>
      </c>
      <c r="T90" s="2">
        <f t="shared" si="93"/>
        <v>0.51</v>
      </c>
      <c r="U90" s="14">
        <f t="shared" si="94"/>
        <v>1.1251630731156427E-2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3.3729366665443662E-2</v>
      </c>
      <c r="AK90" s="9">
        <f t="shared" si="96"/>
        <v>10.4025</v>
      </c>
      <c r="AL90" s="1">
        <f t="shared" si="97"/>
        <v>0.45</v>
      </c>
      <c r="AM90" s="17">
        <f t="shared" si="98"/>
        <v>47816.666666666664</v>
      </c>
      <c r="AN90" s="1">
        <f t="shared" si="99"/>
        <v>167774212.44987491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-5.3506785714285696</v>
      </c>
      <c r="E91" s="10">
        <f t="shared" si="101"/>
        <v>-3.3905161290322599</v>
      </c>
      <c r="F91" s="7" t="s">
        <v>83</v>
      </c>
      <c r="G91" s="1">
        <v>3</v>
      </c>
      <c r="H91" s="9">
        <f t="shared" si="84"/>
        <v>-5.3506785714285696</v>
      </c>
      <c r="I91" s="9">
        <f t="shared" si="85"/>
        <v>267.79932142857143</v>
      </c>
      <c r="J91" s="9">
        <f t="shared" si="86"/>
        <v>8.5485801192158924E-3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15.701106351138336</v>
      </c>
      <c r="P91" s="9">
        <f t="shared" si="89"/>
        <v>0.13422216560303557</v>
      </c>
      <c r="Q91" s="12">
        <f t="shared" si="90"/>
        <v>6.0399974521366008E-2</v>
      </c>
      <c r="R91" s="9">
        <f t="shared" si="91"/>
        <v>2.3873737500000001</v>
      </c>
      <c r="S91" s="13">
        <f t="shared" si="92"/>
        <v>2.5299756488218909E-2</v>
      </c>
      <c r="T91" s="2">
        <f t="shared" si="93"/>
        <v>0.51</v>
      </c>
      <c r="U91" s="14">
        <f t="shared" si="94"/>
        <v>1.2902875808991644E-2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3.4227217056410977E-2</v>
      </c>
      <c r="AK91" s="9">
        <f t="shared" si="96"/>
        <v>10.4025</v>
      </c>
      <c r="AL91" s="1">
        <f t="shared" si="97"/>
        <v>0.45</v>
      </c>
      <c r="AM91" s="17">
        <f t="shared" si="98"/>
        <v>47816.666666666664</v>
      </c>
      <c r="AN91" s="1">
        <f t="shared" si="99"/>
        <v>170250584.39278418</v>
      </c>
    </row>
    <row r="92" spans="1:48" x14ac:dyDescent="0.15">
      <c r="C92" s="7">
        <v>3</v>
      </c>
      <c r="D92" s="7">
        <f t="shared" si="100"/>
        <v>1.7031612903225799</v>
      </c>
      <c r="E92" s="10">
        <f t="shared" si="101"/>
        <v>-5.3506785714285696</v>
      </c>
      <c r="F92" s="7" t="s">
        <v>83</v>
      </c>
      <c r="G92" s="1">
        <v>4</v>
      </c>
      <c r="H92" s="9">
        <f t="shared" si="84"/>
        <v>1.7031612903225799</v>
      </c>
      <c r="I92" s="9">
        <f t="shared" si="85"/>
        <v>274.85316129032253</v>
      </c>
      <c r="J92" s="9">
        <f t="shared" si="86"/>
        <v>2.1733863324500266E-2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20.872159185535303</v>
      </c>
      <c r="P92" s="9">
        <f t="shared" si="89"/>
        <v>0.45363265502563704</v>
      </c>
      <c r="Q92" s="12">
        <f t="shared" si="90"/>
        <v>0.20413469476153667</v>
      </c>
      <c r="R92" s="9">
        <f t="shared" si="91"/>
        <v>2.3873737500000001</v>
      </c>
      <c r="S92" s="13">
        <f t="shared" si="92"/>
        <v>8.5505964351638139E-2</v>
      </c>
      <c r="T92" s="2">
        <f t="shared" si="93"/>
        <v>0.51</v>
      </c>
      <c r="U92" s="14">
        <f t="shared" si="94"/>
        <v>4.3608041819335454E-2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4.3484824608529642E-2</v>
      </c>
      <c r="AK92" s="9">
        <f t="shared" si="96"/>
        <v>10.4025</v>
      </c>
      <c r="AL92" s="1">
        <f t="shared" si="97"/>
        <v>0.45</v>
      </c>
      <c r="AM92" s="17">
        <f t="shared" si="98"/>
        <v>47816.666666666664</v>
      </c>
      <c r="AN92" s="1">
        <f t="shared" si="99"/>
        <v>216299116.27399474</v>
      </c>
    </row>
    <row r="93" spans="1:48" x14ac:dyDescent="0.15">
      <c r="C93" s="7">
        <v>4</v>
      </c>
      <c r="D93" s="7">
        <f t="shared" si="100"/>
        <v>5.8985666666666701</v>
      </c>
      <c r="E93" s="10">
        <f t="shared" si="101"/>
        <v>1.7031612903225799</v>
      </c>
      <c r="F93" s="7" t="s">
        <v>83</v>
      </c>
      <c r="G93" s="1">
        <v>5</v>
      </c>
      <c r="H93" s="9">
        <f t="shared" si="84"/>
        <v>5.8985666666666701</v>
      </c>
      <c r="I93" s="9">
        <f t="shared" si="85"/>
        <v>279.04856666666666</v>
      </c>
      <c r="J93" s="9">
        <f t="shared" si="86"/>
        <v>3.702085406873034E-2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19.397600203984183</v>
      </c>
      <c r="O93" s="9">
        <f t="shared" si="102"/>
        <v>6.3262013265254851</v>
      </c>
      <c r="P93" s="9">
        <f t="shared" si="89"/>
        <v>0.23420137611870828</v>
      </c>
      <c r="Q93" s="12">
        <f t="shared" si="90"/>
        <v>0.10539061925341874</v>
      </c>
      <c r="R93" s="9">
        <f t="shared" si="91"/>
        <v>2.3873737500000001</v>
      </c>
      <c r="S93" s="13">
        <f t="shared" si="92"/>
        <v>4.4145002119345043E-2</v>
      </c>
      <c r="T93" s="2">
        <f t="shared" si="93"/>
        <v>0.51</v>
      </c>
      <c r="U93" s="14">
        <f t="shared" si="94"/>
        <v>2.2513951080865971E-2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2.9698956250881092E-2</v>
      </c>
      <c r="AK93" s="9">
        <f t="shared" si="96"/>
        <v>10.4025</v>
      </c>
      <c r="AL93" s="1">
        <f t="shared" si="97"/>
        <v>0.45</v>
      </c>
      <c r="AM93" s="17">
        <f t="shared" si="98"/>
        <v>47816.666666666664</v>
      </c>
      <c r="AN93" s="1">
        <f t="shared" si="99"/>
        <v>147726432.13249981</v>
      </c>
    </row>
    <row r="94" spans="1:48" x14ac:dyDescent="0.15">
      <c r="C94" s="7">
        <v>5</v>
      </c>
      <c r="D94" s="7">
        <f t="shared" si="100"/>
        <v>11.2270967741935</v>
      </c>
      <c r="E94" s="10">
        <f t="shared" si="101"/>
        <v>5.8985666666666701</v>
      </c>
      <c r="F94" s="7" t="s">
        <v>85</v>
      </c>
      <c r="G94" s="1">
        <v>6</v>
      </c>
      <c r="H94" s="9">
        <f t="shared" si="84"/>
        <v>11.2270967741935</v>
      </c>
      <c r="I94" s="9">
        <f t="shared" si="85"/>
        <v>284.37709677419349</v>
      </c>
      <c r="J94" s="9">
        <f t="shared" si="86"/>
        <v>7.1185360646486867E-2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11.397274950406777</v>
      </c>
      <c r="P94" s="9">
        <f t="shared" si="89"/>
        <v>0.81131912773187709</v>
      </c>
      <c r="Q94" s="12">
        <f t="shared" si="90"/>
        <v>0.36509360747934472</v>
      </c>
      <c r="R94" s="9">
        <f t="shared" si="91"/>
        <v>2.3873737500000001</v>
      </c>
      <c r="S94" s="13">
        <f t="shared" si="92"/>
        <v>0.15292687518213044</v>
      </c>
      <c r="T94" s="2">
        <f t="shared" si="93"/>
        <v>0.51</v>
      </c>
      <c r="U94" s="14">
        <f t="shared" si="94"/>
        <v>7.799270634288652E-2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4.9643800962380288E-2</v>
      </c>
      <c r="AK94" s="9">
        <f t="shared" si="96"/>
        <v>10.4025</v>
      </c>
      <c r="AL94" s="1">
        <f t="shared" si="97"/>
        <v>0.45</v>
      </c>
      <c r="AM94" s="17">
        <f t="shared" si="98"/>
        <v>47816.666666666664</v>
      </c>
      <c r="AN94" s="1">
        <f t="shared" si="99"/>
        <v>246934657.62625343</v>
      </c>
    </row>
    <row r="95" spans="1:48" x14ac:dyDescent="0.15">
      <c r="C95" s="7">
        <v>6</v>
      </c>
      <c r="D95" s="7">
        <f t="shared" si="100"/>
        <v>19.226199999999999</v>
      </c>
      <c r="E95" s="10">
        <f t="shared" si="101"/>
        <v>11.2270967741935</v>
      </c>
      <c r="F95" s="7" t="s">
        <v>83</v>
      </c>
      <c r="G95" s="1">
        <v>7</v>
      </c>
      <c r="H95" s="9">
        <f t="shared" si="84"/>
        <v>19.226199999999999</v>
      </c>
      <c r="I95" s="9">
        <f t="shared" si="85"/>
        <v>292.37619999999998</v>
      </c>
      <c r="J95" s="9">
        <f t="shared" si="86"/>
        <v>0.18164062306370218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15.891230822674899</v>
      </c>
      <c r="P95" s="9">
        <f t="shared" si="89"/>
        <v>2.8864930678797771</v>
      </c>
      <c r="Q95" s="12">
        <f t="shared" si="90"/>
        <v>1.2989218805458997</v>
      </c>
      <c r="R95" s="9">
        <f t="shared" si="91"/>
        <v>2.3873737500000001</v>
      </c>
      <c r="S95" s="13">
        <f t="shared" si="92"/>
        <v>0.54407982015631184</v>
      </c>
      <c r="T95" s="2">
        <f t="shared" si="93"/>
        <v>0.51</v>
      </c>
      <c r="U95" s="14">
        <f t="shared" si="94"/>
        <v>0.27748070827971905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0.13011543354633531</v>
      </c>
      <c r="AK95" s="9">
        <f t="shared" si="96"/>
        <v>10.4025</v>
      </c>
      <c r="AL95" s="1">
        <f t="shared" si="97"/>
        <v>0.45</v>
      </c>
      <c r="AM95" s="17">
        <f t="shared" si="98"/>
        <v>47816.666666666664</v>
      </c>
      <c r="AN95" s="1">
        <f t="shared" si="99"/>
        <v>647210918.82154083</v>
      </c>
    </row>
    <row r="96" spans="1:48" x14ac:dyDescent="0.15">
      <c r="C96" s="7">
        <v>7</v>
      </c>
      <c r="D96" s="7">
        <f t="shared" si="100"/>
        <v>21.977096774193502</v>
      </c>
      <c r="E96" s="10">
        <f t="shared" si="101"/>
        <v>19.226199999999999</v>
      </c>
      <c r="F96" s="7" t="s">
        <v>83</v>
      </c>
      <c r="G96" s="1">
        <v>8</v>
      </c>
      <c r="H96" s="9">
        <f t="shared" si="84"/>
        <v>21.977096774193502</v>
      </c>
      <c r="I96" s="9">
        <f t="shared" si="85"/>
        <v>295.12709677419349</v>
      </c>
      <c r="J96" s="9">
        <f t="shared" si="86"/>
        <v>0.24775552179053592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18.310012754795125</v>
      </c>
      <c r="P96" s="9">
        <f t="shared" si="89"/>
        <v>4.5364067640556343</v>
      </c>
      <c r="Q96" s="12">
        <f t="shared" si="90"/>
        <v>2.0413830438250353</v>
      </c>
      <c r="R96" s="9">
        <f t="shared" si="91"/>
        <v>2.3873737500000001</v>
      </c>
      <c r="S96" s="13">
        <f t="shared" si="92"/>
        <v>0.85507476314717601</v>
      </c>
      <c r="T96" s="2">
        <f t="shared" si="93"/>
        <v>0.51</v>
      </c>
      <c r="U96" s="14">
        <f t="shared" si="94"/>
        <v>0.43608812920505979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0.17793557095532553</v>
      </c>
      <c r="AK96" s="9">
        <f t="shared" si="96"/>
        <v>10.4025</v>
      </c>
      <c r="AL96" s="1">
        <f t="shared" si="97"/>
        <v>0.45</v>
      </c>
      <c r="AM96" s="17">
        <f t="shared" si="98"/>
        <v>47816.666666666664</v>
      </c>
      <c r="AN96" s="1">
        <f t="shared" si="99"/>
        <v>885074439.13654947</v>
      </c>
    </row>
    <row r="97" spans="1:50" x14ac:dyDescent="0.15">
      <c r="C97" s="7">
        <v>8</v>
      </c>
      <c r="D97" s="7">
        <f t="shared" si="100"/>
        <v>16.116129032258101</v>
      </c>
      <c r="E97" s="10">
        <f t="shared" si="101"/>
        <v>21.977096774193502</v>
      </c>
      <c r="F97" s="7" t="s">
        <v>83</v>
      </c>
      <c r="G97" s="1">
        <v>9</v>
      </c>
      <c r="H97" s="9">
        <f t="shared" si="84"/>
        <v>16.116129032258101</v>
      </c>
      <c r="I97" s="9">
        <f t="shared" si="85"/>
        <v>289.26612903225805</v>
      </c>
      <c r="J97" s="9">
        <f t="shared" si="86"/>
        <v>0.12697342858111052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19.078880990739492</v>
      </c>
      <c r="P97" s="9">
        <f t="shared" si="89"/>
        <v>2.4225109328851682</v>
      </c>
      <c r="Q97" s="12">
        <f t="shared" si="90"/>
        <v>1.0901299197983256</v>
      </c>
      <c r="R97" s="9">
        <f t="shared" si="91"/>
        <v>2.3873737500000001</v>
      </c>
      <c r="S97" s="13">
        <f t="shared" si="92"/>
        <v>0.4566230653236954</v>
      </c>
      <c r="T97" s="2">
        <f t="shared" si="93"/>
        <v>0.51</v>
      </c>
      <c r="U97" s="14">
        <f t="shared" si="94"/>
        <v>0.23287776331508467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0.11666764563949802</v>
      </c>
      <c r="AK97" s="9">
        <f t="shared" si="96"/>
        <v>10.4025</v>
      </c>
      <c r="AL97" s="1">
        <f t="shared" si="97"/>
        <v>0.45</v>
      </c>
      <c r="AM97" s="17">
        <f t="shared" si="98"/>
        <v>47816.666666666664</v>
      </c>
      <c r="AN97" s="1">
        <f t="shared" si="99"/>
        <v>580319890.37023914</v>
      </c>
    </row>
    <row r="98" spans="1:50" x14ac:dyDescent="0.15">
      <c r="C98" s="7">
        <v>9</v>
      </c>
      <c r="D98" s="7">
        <f t="shared" si="100"/>
        <v>11.359733333333301</v>
      </c>
      <c r="E98" s="10">
        <f t="shared" si="101"/>
        <v>16.116129032258101</v>
      </c>
      <c r="F98" s="7" t="s">
        <v>83</v>
      </c>
      <c r="G98" s="1">
        <v>10</v>
      </c>
      <c r="H98" s="9">
        <f t="shared" si="84"/>
        <v>11.359733333333301</v>
      </c>
      <c r="I98" s="9">
        <f t="shared" si="85"/>
        <v>284.50973333333326</v>
      </c>
      <c r="J98" s="9">
        <f t="shared" si="86"/>
        <v>7.2330738207791428E-2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21.961645057854327</v>
      </c>
      <c r="P98" s="9">
        <f t="shared" si="89"/>
        <v>1.5885019992920977</v>
      </c>
      <c r="Q98" s="12">
        <f t="shared" si="90"/>
        <v>0.71482589968144394</v>
      </c>
      <c r="R98" s="9">
        <f t="shared" si="91"/>
        <v>2.3873737500000001</v>
      </c>
      <c r="S98" s="13">
        <f t="shared" si="92"/>
        <v>0.29941935136106945</v>
      </c>
      <c r="T98" s="2">
        <f t="shared" si="93"/>
        <v>0.51</v>
      </c>
      <c r="U98" s="14">
        <f t="shared" si="94"/>
        <v>0.15270386919414541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8.928921656203484E-2</v>
      </c>
      <c r="AK98" s="9">
        <f t="shared" si="96"/>
        <v>10.4025</v>
      </c>
      <c r="AL98" s="1">
        <f t="shared" si="97"/>
        <v>0.45</v>
      </c>
      <c r="AM98" s="17">
        <f t="shared" si="98"/>
        <v>47816.666666666664</v>
      </c>
      <c r="AN98" s="1">
        <f t="shared" si="99"/>
        <v>444136059.16619354</v>
      </c>
    </row>
    <row r="99" spans="1:50" x14ac:dyDescent="0.15">
      <c r="C99" s="7">
        <v>10</v>
      </c>
      <c r="D99" s="7">
        <f t="shared" si="100"/>
        <v>8.2262580645161307</v>
      </c>
      <c r="E99" s="10">
        <f t="shared" si="101"/>
        <v>11.359733333333301</v>
      </c>
      <c r="F99" s="7" t="s">
        <v>83</v>
      </c>
      <c r="G99" s="1">
        <v>11</v>
      </c>
      <c r="H99" s="9">
        <f t="shared" si="84"/>
        <v>8.2262580645161307</v>
      </c>
      <c r="I99" s="9">
        <f t="shared" si="85"/>
        <v>281.37625806451609</v>
      </c>
      <c r="J99" s="9">
        <f t="shared" si="86"/>
        <v>4.9409017344228229E-2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19.354485905634117</v>
      </c>
      <c r="O99" s="9">
        <f t="shared" si="102"/>
        <v>6.3239321529281121</v>
      </c>
      <c r="P99" s="9">
        <f t="shared" si="89"/>
        <v>0.31245927342774765</v>
      </c>
      <c r="Q99" s="12">
        <f t="shared" si="90"/>
        <v>0.14060667304248645</v>
      </c>
      <c r="R99" s="9">
        <f t="shared" si="91"/>
        <v>2.3873737500000001</v>
      </c>
      <c r="S99" s="13">
        <f t="shared" si="92"/>
        <v>5.8895961741426722E-2</v>
      </c>
      <c r="T99" s="2">
        <f t="shared" si="93"/>
        <v>0.51</v>
      </c>
      <c r="U99" s="14">
        <f t="shared" si="94"/>
        <v>3.003694048812763E-2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3.9393137557170478E-2</v>
      </c>
      <c r="AK99" s="9">
        <f t="shared" si="96"/>
        <v>10.4025</v>
      </c>
      <c r="AL99" s="1">
        <f t="shared" si="97"/>
        <v>0.45</v>
      </c>
      <c r="AM99" s="17">
        <f t="shared" si="98"/>
        <v>47816.666666666664</v>
      </c>
      <c r="AN99" s="1">
        <f t="shared" si="99"/>
        <v>195946538.07582641</v>
      </c>
    </row>
    <row r="100" spans="1:50" x14ac:dyDescent="0.15">
      <c r="C100" s="7">
        <v>11</v>
      </c>
      <c r="D100" s="7">
        <f t="shared" si="100"/>
        <v>3.9249999999999998</v>
      </c>
      <c r="E100" s="10">
        <f t="shared" si="101"/>
        <v>8.2262580645161307</v>
      </c>
      <c r="F100" s="7" t="s">
        <v>85</v>
      </c>
      <c r="G100" s="1">
        <v>12</v>
      </c>
      <c r="H100" s="9">
        <f t="shared" si="84"/>
        <v>3.9249999999999998</v>
      </c>
      <c r="I100" s="9">
        <f t="shared" si="85"/>
        <v>277.07499999999999</v>
      </c>
      <c r="J100" s="9">
        <f t="shared" si="86"/>
        <v>2.8874092344976017E-2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11.316747879500364</v>
      </c>
      <c r="P100" s="9">
        <f t="shared" si="89"/>
        <v>0.326760823317505</v>
      </c>
      <c r="Q100" s="12">
        <f t="shared" si="90"/>
        <v>0.14704237049287724</v>
      </c>
      <c r="R100" s="9">
        <f t="shared" si="91"/>
        <v>2.3873737500000001</v>
      </c>
      <c r="S100" s="13">
        <f t="shared" si="92"/>
        <v>6.1591684374043755E-2</v>
      </c>
      <c r="T100" s="2">
        <f t="shared" si="93"/>
        <v>0.51</v>
      </c>
      <c r="U100" s="14">
        <f t="shared" si="94"/>
        <v>3.1411759030762314E-2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3.9807645347774839E-2</v>
      </c>
      <c r="AK100" s="9">
        <f t="shared" si="96"/>
        <v>10.4025</v>
      </c>
      <c r="AL100" s="1">
        <f t="shared" si="97"/>
        <v>0.45</v>
      </c>
      <c r="AM100" s="17">
        <f t="shared" si="98"/>
        <v>47816.666666666664</v>
      </c>
      <c r="AN100" s="1">
        <f t="shared" si="99"/>
        <v>198008353.19417053</v>
      </c>
      <c r="AO100" s="1">
        <f>SUM(AN89:AN100)</f>
        <v>4064662674.0976539</v>
      </c>
    </row>
    <row r="101" spans="1:50" x14ac:dyDescent="0.15">
      <c r="C101" s="7">
        <v>12</v>
      </c>
      <c r="D101" s="7">
        <f t="shared" si="100"/>
        <v>-3.3575483870967702</v>
      </c>
      <c r="E101" s="10">
        <f t="shared" si="101"/>
        <v>3.9249999999999998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0.42167741935483899</v>
      </c>
      <c r="E105" s="7"/>
      <c r="F105" s="7"/>
      <c r="G105" s="1">
        <v>1</v>
      </c>
      <c r="H105" s="9">
        <f t="shared" ref="H105:H116" si="103">E106</f>
        <v>0.42167741935483899</v>
      </c>
      <c r="I105" s="9">
        <f t="shared" ref="I105:I116" si="104">H105+273.15</f>
        <v>273.57167741935484</v>
      </c>
      <c r="J105" s="9">
        <f t="shared" ref="J105:J116" si="105">EXP(($C$15*(I105-$C$13))/($C$16*I105*$C$13))</f>
        <v>1.8410649811896284E-2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1.1928079742181529E-2</v>
      </c>
      <c r="Q105" s="12">
        <f t="shared" ref="Q105:Q116" si="109">P105*$B$107</f>
        <v>3.5784239226544588E-3</v>
      </c>
      <c r="R105" s="9">
        <f t="shared" ref="R105:R116" si="110">L105*$B$107</f>
        <v>0.19436706250000002</v>
      </c>
      <c r="S105" s="13">
        <f t="shared" ref="S105:S116" si="111">Q105/R105</f>
        <v>1.8410649811896284E-2</v>
      </c>
      <c r="T105" s="2">
        <f t="shared" ref="T105:T116" si="112">$B$106/100</f>
        <v>0.01</v>
      </c>
      <c r="U105" s="14">
        <f t="shared" ref="U105:U116" si="113">S105*T105</f>
        <v>1.8410649811896284E-4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5.6741064981189627E-3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1067.4166666666667</v>
      </c>
      <c r="AX105" s="1">
        <f t="shared" ref="AX105:AX116" si="120">AW105*10000*AV105*0.67*AU105*AT105</f>
        <v>788731.04688194406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-3.3905161290322599</v>
      </c>
      <c r="E106" s="10">
        <f t="shared" ref="E106:E117" si="122">D105</f>
        <v>0.42167741935483899</v>
      </c>
      <c r="F106" s="7" t="s">
        <v>83</v>
      </c>
      <c r="G106" s="1">
        <v>2</v>
      </c>
      <c r="H106" s="9">
        <f t="shared" si="103"/>
        <v>-3.3905161290322599</v>
      </c>
      <c r="I106" s="9">
        <f t="shared" si="104"/>
        <v>269.7594838709677</v>
      </c>
      <c r="J106" s="9">
        <f t="shared" si="105"/>
        <v>1.113349798705213E-2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1.2838523369244854</v>
      </c>
      <c r="P106" s="9">
        <f t="shared" si="108"/>
        <v>1.4293767408820931E-2</v>
      </c>
      <c r="Q106" s="12">
        <f t="shared" si="109"/>
        <v>4.2881302226462793E-3</v>
      </c>
      <c r="R106" s="9">
        <f t="shared" si="110"/>
        <v>0.19436706250000002</v>
      </c>
      <c r="S106" s="13">
        <f t="shared" si="111"/>
        <v>2.2062021041483193E-2</v>
      </c>
      <c r="T106" s="2">
        <f t="shared" si="112"/>
        <v>0.01</v>
      </c>
      <c r="U106" s="14">
        <f t="shared" si="113"/>
        <v>2.2062021041483195E-4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5.7106202104148318E-3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1067.4166666666667</v>
      </c>
      <c r="AX106" s="1">
        <f t="shared" si="120"/>
        <v>793806.64751337643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-5.3506785714285696</v>
      </c>
      <c r="E107" s="10">
        <f t="shared" si="122"/>
        <v>-3.3905161290322599</v>
      </c>
      <c r="F107" s="7" t="s">
        <v>83</v>
      </c>
      <c r="G107" s="1">
        <v>3</v>
      </c>
      <c r="H107" s="9">
        <f t="shared" si="103"/>
        <v>-5.3506785714285696</v>
      </c>
      <c r="I107" s="9">
        <f t="shared" si="104"/>
        <v>267.79932142857143</v>
      </c>
      <c r="J107" s="9">
        <f t="shared" si="105"/>
        <v>8.5485801192158924E-3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1.9174487778489979</v>
      </c>
      <c r="P107" s="9">
        <f t="shared" si="108"/>
        <v>1.6391464501934756E-2</v>
      </c>
      <c r="Q107" s="12">
        <f t="shared" si="109"/>
        <v>4.9174393505804267E-3</v>
      </c>
      <c r="R107" s="9">
        <f t="shared" si="110"/>
        <v>0.19436706250000002</v>
      </c>
      <c r="S107" s="13">
        <f t="shared" si="111"/>
        <v>2.5299756488218913E-2</v>
      </c>
      <c r="T107" s="2">
        <f t="shared" si="112"/>
        <v>0.01</v>
      </c>
      <c r="U107" s="14">
        <f t="shared" si="113"/>
        <v>2.5299756488218912E-4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5.7429975648821893E-3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1067.4166666666667</v>
      </c>
      <c r="AX107" s="1">
        <f t="shared" si="120"/>
        <v>798307.27235938038</v>
      </c>
    </row>
    <row r="108" spans="1:50" x14ac:dyDescent="0.15">
      <c r="C108" s="7">
        <v>3</v>
      </c>
      <c r="D108" s="7">
        <f t="shared" si="121"/>
        <v>1.7031612903225799</v>
      </c>
      <c r="E108" s="10">
        <f t="shared" si="122"/>
        <v>-5.3506785714285696</v>
      </c>
      <c r="F108" s="7" t="s">
        <v>83</v>
      </c>
      <c r="G108" s="1">
        <v>4</v>
      </c>
      <c r="H108" s="9">
        <f t="shared" si="103"/>
        <v>1.7031612903225799</v>
      </c>
      <c r="I108" s="9">
        <f t="shared" si="104"/>
        <v>274.85316129032253</v>
      </c>
      <c r="J108" s="9">
        <f t="shared" si="105"/>
        <v>2.1733863324500266E-2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2.5489475216803967</v>
      </c>
      <c r="P108" s="9">
        <f t="shared" si="108"/>
        <v>5.5398477057525423E-2</v>
      </c>
      <c r="Q108" s="12">
        <f t="shared" si="109"/>
        <v>1.6619543117257628E-2</v>
      </c>
      <c r="R108" s="9">
        <f t="shared" si="110"/>
        <v>0.19436706250000002</v>
      </c>
      <c r="S108" s="13">
        <f t="shared" si="111"/>
        <v>8.5505964351638153E-2</v>
      </c>
      <c r="T108" s="2">
        <f t="shared" si="112"/>
        <v>0.01</v>
      </c>
      <c r="U108" s="14">
        <f t="shared" si="113"/>
        <v>8.5505964351638159E-4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6.3450596435163818E-3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1067.4166666666667</v>
      </c>
      <c r="AX108" s="1">
        <f t="shared" si="120"/>
        <v>881997.11034999439</v>
      </c>
    </row>
    <row r="109" spans="1:50" x14ac:dyDescent="0.15">
      <c r="C109" s="7">
        <v>4</v>
      </c>
      <c r="D109" s="7">
        <f t="shared" si="121"/>
        <v>5.8985666666666701</v>
      </c>
      <c r="E109" s="10">
        <f t="shared" si="122"/>
        <v>1.7031612903225799</v>
      </c>
      <c r="F109" s="7" t="s">
        <v>83</v>
      </c>
      <c r="G109" s="1">
        <v>5</v>
      </c>
      <c r="H109" s="9">
        <f t="shared" si="103"/>
        <v>5.8985666666666701</v>
      </c>
      <c r="I109" s="9">
        <f t="shared" si="104"/>
        <v>279.04856666666666</v>
      </c>
      <c r="J109" s="9">
        <f t="shared" si="105"/>
        <v>3.702085406873034E-2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2.3688715923917276</v>
      </c>
      <c r="O109" s="9">
        <f t="shared" si="123"/>
        <v>0.77256766056447734</v>
      </c>
      <c r="P109" s="9">
        <f t="shared" si="108"/>
        <v>2.860111461997791E-2</v>
      </c>
      <c r="Q109" s="12">
        <f t="shared" si="109"/>
        <v>8.5803343859933729E-3</v>
      </c>
      <c r="R109" s="9">
        <f t="shared" si="110"/>
        <v>0.19436706250000002</v>
      </c>
      <c r="S109" s="13">
        <f t="shared" si="111"/>
        <v>4.414500211934505E-2</v>
      </c>
      <c r="T109" s="2">
        <f t="shared" si="112"/>
        <v>0.01</v>
      </c>
      <c r="U109" s="14">
        <f t="shared" si="113"/>
        <v>4.414500211934505E-4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5.9314500211934502E-3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1067.4166666666667</v>
      </c>
      <c r="AX109" s="1">
        <f t="shared" si="120"/>
        <v>824503.16826001776</v>
      </c>
    </row>
    <row r="110" spans="1:50" x14ac:dyDescent="0.15">
      <c r="C110" s="7">
        <v>5</v>
      </c>
      <c r="D110" s="7">
        <f t="shared" si="121"/>
        <v>11.2270967741935</v>
      </c>
      <c r="E110" s="10">
        <f t="shared" si="122"/>
        <v>5.8985666666666701</v>
      </c>
      <c r="F110" s="7" t="s">
        <v>85</v>
      </c>
      <c r="G110" s="1">
        <v>6</v>
      </c>
      <c r="H110" s="9">
        <f t="shared" si="103"/>
        <v>11.2270967741935</v>
      </c>
      <c r="I110" s="9">
        <f t="shared" si="104"/>
        <v>284.37709677419349</v>
      </c>
      <c r="J110" s="9">
        <f t="shared" si="105"/>
        <v>7.1185360646486867E-2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1.3918567542778331</v>
      </c>
      <c r="P110" s="9">
        <f t="shared" si="108"/>
        <v>9.9079825021516202E-2</v>
      </c>
      <c r="Q110" s="12">
        <f t="shared" si="109"/>
        <v>2.9723947506454858E-2</v>
      </c>
      <c r="R110" s="9">
        <f t="shared" si="110"/>
        <v>0.19436706250000002</v>
      </c>
      <c r="S110" s="13">
        <f t="shared" si="111"/>
        <v>0.1529268751821305</v>
      </c>
      <c r="T110" s="2">
        <f t="shared" si="112"/>
        <v>0.01</v>
      </c>
      <c r="U110" s="14">
        <f t="shared" si="113"/>
        <v>1.5292687518213049E-3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7.0192687518213052E-3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1067.4166666666667</v>
      </c>
      <c r="AX110" s="1">
        <f t="shared" si="120"/>
        <v>975715.77001684625</v>
      </c>
    </row>
    <row r="111" spans="1:50" x14ac:dyDescent="0.15">
      <c r="C111" s="7">
        <v>6</v>
      </c>
      <c r="D111" s="7">
        <f t="shared" si="121"/>
        <v>19.226199999999999</v>
      </c>
      <c r="E111" s="10">
        <f t="shared" si="122"/>
        <v>11.2270967741935</v>
      </c>
      <c r="F111" s="7" t="s">
        <v>83</v>
      </c>
      <c r="G111" s="1">
        <v>7</v>
      </c>
      <c r="H111" s="9">
        <f t="shared" si="103"/>
        <v>19.226199999999999</v>
      </c>
      <c r="I111" s="9">
        <f t="shared" si="104"/>
        <v>292.37619999999998</v>
      </c>
      <c r="J111" s="9">
        <f t="shared" si="105"/>
        <v>0.18164062306370218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1.9406671375896503</v>
      </c>
      <c r="P111" s="9">
        <f t="shared" si="108"/>
        <v>0.3525039880310355</v>
      </c>
      <c r="Q111" s="12">
        <f t="shared" si="109"/>
        <v>0.10575119640931065</v>
      </c>
      <c r="R111" s="9">
        <f t="shared" si="110"/>
        <v>0.19436706250000002</v>
      </c>
      <c r="S111" s="13">
        <f t="shared" si="111"/>
        <v>0.54407982015631196</v>
      </c>
      <c r="T111" s="2">
        <f t="shared" si="112"/>
        <v>0.01</v>
      </c>
      <c r="U111" s="14">
        <f t="shared" si="113"/>
        <v>5.4407982015631197E-3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1.5390798201563121E-2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1067.4166666666667</v>
      </c>
      <c r="AX111" s="1">
        <f t="shared" si="120"/>
        <v>2139402.9847504483</v>
      </c>
    </row>
    <row r="112" spans="1:50" x14ac:dyDescent="0.15">
      <c r="C112" s="7">
        <v>7</v>
      </c>
      <c r="D112" s="7">
        <f t="shared" si="121"/>
        <v>21.977096774193502</v>
      </c>
      <c r="E112" s="10">
        <f t="shared" si="122"/>
        <v>19.226199999999999</v>
      </c>
      <c r="F112" s="7" t="s">
        <v>83</v>
      </c>
      <c r="G112" s="1">
        <v>8</v>
      </c>
      <c r="H112" s="9">
        <f t="shared" si="103"/>
        <v>21.977096774193502</v>
      </c>
      <c r="I112" s="9">
        <f t="shared" si="104"/>
        <v>295.12709677419349</v>
      </c>
      <c r="J112" s="9">
        <f t="shared" si="105"/>
        <v>0.24775552179053592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2.2360533578919481</v>
      </c>
      <c r="P112" s="9">
        <f t="shared" si="108"/>
        <v>0.55399456643599954</v>
      </c>
      <c r="Q112" s="12">
        <f t="shared" si="109"/>
        <v>0.16619836993079987</v>
      </c>
      <c r="R112" s="9">
        <f t="shared" si="110"/>
        <v>0.19436706250000002</v>
      </c>
      <c r="S112" s="13">
        <f t="shared" si="111"/>
        <v>0.85507476314717601</v>
      </c>
      <c r="T112" s="2">
        <f t="shared" si="112"/>
        <v>0.01</v>
      </c>
      <c r="U112" s="14">
        <f t="shared" si="113"/>
        <v>8.5507476314717595E-3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1.8500747631471762E-2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1067.4166666666667</v>
      </c>
      <c r="AX112" s="1">
        <f t="shared" si="120"/>
        <v>2571702.5318976366</v>
      </c>
    </row>
    <row r="113" spans="1:53" x14ac:dyDescent="0.15">
      <c r="C113" s="7">
        <v>8</v>
      </c>
      <c r="D113" s="7">
        <f t="shared" si="121"/>
        <v>16.116129032258101</v>
      </c>
      <c r="E113" s="10">
        <f t="shared" si="122"/>
        <v>21.977096774193502</v>
      </c>
      <c r="F113" s="7" t="s">
        <v>83</v>
      </c>
      <c r="G113" s="1">
        <v>9</v>
      </c>
      <c r="H113" s="9">
        <f t="shared" si="103"/>
        <v>16.116129032258101</v>
      </c>
      <c r="I113" s="9">
        <f t="shared" si="104"/>
        <v>289.26612903225805</v>
      </c>
      <c r="J113" s="9">
        <f t="shared" si="105"/>
        <v>0.12697342858111052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2.3299489997892824</v>
      </c>
      <c r="P113" s="9">
        <f t="shared" si="108"/>
        <v>0.29584161292237432</v>
      </c>
      <c r="Q113" s="12">
        <f t="shared" si="109"/>
        <v>8.8752483876712293E-2</v>
      </c>
      <c r="R113" s="9">
        <f t="shared" si="110"/>
        <v>0.19436706250000002</v>
      </c>
      <c r="S113" s="13">
        <f t="shared" si="111"/>
        <v>0.4566230653236954</v>
      </c>
      <c r="T113" s="2">
        <f t="shared" si="112"/>
        <v>0.01</v>
      </c>
      <c r="U113" s="14">
        <f t="shared" si="113"/>
        <v>4.5662306532369542E-3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1.4516230653236956E-2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1067.4166666666667</v>
      </c>
      <c r="AX113" s="1">
        <f t="shared" si="120"/>
        <v>2017833.4339870024</v>
      </c>
    </row>
    <row r="114" spans="1:53" x14ac:dyDescent="0.15">
      <c r="C114" s="7">
        <v>9</v>
      </c>
      <c r="D114" s="7">
        <f t="shared" si="121"/>
        <v>11.359733333333301</v>
      </c>
      <c r="E114" s="10">
        <f t="shared" si="122"/>
        <v>16.116129032258101</v>
      </c>
      <c r="F114" s="7" t="s">
        <v>83</v>
      </c>
      <c r="G114" s="1">
        <v>10</v>
      </c>
      <c r="H114" s="9">
        <f t="shared" si="103"/>
        <v>11.359733333333301</v>
      </c>
      <c r="I114" s="9">
        <f t="shared" si="104"/>
        <v>284.50973333333326</v>
      </c>
      <c r="J114" s="9">
        <f t="shared" si="105"/>
        <v>7.2330738207791428E-2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2.6819975952002415</v>
      </c>
      <c r="P114" s="9">
        <f t="shared" si="108"/>
        <v>0.19399086593235484</v>
      </c>
      <c r="Q114" s="12">
        <f t="shared" si="109"/>
        <v>5.8197259779706453E-2</v>
      </c>
      <c r="R114" s="9">
        <f t="shared" si="110"/>
        <v>0.19436706250000002</v>
      </c>
      <c r="S114" s="13">
        <f t="shared" si="111"/>
        <v>0.29941935136106945</v>
      </c>
      <c r="T114" s="2">
        <f t="shared" si="112"/>
        <v>0.01</v>
      </c>
      <c r="U114" s="14">
        <f t="shared" si="113"/>
        <v>2.9941935136106948E-3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1.2944193513610695E-2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1067.4166666666667</v>
      </c>
      <c r="AX114" s="1">
        <f t="shared" si="120"/>
        <v>1799311.892439313</v>
      </c>
    </row>
    <row r="115" spans="1:53" x14ac:dyDescent="0.15">
      <c r="C115" s="7">
        <v>10</v>
      </c>
      <c r="D115" s="7">
        <f t="shared" si="121"/>
        <v>8.2262580645161307</v>
      </c>
      <c r="E115" s="10">
        <f t="shared" si="122"/>
        <v>11.359733333333301</v>
      </c>
      <c r="F115" s="7" t="s">
        <v>83</v>
      </c>
      <c r="G115" s="1">
        <v>11</v>
      </c>
      <c r="H115" s="9">
        <f t="shared" si="103"/>
        <v>8.2262580645161307</v>
      </c>
      <c r="I115" s="9">
        <f t="shared" si="104"/>
        <v>281.37625806451609</v>
      </c>
      <c r="J115" s="9">
        <f t="shared" si="105"/>
        <v>4.9409017344228229E-2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2.3636063928044924</v>
      </c>
      <c r="O115" s="9">
        <f t="shared" si="123"/>
        <v>0.77229054479672765</v>
      </c>
      <c r="P115" s="9">
        <f t="shared" si="108"/>
        <v>3.8158116922644987E-2</v>
      </c>
      <c r="Q115" s="12">
        <f t="shared" si="109"/>
        <v>1.1447435076793496E-2</v>
      </c>
      <c r="R115" s="9">
        <f t="shared" si="110"/>
        <v>0.19436706250000002</v>
      </c>
      <c r="S115" s="13">
        <f t="shared" si="111"/>
        <v>5.8895961741426715E-2</v>
      </c>
      <c r="T115" s="2">
        <f t="shared" si="112"/>
        <v>0.01</v>
      </c>
      <c r="U115" s="14">
        <f t="shared" si="113"/>
        <v>5.8895961741426718E-4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6.0789596174142674E-3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1067.4166666666667</v>
      </c>
      <c r="AX115" s="1">
        <f t="shared" si="120"/>
        <v>845007.78837790736</v>
      </c>
    </row>
    <row r="116" spans="1:53" x14ac:dyDescent="0.15">
      <c r="C116" s="7">
        <v>11</v>
      </c>
      <c r="D116" s="7">
        <f t="shared" si="121"/>
        <v>3.9249999999999998</v>
      </c>
      <c r="E116" s="10">
        <f t="shared" si="122"/>
        <v>8.2262580645161307</v>
      </c>
      <c r="F116" s="7" t="s">
        <v>85</v>
      </c>
      <c r="G116" s="1">
        <v>12</v>
      </c>
      <c r="H116" s="9">
        <f t="shared" si="103"/>
        <v>3.9249999999999998</v>
      </c>
      <c r="I116" s="9">
        <f t="shared" si="104"/>
        <v>277.07499999999999</v>
      </c>
      <c r="J116" s="9">
        <f t="shared" si="105"/>
        <v>2.8874092344976017E-2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1.3820226362074162</v>
      </c>
      <c r="P116" s="9">
        <f t="shared" si="108"/>
        <v>3.9904649220700132E-2</v>
      </c>
      <c r="Q116" s="12">
        <f t="shared" si="109"/>
        <v>1.197139476621004E-2</v>
      </c>
      <c r="R116" s="9">
        <f t="shared" si="110"/>
        <v>0.19436706250000002</v>
      </c>
      <c r="S116" s="13">
        <f t="shared" si="111"/>
        <v>6.1591684374043769E-2</v>
      </c>
      <c r="T116" s="2">
        <f t="shared" si="112"/>
        <v>0.01</v>
      </c>
      <c r="U116" s="14">
        <f t="shared" si="113"/>
        <v>6.1591684374043775E-4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6.1059168437404381E-3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1067.4166666666667</v>
      </c>
      <c r="AX116" s="1">
        <f t="shared" si="120"/>
        <v>848754.98652237689</v>
      </c>
      <c r="AY116" s="1">
        <f>SUM(AX105:AX116)</f>
        <v>15285074.633356243</v>
      </c>
    </row>
    <row r="117" spans="1:53" x14ac:dyDescent="0.15">
      <c r="C117" s="7">
        <v>12</v>
      </c>
      <c r="D117" s="7">
        <f t="shared" si="121"/>
        <v>-3.3575483870967702</v>
      </c>
      <c r="E117" s="10">
        <f t="shared" si="122"/>
        <v>3.9249999999999998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0.42167741935483899</v>
      </c>
      <c r="E121" s="7"/>
      <c r="F121" s="7"/>
      <c r="G121" s="1">
        <v>1</v>
      </c>
      <c r="H121" s="9">
        <f t="shared" ref="H121:H132" si="124">E122</f>
        <v>0.42167741935483899</v>
      </c>
      <c r="I121" s="9">
        <f t="shared" ref="I121:I132" si="125">H121+273.15</f>
        <v>273.57167741935484</v>
      </c>
      <c r="J121" s="9">
        <f t="shared" ref="J121:J132" si="126">EXP(($C$15*(I121-$C$13))/($C$16*I121*$C$13))</f>
        <v>1.8410649811896284E-2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5.2415120014468724E-3</v>
      </c>
      <c r="Q121" s="12">
        <f t="shared" ref="Q121:Q132" si="130">P121*$B$123</f>
        <v>1.729698960477468E-3</v>
      </c>
      <c r="R121" s="9">
        <f t="shared" ref="R121:R132" si="131">L121*$B$123</f>
        <v>9.3951000000000007E-2</v>
      </c>
      <c r="S121" s="13">
        <f t="shared" ref="S121:S132" si="132">Q121/R121</f>
        <v>1.8410649811896284E-2</v>
      </c>
      <c r="T121" s="2">
        <f t="shared" ref="T121:T132" si="133">$B$122/100</f>
        <v>0.01</v>
      </c>
      <c r="U121" s="14">
        <f t="shared" ref="U121:U132" si="134">S121*T121</f>
        <v>1.8410649811896284E-4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5.6741064981189627E-3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-3.3905161290322599</v>
      </c>
      <c r="E122" s="10">
        <f t="shared" ref="E122:E133" si="145">D121</f>
        <v>0.42167741935483899</v>
      </c>
      <c r="F122" s="7" t="s">
        <v>83</v>
      </c>
      <c r="G122" s="1">
        <v>2</v>
      </c>
      <c r="H122" s="9">
        <f t="shared" si="124"/>
        <v>-3.3905161290322599</v>
      </c>
      <c r="I122" s="9">
        <f t="shared" si="125"/>
        <v>269.7594838709677</v>
      </c>
      <c r="J122" s="9">
        <f t="shared" si="126"/>
        <v>1.113349798705213E-2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0.56415848799855317</v>
      </c>
      <c r="P122" s="9">
        <f t="shared" si="129"/>
        <v>6.2810573905102652E-3</v>
      </c>
      <c r="Q122" s="12">
        <f t="shared" si="130"/>
        <v>2.0727489388683877E-3</v>
      </c>
      <c r="R122" s="9">
        <f t="shared" si="131"/>
        <v>9.3951000000000007E-2</v>
      </c>
      <c r="S122" s="13">
        <f t="shared" si="132"/>
        <v>2.2062021041483193E-2</v>
      </c>
      <c r="T122" s="2">
        <f t="shared" si="133"/>
        <v>0.01</v>
      </c>
      <c r="U122" s="14">
        <f t="shared" si="134"/>
        <v>2.2062021041483195E-4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5.7106202104148318E-3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-5.3506785714285696</v>
      </c>
      <c r="E123" s="10">
        <f t="shared" si="145"/>
        <v>-3.3905161290322599</v>
      </c>
      <c r="F123" s="7" t="s">
        <v>83</v>
      </c>
      <c r="G123" s="1">
        <v>3</v>
      </c>
      <c r="H123" s="9">
        <f t="shared" si="124"/>
        <v>-5.3506785714285696</v>
      </c>
      <c r="I123" s="9">
        <f t="shared" si="125"/>
        <v>267.79932142857143</v>
      </c>
      <c r="J123" s="9">
        <f t="shared" si="126"/>
        <v>8.5485801192158924E-3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0.84257743060804302</v>
      </c>
      <c r="P123" s="9">
        <f t="shared" si="129"/>
        <v>7.2028406721959251E-3</v>
      </c>
      <c r="Q123" s="12">
        <f t="shared" si="130"/>
        <v>2.3769374218246555E-3</v>
      </c>
      <c r="R123" s="9">
        <f t="shared" si="131"/>
        <v>9.3951000000000007E-2</v>
      </c>
      <c r="S123" s="13">
        <f t="shared" si="132"/>
        <v>2.5299756488218916E-2</v>
      </c>
      <c r="T123" s="2">
        <f t="shared" si="133"/>
        <v>0.01</v>
      </c>
      <c r="U123" s="14">
        <f t="shared" si="134"/>
        <v>2.5299756488218918E-4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5.7429975648821893E-3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1.7031612903225799</v>
      </c>
      <c r="E124" s="10">
        <f t="shared" si="145"/>
        <v>-5.3506785714285696</v>
      </c>
      <c r="F124" s="7" t="s">
        <v>83</v>
      </c>
      <c r="G124" s="1">
        <v>4</v>
      </c>
      <c r="H124" s="9">
        <f t="shared" si="124"/>
        <v>1.7031612903225799</v>
      </c>
      <c r="I124" s="9">
        <f t="shared" si="125"/>
        <v>274.85316129032253</v>
      </c>
      <c r="J124" s="9">
        <f t="shared" si="126"/>
        <v>2.1733863324500266E-2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1.1200745899358471</v>
      </c>
      <c r="P124" s="9">
        <f t="shared" si="129"/>
        <v>2.4343548050911382E-2</v>
      </c>
      <c r="Q124" s="12">
        <f t="shared" si="130"/>
        <v>8.0333708568007568E-3</v>
      </c>
      <c r="R124" s="9">
        <f t="shared" si="131"/>
        <v>9.3951000000000007E-2</v>
      </c>
      <c r="S124" s="13">
        <f t="shared" si="132"/>
        <v>8.5505964351638153E-2</v>
      </c>
      <c r="T124" s="2">
        <f t="shared" si="133"/>
        <v>0.01</v>
      </c>
      <c r="U124" s="14">
        <f t="shared" si="134"/>
        <v>8.5505964351638159E-4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6.3450596435163818E-3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5.8985666666666701</v>
      </c>
      <c r="E125" s="10">
        <f t="shared" si="145"/>
        <v>1.7031612903225799</v>
      </c>
      <c r="F125" s="7" t="s">
        <v>83</v>
      </c>
      <c r="G125" s="1">
        <v>5</v>
      </c>
      <c r="H125" s="9">
        <f t="shared" si="124"/>
        <v>5.8985666666666701</v>
      </c>
      <c r="I125" s="9">
        <f t="shared" si="125"/>
        <v>279.04856666666666</v>
      </c>
      <c r="J125" s="9">
        <f t="shared" si="126"/>
        <v>3.702085406873034E-2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1.040944489790689</v>
      </c>
      <c r="O125" s="9">
        <f t="shared" si="146"/>
        <v>0.33948655209424672</v>
      </c>
      <c r="P125" s="9">
        <f t="shared" si="129"/>
        <v>1.2568082103377528E-2</v>
      </c>
      <c r="Q125" s="12">
        <f t="shared" si="130"/>
        <v>4.1474670941145843E-3</v>
      </c>
      <c r="R125" s="9">
        <f t="shared" si="131"/>
        <v>9.3951000000000007E-2</v>
      </c>
      <c r="S125" s="13">
        <f t="shared" si="132"/>
        <v>4.4145002119345023E-2</v>
      </c>
      <c r="T125" s="2">
        <f t="shared" si="133"/>
        <v>0.01</v>
      </c>
      <c r="U125" s="14">
        <f t="shared" si="134"/>
        <v>4.4145002119345023E-4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5.9314500211934502E-3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11.2270967741935</v>
      </c>
      <c r="E126" s="10">
        <f t="shared" si="145"/>
        <v>5.8985666666666701</v>
      </c>
      <c r="F126" s="7" t="s">
        <v>85</v>
      </c>
      <c r="G126" s="1">
        <v>6</v>
      </c>
      <c r="H126" s="9">
        <f t="shared" si="124"/>
        <v>11.2270967741935</v>
      </c>
      <c r="I126" s="9">
        <f t="shared" si="125"/>
        <v>284.37709677419349</v>
      </c>
      <c r="J126" s="9">
        <f t="shared" si="126"/>
        <v>7.1185360646486867E-2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0.61161846999086911</v>
      </c>
      <c r="P126" s="9">
        <f t="shared" si="129"/>
        <v>4.3538281364352525E-2</v>
      </c>
      <c r="Q126" s="12">
        <f t="shared" si="130"/>
        <v>1.4367632850236334E-2</v>
      </c>
      <c r="R126" s="9">
        <f t="shared" si="131"/>
        <v>9.3951000000000007E-2</v>
      </c>
      <c r="S126" s="13">
        <f t="shared" si="132"/>
        <v>0.15292687518213041</v>
      </c>
      <c r="T126" s="2">
        <f t="shared" si="133"/>
        <v>0.01</v>
      </c>
      <c r="U126" s="14">
        <f t="shared" si="134"/>
        <v>1.5292687518213041E-3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7.0192687518213044E-3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19.226199999999999</v>
      </c>
      <c r="E127" s="10">
        <f t="shared" si="145"/>
        <v>11.2270967741935</v>
      </c>
      <c r="F127" s="7" t="s">
        <v>83</v>
      </c>
      <c r="G127" s="1">
        <v>7</v>
      </c>
      <c r="H127" s="9">
        <f t="shared" si="124"/>
        <v>19.226199999999999</v>
      </c>
      <c r="I127" s="9">
        <f t="shared" si="125"/>
        <v>292.37619999999998</v>
      </c>
      <c r="J127" s="9">
        <f t="shared" si="126"/>
        <v>0.18164062306370218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0.8527801886265165</v>
      </c>
      <c r="P127" s="9">
        <f t="shared" si="129"/>
        <v>0.15489952479850194</v>
      </c>
      <c r="Q127" s="12">
        <f t="shared" si="130"/>
        <v>5.1116843183505643E-2</v>
      </c>
      <c r="R127" s="9">
        <f t="shared" si="131"/>
        <v>9.3951000000000007E-2</v>
      </c>
      <c r="S127" s="13">
        <f t="shared" si="132"/>
        <v>0.54407982015631173</v>
      </c>
      <c r="T127" s="2">
        <f t="shared" si="133"/>
        <v>0.01</v>
      </c>
      <c r="U127" s="14">
        <f t="shared" si="134"/>
        <v>5.4407982015631171E-3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1.5390798201563118E-2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21.977096774193502</v>
      </c>
      <c r="E128" s="10">
        <f t="shared" si="145"/>
        <v>19.226199999999999</v>
      </c>
      <c r="F128" s="7" t="s">
        <v>83</v>
      </c>
      <c r="G128" s="1">
        <v>8</v>
      </c>
      <c r="H128" s="9">
        <f t="shared" si="124"/>
        <v>21.977096774193502</v>
      </c>
      <c r="I128" s="9">
        <f t="shared" si="125"/>
        <v>295.12709677419349</v>
      </c>
      <c r="J128" s="9">
        <f t="shared" si="126"/>
        <v>0.24775552179053592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0.98258066382801457</v>
      </c>
      <c r="P128" s="9">
        <f t="shared" si="129"/>
        <v>0.2434397850680009</v>
      </c>
      <c r="Q128" s="12">
        <f t="shared" si="130"/>
        <v>8.0335129072440295E-2</v>
      </c>
      <c r="R128" s="9">
        <f t="shared" si="131"/>
        <v>9.3951000000000007E-2</v>
      </c>
      <c r="S128" s="13">
        <f t="shared" si="132"/>
        <v>0.85507476314717556</v>
      </c>
      <c r="T128" s="2">
        <f t="shared" si="133"/>
        <v>0.01</v>
      </c>
      <c r="U128" s="14">
        <f t="shared" si="134"/>
        <v>8.550747631471756E-3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1.8500747631471755E-2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16.116129032258101</v>
      </c>
      <c r="E129" s="10">
        <f t="shared" si="145"/>
        <v>21.977096774193502</v>
      </c>
      <c r="F129" s="7" t="s">
        <v>83</v>
      </c>
      <c r="G129" s="1">
        <v>9</v>
      </c>
      <c r="H129" s="9">
        <f t="shared" si="124"/>
        <v>16.116129032258101</v>
      </c>
      <c r="I129" s="9">
        <f t="shared" si="125"/>
        <v>289.26612903225805</v>
      </c>
      <c r="J129" s="9">
        <f t="shared" si="126"/>
        <v>0.12697342858111052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1.0238408787600135</v>
      </c>
      <c r="P129" s="9">
        <f t="shared" si="129"/>
        <v>0.13000058669765602</v>
      </c>
      <c r="Q129" s="12">
        <f t="shared" si="130"/>
        <v>4.2900193610226491E-2</v>
      </c>
      <c r="R129" s="9">
        <f t="shared" si="131"/>
        <v>9.3951000000000007E-2</v>
      </c>
      <c r="S129" s="13">
        <f t="shared" si="132"/>
        <v>0.45662306532369518</v>
      </c>
      <c r="T129" s="2">
        <f t="shared" si="133"/>
        <v>0.01</v>
      </c>
      <c r="U129" s="14">
        <f t="shared" si="134"/>
        <v>4.5662306532369516E-3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1.4516230653236952E-2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11.359733333333301</v>
      </c>
      <c r="E130" s="10">
        <f t="shared" si="145"/>
        <v>16.116129032258101</v>
      </c>
      <c r="F130" s="7" t="s">
        <v>83</v>
      </c>
      <c r="G130" s="1">
        <v>10</v>
      </c>
      <c r="H130" s="9">
        <f t="shared" si="124"/>
        <v>11.359733333333301</v>
      </c>
      <c r="I130" s="9">
        <f t="shared" si="125"/>
        <v>284.50973333333326</v>
      </c>
      <c r="J130" s="9">
        <f t="shared" si="126"/>
        <v>7.2330738207791428E-2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1.1785402920623573</v>
      </c>
      <c r="P130" s="9">
        <f t="shared" si="129"/>
        <v>8.5244689332496418E-2</v>
      </c>
      <c r="Q130" s="12">
        <f t="shared" si="130"/>
        <v>2.8130747479723821E-2</v>
      </c>
      <c r="R130" s="9">
        <f t="shared" si="131"/>
        <v>9.3951000000000007E-2</v>
      </c>
      <c r="S130" s="13">
        <f t="shared" si="132"/>
        <v>0.29941935136106929</v>
      </c>
      <c r="T130" s="2">
        <f t="shared" si="133"/>
        <v>0.01</v>
      </c>
      <c r="U130" s="14">
        <f t="shared" si="134"/>
        <v>2.9941935136106931E-3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1.2944193513610692E-2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8.2262580645161307</v>
      </c>
      <c r="E131" s="10">
        <f t="shared" si="145"/>
        <v>11.359733333333301</v>
      </c>
      <c r="F131" s="7" t="s">
        <v>83</v>
      </c>
      <c r="G131" s="1">
        <v>11</v>
      </c>
      <c r="H131" s="9">
        <f t="shared" si="124"/>
        <v>8.2262580645161307</v>
      </c>
      <c r="I131" s="9">
        <f t="shared" si="125"/>
        <v>281.37625806451609</v>
      </c>
      <c r="J131" s="9">
        <f t="shared" si="126"/>
        <v>4.9409017344228229E-2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1.0386308225933678</v>
      </c>
      <c r="O131" s="9">
        <f t="shared" si="146"/>
        <v>0.33936478013649296</v>
      </c>
      <c r="P131" s="9">
        <f t="shared" si="129"/>
        <v>1.676768030778418E-2</v>
      </c>
      <c r="Q131" s="12">
        <f t="shared" si="130"/>
        <v>5.5333345015687796E-3</v>
      </c>
      <c r="R131" s="9">
        <f t="shared" si="131"/>
        <v>9.3951000000000007E-2</v>
      </c>
      <c r="S131" s="13">
        <f t="shared" si="132"/>
        <v>5.8895961741426694E-2</v>
      </c>
      <c r="T131" s="2">
        <f t="shared" si="133"/>
        <v>0.01</v>
      </c>
      <c r="U131" s="14">
        <f t="shared" si="134"/>
        <v>5.8895961741426697E-4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6.0789596174142674E-3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3.9249999999999998</v>
      </c>
      <c r="E132" s="10">
        <f t="shared" si="145"/>
        <v>8.2262580645161307</v>
      </c>
      <c r="F132" s="7" t="s">
        <v>85</v>
      </c>
      <c r="G132" s="1">
        <v>12</v>
      </c>
      <c r="H132" s="9">
        <f t="shared" si="124"/>
        <v>3.9249999999999998</v>
      </c>
      <c r="I132" s="9">
        <f t="shared" si="125"/>
        <v>277.07499999999999</v>
      </c>
      <c r="J132" s="9">
        <f t="shared" si="126"/>
        <v>2.8874092344976017E-2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0.60729709982870872</v>
      </c>
      <c r="P132" s="9">
        <f t="shared" si="129"/>
        <v>1.7535152541290254E-2</v>
      </c>
      <c r="Q132" s="12">
        <f t="shared" si="130"/>
        <v>5.7866003386257839E-3</v>
      </c>
      <c r="R132" s="9">
        <f t="shared" si="131"/>
        <v>9.3951000000000007E-2</v>
      </c>
      <c r="S132" s="13">
        <f t="shared" si="132"/>
        <v>6.1591684374043741E-2</v>
      </c>
      <c r="T132" s="2">
        <f t="shared" si="133"/>
        <v>0.01</v>
      </c>
      <c r="U132" s="14">
        <f t="shared" si="134"/>
        <v>6.1591684374043742E-4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6.1059168437404372E-3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-3.3575483870967702</v>
      </c>
      <c r="E133" s="10">
        <f t="shared" si="145"/>
        <v>3.9249999999999998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0.42167741935483899</v>
      </c>
      <c r="E136" s="7"/>
      <c r="F136" s="7"/>
      <c r="G136" s="1">
        <v>1</v>
      </c>
      <c r="H136" s="9">
        <f t="shared" ref="H136:H147" si="147">E137</f>
        <v>0.42167741935483899</v>
      </c>
      <c r="I136" s="9">
        <f t="shared" ref="I136:I147" si="148">H136+273.15</f>
        <v>273.57167741935484</v>
      </c>
      <c r="J136" s="9">
        <f t="shared" ref="J136:J147" si="149">EXP(($C$15*(I136-$C$13))/($C$16*I136*$C$13))</f>
        <v>1.8410649811896284E-2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1.3974565384199434E-2</v>
      </c>
      <c r="Q136" s="12">
        <f t="shared" ref="Q136:Q147" si="153">P136*$B$138</f>
        <v>3.6333869998918531E-3</v>
      </c>
      <c r="R136" s="9">
        <f t="shared" ref="R136:R147" si="154">L136*$B$138</f>
        <v>0.19735245833333334</v>
      </c>
      <c r="S136" s="13">
        <f t="shared" ref="S136:S147" si="155">Q136/R136</f>
        <v>1.8410649811896287E-2</v>
      </c>
      <c r="T136" s="2">
        <f t="shared" ref="T136:T147" si="156">$B$137/100</f>
        <v>0.01</v>
      </c>
      <c r="U136" s="14">
        <f t="shared" ref="U136:U147" si="157">S136*T136</f>
        <v>1.8410649811896287E-4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5.6741064981189627E-3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-3.3905161290322599</v>
      </c>
      <c r="E137" s="10">
        <f t="shared" ref="E137:E148" si="166">D136</f>
        <v>0.42167741935483899</v>
      </c>
      <c r="F137" s="7" t="s">
        <v>83</v>
      </c>
      <c r="G137" s="1">
        <v>2</v>
      </c>
      <c r="H137" s="9">
        <f t="shared" si="147"/>
        <v>-3.3905161290322599</v>
      </c>
      <c r="I137" s="9">
        <f t="shared" si="148"/>
        <v>269.7594838709677</v>
      </c>
      <c r="J137" s="9">
        <f t="shared" si="149"/>
        <v>1.113349798705213E-2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1.504121267949134</v>
      </c>
      <c r="P137" s="9">
        <f t="shared" si="152"/>
        <v>1.6746131108993981E-2</v>
      </c>
      <c r="Q137" s="12">
        <f t="shared" si="153"/>
        <v>4.3539940883384354E-3</v>
      </c>
      <c r="R137" s="9">
        <f t="shared" si="154"/>
        <v>0.19735245833333334</v>
      </c>
      <c r="S137" s="13">
        <f t="shared" si="155"/>
        <v>2.2062021041483193E-2</v>
      </c>
      <c r="T137" s="2">
        <f t="shared" si="156"/>
        <v>0.01</v>
      </c>
      <c r="U137" s="14">
        <f t="shared" si="157"/>
        <v>2.2062021041483195E-4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5.7106202104148318E-3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-5.3506785714285696</v>
      </c>
      <c r="E138" s="10">
        <f t="shared" si="166"/>
        <v>-3.3905161290322599</v>
      </c>
      <c r="F138" s="7" t="s">
        <v>83</v>
      </c>
      <c r="G138" s="1">
        <v>3</v>
      </c>
      <c r="H138" s="9">
        <f t="shared" si="147"/>
        <v>-5.3506785714285696</v>
      </c>
      <c r="I138" s="9">
        <f t="shared" si="148"/>
        <v>267.79932142857143</v>
      </c>
      <c r="J138" s="9">
        <f t="shared" si="149"/>
        <v>8.5485801192158924E-3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2.246423053506807</v>
      </c>
      <c r="P138" s="9">
        <f t="shared" si="152"/>
        <v>1.9203727454556549E-2</v>
      </c>
      <c r="Q138" s="12">
        <f t="shared" si="153"/>
        <v>4.9929691381847031E-3</v>
      </c>
      <c r="R138" s="9">
        <f t="shared" si="154"/>
        <v>0.19735245833333334</v>
      </c>
      <c r="S138" s="13">
        <f t="shared" si="155"/>
        <v>2.5299756488218913E-2</v>
      </c>
      <c r="T138" s="2">
        <f t="shared" si="156"/>
        <v>0.01</v>
      </c>
      <c r="U138" s="14">
        <f t="shared" si="157"/>
        <v>2.5299756488218912E-4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5.7429975648821893E-3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1.7031612903225799</v>
      </c>
      <c r="E139" s="10">
        <f t="shared" si="166"/>
        <v>-5.3506785714285696</v>
      </c>
      <c r="F139" s="7" t="s">
        <v>83</v>
      </c>
      <c r="G139" s="1">
        <v>4</v>
      </c>
      <c r="H139" s="9">
        <f t="shared" si="147"/>
        <v>1.7031612903225799</v>
      </c>
      <c r="I139" s="9">
        <f t="shared" si="148"/>
        <v>274.85316129032253</v>
      </c>
      <c r="J139" s="9">
        <f t="shared" si="149"/>
        <v>2.1733863324500266E-2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2.9862672427189172</v>
      </c>
      <c r="P139" s="9">
        <f t="shared" si="152"/>
        <v>6.4903124103685206E-2</v>
      </c>
      <c r="Q139" s="12">
        <f t="shared" si="153"/>
        <v>1.6874812266958153E-2</v>
      </c>
      <c r="R139" s="9">
        <f t="shared" si="154"/>
        <v>0.19735245833333334</v>
      </c>
      <c r="S139" s="13">
        <f t="shared" si="155"/>
        <v>8.5505964351638139E-2</v>
      </c>
      <c r="T139" s="2">
        <f t="shared" si="156"/>
        <v>0.01</v>
      </c>
      <c r="U139" s="14">
        <f t="shared" si="157"/>
        <v>8.5505964351638138E-4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6.3450596435163818E-3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5.8985666666666701</v>
      </c>
      <c r="E140" s="10">
        <f t="shared" si="166"/>
        <v>1.7031612903225799</v>
      </c>
      <c r="F140" s="7" t="s">
        <v>83</v>
      </c>
      <c r="G140" s="1">
        <v>5</v>
      </c>
      <c r="H140" s="9">
        <f t="shared" si="147"/>
        <v>5.8985666666666701</v>
      </c>
      <c r="I140" s="9">
        <f t="shared" si="148"/>
        <v>279.04856666666666</v>
      </c>
      <c r="J140" s="9">
        <f t="shared" si="149"/>
        <v>3.702085406873034E-2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3.6804120352818988</v>
      </c>
      <c r="P140" s="9">
        <f t="shared" si="152"/>
        <v>0.13625199687097</v>
      </c>
      <c r="Q140" s="12">
        <f t="shared" si="153"/>
        <v>3.5425519186452203E-2</v>
      </c>
      <c r="R140" s="9">
        <f t="shared" si="154"/>
        <v>0.19735245833333334</v>
      </c>
      <c r="S140" s="13">
        <f t="shared" si="155"/>
        <v>0.1795038150810242</v>
      </c>
      <c r="T140" s="2">
        <f t="shared" si="156"/>
        <v>0.01</v>
      </c>
      <c r="U140" s="14">
        <f t="shared" si="157"/>
        <v>1.795038150810242E-3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7.2850381508102425E-3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11.2270967741935</v>
      </c>
      <c r="E141" s="10">
        <f t="shared" si="166"/>
        <v>5.8985666666666701</v>
      </c>
      <c r="F141" s="7" t="s">
        <v>85</v>
      </c>
      <c r="G141" s="1">
        <v>6</v>
      </c>
      <c r="H141" s="9">
        <f t="shared" si="147"/>
        <v>11.2270967741935</v>
      </c>
      <c r="I141" s="9">
        <f t="shared" si="148"/>
        <v>284.37709677419349</v>
      </c>
      <c r="J141" s="9">
        <f t="shared" si="149"/>
        <v>7.1185360646486867E-2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4.3032079550775952</v>
      </c>
      <c r="P141" s="9">
        <f t="shared" si="152"/>
        <v>0.30632541021902987</v>
      </c>
      <c r="Q141" s="12">
        <f t="shared" si="153"/>
        <v>7.9644606656947767E-2</v>
      </c>
      <c r="R141" s="9">
        <f t="shared" si="154"/>
        <v>0.19735245833333334</v>
      </c>
      <c r="S141" s="13">
        <f t="shared" si="155"/>
        <v>0.4035653131942547</v>
      </c>
      <c r="T141" s="2">
        <f t="shared" si="156"/>
        <v>0.01</v>
      </c>
      <c r="U141" s="14">
        <f t="shared" si="157"/>
        <v>4.0356531319425473E-3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9.5256531319425491E-3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19.226199999999999</v>
      </c>
      <c r="E142" s="10">
        <f t="shared" si="166"/>
        <v>11.2270967741935</v>
      </c>
      <c r="F142" s="7" t="s">
        <v>83</v>
      </c>
      <c r="G142" s="1">
        <v>7</v>
      </c>
      <c r="H142" s="9">
        <f t="shared" si="147"/>
        <v>19.226199999999999</v>
      </c>
      <c r="I142" s="9">
        <f t="shared" si="148"/>
        <v>292.37619999999998</v>
      </c>
      <c r="J142" s="9">
        <f t="shared" si="149"/>
        <v>0.18164062306370218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4.7559304615252325</v>
      </c>
      <c r="P142" s="9">
        <f t="shared" si="152"/>
        <v>0.86387017227908391</v>
      </c>
      <c r="Q142" s="12">
        <f t="shared" si="153"/>
        <v>0.22460624479256183</v>
      </c>
      <c r="R142" s="9">
        <f t="shared" si="154"/>
        <v>0.19735245833333334</v>
      </c>
      <c r="S142" s="13">
        <f t="shared" si="155"/>
        <v>1.1380970203735499</v>
      </c>
      <c r="T142" s="2">
        <f t="shared" si="156"/>
        <v>0.01</v>
      </c>
      <c r="U142" s="14">
        <f t="shared" si="157"/>
        <v>1.13809702037355E-2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2.1330970203735498E-2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21.977096774193502</v>
      </c>
      <c r="E143" s="10">
        <f t="shared" si="166"/>
        <v>19.226199999999999</v>
      </c>
      <c r="F143" s="7" t="s">
        <v>83</v>
      </c>
      <c r="G143" s="1">
        <v>8</v>
      </c>
      <c r="H143" s="9">
        <f t="shared" si="147"/>
        <v>21.977096774193502</v>
      </c>
      <c r="I143" s="9">
        <f t="shared" si="148"/>
        <v>295.12709677419349</v>
      </c>
      <c r="J143" s="9">
        <f t="shared" si="149"/>
        <v>0.24775552179053592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4.6511082059128155</v>
      </c>
      <c r="P143" s="9">
        <f t="shared" si="152"/>
        <v>1.1523377404601729</v>
      </c>
      <c r="Q143" s="12">
        <f t="shared" si="153"/>
        <v>0.29960781251964497</v>
      </c>
      <c r="R143" s="9">
        <f t="shared" si="154"/>
        <v>0.19735245833333334</v>
      </c>
      <c r="S143" s="13">
        <f t="shared" si="155"/>
        <v>1.5181357002079989</v>
      </c>
      <c r="T143" s="2">
        <f t="shared" si="156"/>
        <v>0.01</v>
      </c>
      <c r="U143" s="14">
        <f t="shared" si="157"/>
        <v>1.518135700207999E-2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2.5131357002079989E-2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16.116129032258101</v>
      </c>
      <c r="E144" s="10">
        <f t="shared" si="166"/>
        <v>21.977096774193502</v>
      </c>
      <c r="F144" s="7" t="s">
        <v>83</v>
      </c>
      <c r="G144" s="1">
        <v>9</v>
      </c>
      <c r="H144" s="9">
        <f t="shared" si="147"/>
        <v>16.116129032258101</v>
      </c>
      <c r="I144" s="9">
        <f t="shared" si="148"/>
        <v>289.26612903225805</v>
      </c>
      <c r="J144" s="9">
        <f t="shared" si="149"/>
        <v>0.12697342858111052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4.257818382119309</v>
      </c>
      <c r="P144" s="9">
        <f t="shared" si="152"/>
        <v>0.54062979825336566</v>
      </c>
      <c r="Q144" s="12">
        <f t="shared" si="153"/>
        <v>0.14056374754587508</v>
      </c>
      <c r="R144" s="9">
        <f t="shared" si="154"/>
        <v>0.19735245833333334</v>
      </c>
      <c r="S144" s="13">
        <f t="shared" si="155"/>
        <v>0.71224725920798682</v>
      </c>
      <c r="T144" s="2">
        <f t="shared" si="156"/>
        <v>0.01</v>
      </c>
      <c r="U144" s="14">
        <f t="shared" si="157"/>
        <v>7.1224725920798681E-3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1.707247259207987E-2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11.359733333333301</v>
      </c>
      <c r="E145" s="10">
        <f t="shared" si="166"/>
        <v>16.116129032258101</v>
      </c>
      <c r="F145" s="7" t="s">
        <v>83</v>
      </c>
      <c r="G145" s="1">
        <v>10</v>
      </c>
      <c r="H145" s="9">
        <f t="shared" si="147"/>
        <v>11.359733333333301</v>
      </c>
      <c r="I145" s="9">
        <f t="shared" si="148"/>
        <v>284.50973333333326</v>
      </c>
      <c r="J145" s="9">
        <f t="shared" si="149"/>
        <v>7.2330738207791428E-2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4.4762365005326101</v>
      </c>
      <c r="P145" s="9">
        <f t="shared" si="152"/>
        <v>0.32376949047618464</v>
      </c>
      <c r="Q145" s="12">
        <f t="shared" si="153"/>
        <v>8.4180067523808008E-2</v>
      </c>
      <c r="R145" s="9">
        <f t="shared" si="154"/>
        <v>0.19735245833333334</v>
      </c>
      <c r="S145" s="13">
        <f t="shared" si="155"/>
        <v>0.42654684028118728</v>
      </c>
      <c r="T145" s="2">
        <f t="shared" si="156"/>
        <v>0.01</v>
      </c>
      <c r="U145" s="14">
        <f t="shared" si="157"/>
        <v>4.265468402811873E-3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1.4215468402811873E-2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8.2262580645161307</v>
      </c>
      <c r="E146" s="10">
        <f t="shared" si="166"/>
        <v>11.359733333333301</v>
      </c>
      <c r="F146" s="7" t="s">
        <v>83</v>
      </c>
      <c r="G146" s="1">
        <v>11</v>
      </c>
      <c r="H146" s="9">
        <f t="shared" si="147"/>
        <v>8.2262580645161307</v>
      </c>
      <c r="I146" s="9">
        <f t="shared" si="148"/>
        <v>281.37625806451609</v>
      </c>
      <c r="J146" s="9">
        <f t="shared" si="149"/>
        <v>4.9409017344228229E-2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4.9115149267230924</v>
      </c>
      <c r="P146" s="9">
        <f t="shared" si="152"/>
        <v>0.24267312620089712</v>
      </c>
      <c r="Q146" s="12">
        <f t="shared" si="153"/>
        <v>6.3095012812233259E-2</v>
      </c>
      <c r="R146" s="9">
        <f t="shared" si="154"/>
        <v>0.19735245833333334</v>
      </c>
      <c r="S146" s="13">
        <f t="shared" si="155"/>
        <v>0.31970725546100964</v>
      </c>
      <c r="T146" s="2">
        <f t="shared" si="156"/>
        <v>0.01</v>
      </c>
      <c r="U146" s="14">
        <f t="shared" si="157"/>
        <v>3.1970725546100966E-3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8.687072554610098E-3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3.9249999999999998</v>
      </c>
      <c r="E147" s="10">
        <f t="shared" si="166"/>
        <v>8.2262580645161307</v>
      </c>
      <c r="F147" s="7" t="s">
        <v>85</v>
      </c>
      <c r="G147" s="1">
        <v>12</v>
      </c>
      <c r="H147" s="9">
        <f t="shared" si="147"/>
        <v>3.9249999999999998</v>
      </c>
      <c r="I147" s="9">
        <f t="shared" si="148"/>
        <v>277.07499999999999</v>
      </c>
      <c r="J147" s="9">
        <f t="shared" si="149"/>
        <v>2.8874092344976017E-2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5.4278897171888625</v>
      </c>
      <c r="P147" s="9">
        <f t="shared" si="152"/>
        <v>0.15672538893245697</v>
      </c>
      <c r="Q147" s="12">
        <f t="shared" si="153"/>
        <v>4.0748601122438811E-2</v>
      </c>
      <c r="R147" s="9">
        <f t="shared" si="154"/>
        <v>0.19735245833333334</v>
      </c>
      <c r="S147" s="13">
        <f t="shared" si="155"/>
        <v>0.20647627836291446</v>
      </c>
      <c r="T147" s="2">
        <f t="shared" si="156"/>
        <v>0.01</v>
      </c>
      <c r="U147" s="14">
        <f t="shared" si="157"/>
        <v>2.0647627836291446E-3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7.5547627836291447E-3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-3.3575483870967702</v>
      </c>
      <c r="E148" s="10">
        <f t="shared" si="166"/>
        <v>3.9249999999999998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187200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9956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78330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4254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481932.75963690283</v>
      </c>
      <c r="J13" s="6" t="s">
        <v>37</v>
      </c>
      <c r="K13" s="6">
        <f>I13/(10000*1000)</f>
        <v>4.8193275963690281E-2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3.8941935483871002</v>
      </c>
      <c r="E26" s="7"/>
      <c r="F26" s="7"/>
      <c r="G26" s="1">
        <v>1</v>
      </c>
      <c r="H26" s="9">
        <f t="shared" ref="H26:H37" si="0">E27</f>
        <v>3.8941935483871002</v>
      </c>
      <c r="I26" s="9">
        <f t="shared" ref="I26:I37" si="1">H26+273.15</f>
        <v>277.04419354838706</v>
      </c>
      <c r="J26" s="9">
        <f t="shared" ref="J26:J37" si="2">EXP(($C$15*(I26-$C$13))/($C$16*I26*$C$13))</f>
        <v>2.8761483853923103E-2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1.1657631719402741</v>
      </c>
      <c r="Q26" s="12">
        <f t="shared" ref="Q26:Q37" si="6">P26*$B$28</f>
        <v>0.11657631719402742</v>
      </c>
      <c r="R26" s="9">
        <f t="shared" ref="R26:R37" si="7">L26*$B$28</f>
        <v>4.0532094166666672</v>
      </c>
      <c r="S26" s="13">
        <f t="shared" ref="S26:S37" si="8">Q26/R26</f>
        <v>2.87614838539231E-2</v>
      </c>
      <c r="T26" s="2">
        <f t="shared" ref="T26:T37" si="9">$B$27/100</f>
        <v>0.34</v>
      </c>
      <c r="U26" s="14">
        <f t="shared" ref="U26:U37" si="10">S26*T26</f>
        <v>9.7789045103338548E-3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2.2678904510333855E-2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0.96616129032258102</v>
      </c>
      <c r="E27" s="10">
        <f t="shared" ref="E27:E38" si="18">D26</f>
        <v>3.8941935483871002</v>
      </c>
      <c r="F27" s="7" t="s">
        <v>83</v>
      </c>
      <c r="G27" s="1">
        <v>2</v>
      </c>
      <c r="H27" s="9">
        <f t="shared" si="0"/>
        <v>0.96616129032258102</v>
      </c>
      <c r="I27" s="9">
        <f t="shared" si="1"/>
        <v>274.11616129032257</v>
      </c>
      <c r="J27" s="9">
        <f t="shared" si="2"/>
        <v>1.9759320785477291E-2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79.898425161393064</v>
      </c>
      <c r="P27" s="9">
        <f t="shared" si="5"/>
        <v>1.5787386130184158</v>
      </c>
      <c r="Q27" s="12">
        <f t="shared" si="6"/>
        <v>0.15787386130184158</v>
      </c>
      <c r="R27" s="9">
        <f t="shared" si="7"/>
        <v>4.0532094166666672</v>
      </c>
      <c r="S27" s="13">
        <f t="shared" si="8"/>
        <v>3.8950334185218587E-2</v>
      </c>
      <c r="T27" s="2">
        <f t="shared" si="9"/>
        <v>0.34</v>
      </c>
      <c r="U27" s="14">
        <f t="shared" si="10"/>
        <v>1.3243113622974321E-2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2.6143113622974321E-2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3.95389285714286</v>
      </c>
      <c r="E28" s="10">
        <f t="shared" si="18"/>
        <v>0.96616129032258102</v>
      </c>
      <c r="F28" s="7" t="s">
        <v>83</v>
      </c>
      <c r="G28" s="1">
        <v>3</v>
      </c>
      <c r="H28" s="9">
        <f t="shared" si="0"/>
        <v>3.95389285714286</v>
      </c>
      <c r="I28" s="9">
        <f t="shared" si="1"/>
        <v>277.10389285714285</v>
      </c>
      <c r="J28" s="9">
        <f t="shared" si="2"/>
        <v>2.8980083717810846E-2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118.85178071504131</v>
      </c>
      <c r="P28" s="9">
        <f t="shared" si="5"/>
        <v>3.444334555132794</v>
      </c>
      <c r="Q28" s="12">
        <f t="shared" si="6"/>
        <v>0.34443345551327942</v>
      </c>
      <c r="R28" s="9">
        <f t="shared" si="7"/>
        <v>4.0532094166666672</v>
      </c>
      <c r="S28" s="13">
        <f t="shared" si="8"/>
        <v>8.4977956997973031E-2</v>
      </c>
      <c r="T28" s="2">
        <f t="shared" si="9"/>
        <v>0.34</v>
      </c>
      <c r="U28" s="14">
        <f t="shared" si="10"/>
        <v>2.8892505379310832E-2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4.1792505379310833E-2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5.4017096774193503</v>
      </c>
      <c r="E29" s="10">
        <f t="shared" si="18"/>
        <v>3.95389285714286</v>
      </c>
      <c r="F29" s="7" t="s">
        <v>83</v>
      </c>
      <c r="G29" s="1">
        <v>4</v>
      </c>
      <c r="H29" s="9">
        <f t="shared" si="0"/>
        <v>5.4017096774193503</v>
      </c>
      <c r="I29" s="9">
        <f t="shared" si="1"/>
        <v>278.55170967741935</v>
      </c>
      <c r="J29" s="9">
        <f t="shared" si="2"/>
        <v>3.4786957416575719E-2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155.93954032657518</v>
      </c>
      <c r="P29" s="9">
        <f t="shared" si="5"/>
        <v>5.4246621489009632</v>
      </c>
      <c r="Q29" s="12">
        <f t="shared" si="6"/>
        <v>0.54246621489009639</v>
      </c>
      <c r="R29" s="9">
        <f t="shared" si="7"/>
        <v>4.0532094166666672</v>
      </c>
      <c r="S29" s="13">
        <f t="shared" si="8"/>
        <v>0.13383621696414025</v>
      </c>
      <c r="T29" s="2">
        <f t="shared" si="9"/>
        <v>0.34</v>
      </c>
      <c r="U29" s="14">
        <f t="shared" si="10"/>
        <v>4.550431376780769E-2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5.8404313767807692E-2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6.3301999999999996</v>
      </c>
      <c r="E30" s="10">
        <f t="shared" si="18"/>
        <v>5.4017096774193503</v>
      </c>
      <c r="F30" s="7" t="s">
        <v>83</v>
      </c>
      <c r="G30" s="1">
        <v>5</v>
      </c>
      <c r="H30" s="9">
        <f t="shared" si="0"/>
        <v>6.3301999999999996</v>
      </c>
      <c r="I30" s="9">
        <f t="shared" si="1"/>
        <v>279.48019999999997</v>
      </c>
      <c r="J30" s="9">
        <f t="shared" si="2"/>
        <v>3.9070603257680067E-2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142.98913426879054</v>
      </c>
      <c r="O30" s="9">
        <f t="shared" si="19"/>
        <v>48.057838075550364</v>
      </c>
      <c r="P30" s="9">
        <f t="shared" si="5"/>
        <v>1.8776487248716593</v>
      </c>
      <c r="Q30" s="12">
        <f t="shared" si="6"/>
        <v>0.18776487248716595</v>
      </c>
      <c r="R30" s="9">
        <f t="shared" si="7"/>
        <v>4.0532094166666672</v>
      </c>
      <c r="S30" s="13">
        <f t="shared" si="8"/>
        <v>4.6324986741391357E-2</v>
      </c>
      <c r="T30" s="2">
        <f t="shared" si="9"/>
        <v>0.34</v>
      </c>
      <c r="U30" s="14">
        <f t="shared" si="10"/>
        <v>1.5750495492073063E-2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2.8650495492073061E-2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9.9817741935483895</v>
      </c>
      <c r="E31" s="10">
        <f t="shared" si="18"/>
        <v>6.3301999999999996</v>
      </c>
      <c r="F31" s="7" t="s">
        <v>85</v>
      </c>
      <c r="G31" s="1">
        <v>6</v>
      </c>
      <c r="H31" s="9">
        <f t="shared" si="0"/>
        <v>9.9817741935483895</v>
      </c>
      <c r="I31" s="9">
        <f t="shared" si="1"/>
        <v>283.13177419354838</v>
      </c>
      <c r="J31" s="9">
        <f t="shared" si="2"/>
        <v>6.1233281312471917E-2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86.712283517345369</v>
      </c>
      <c r="P31" s="9">
        <f t="shared" si="5"/>
        <v>5.3096776498644305</v>
      </c>
      <c r="Q31" s="12">
        <f t="shared" si="6"/>
        <v>0.53096776498644305</v>
      </c>
      <c r="R31" s="9">
        <f t="shared" si="7"/>
        <v>4.0532094166666672</v>
      </c>
      <c r="S31" s="13">
        <f t="shared" si="8"/>
        <v>0.13099934160892862</v>
      </c>
      <c r="T31" s="2">
        <f t="shared" si="9"/>
        <v>0.34</v>
      </c>
      <c r="U31" s="14">
        <f t="shared" si="10"/>
        <v>4.4539776147035734E-2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5.7439776147035736E-2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18.128</v>
      </c>
      <c r="E32" s="10">
        <f t="shared" si="18"/>
        <v>9.9817741935483895</v>
      </c>
      <c r="F32" s="7" t="s">
        <v>83</v>
      </c>
      <c r="G32" s="1">
        <v>7</v>
      </c>
      <c r="H32" s="9">
        <f t="shared" si="0"/>
        <v>18.128</v>
      </c>
      <c r="I32" s="9">
        <f t="shared" si="1"/>
        <v>291.27799999999996</v>
      </c>
      <c r="J32" s="9">
        <f t="shared" si="2"/>
        <v>0.16020772209545101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121.93470003414761</v>
      </c>
      <c r="P32" s="9">
        <f t="shared" si="5"/>
        <v>19.5348805368629</v>
      </c>
      <c r="Q32" s="12">
        <f t="shared" si="6"/>
        <v>1.9534880536862902</v>
      </c>
      <c r="R32" s="9">
        <f t="shared" si="7"/>
        <v>4.0532094166666672</v>
      </c>
      <c r="S32" s="13">
        <f t="shared" si="8"/>
        <v>0.48196080016334952</v>
      </c>
      <c r="T32" s="2">
        <f t="shared" si="9"/>
        <v>0.34</v>
      </c>
      <c r="U32" s="14">
        <f t="shared" si="10"/>
        <v>0.16386667205553884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0.18951667205553885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16.999451612903201</v>
      </c>
      <c r="E33" s="10">
        <f t="shared" si="18"/>
        <v>18.128</v>
      </c>
      <c r="F33" s="7" t="s">
        <v>83</v>
      </c>
      <c r="G33" s="1">
        <v>8</v>
      </c>
      <c r="H33" s="9">
        <f t="shared" si="0"/>
        <v>16.999451612903201</v>
      </c>
      <c r="I33" s="9">
        <f t="shared" si="1"/>
        <v>290.14945161290319</v>
      </c>
      <c r="J33" s="9">
        <f t="shared" si="2"/>
        <v>0.14067500899825605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142.93191366395138</v>
      </c>
      <c r="P33" s="9">
        <f t="shared" si="5"/>
        <v>20.106948240814319</v>
      </c>
      <c r="Q33" s="12">
        <f t="shared" si="6"/>
        <v>2.010694824081432</v>
      </c>
      <c r="R33" s="9">
        <f t="shared" si="7"/>
        <v>4.0532094166666672</v>
      </c>
      <c r="S33" s="13">
        <f t="shared" si="8"/>
        <v>0.49607474408144797</v>
      </c>
      <c r="T33" s="2">
        <f t="shared" si="9"/>
        <v>0.34</v>
      </c>
      <c r="U33" s="14">
        <f t="shared" si="10"/>
        <v>0.16866541298769233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0.19431541298769234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15.9681290322581</v>
      </c>
      <c r="E34" s="10">
        <f t="shared" si="18"/>
        <v>16.999451612903201</v>
      </c>
      <c r="F34" s="7" t="s">
        <v>83</v>
      </c>
      <c r="G34" s="1">
        <v>9</v>
      </c>
      <c r="H34" s="9">
        <f t="shared" si="0"/>
        <v>15.9681290322581</v>
      </c>
      <c r="I34" s="9">
        <f t="shared" si="1"/>
        <v>289.11812903225808</v>
      </c>
      <c r="J34" s="9">
        <f t="shared" si="2"/>
        <v>0.12480432057474884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163.35705958980373</v>
      </c>
      <c r="P34" s="9">
        <f t="shared" si="5"/>
        <v>20.387666833194213</v>
      </c>
      <c r="Q34" s="12">
        <f t="shared" si="6"/>
        <v>2.0387666833194213</v>
      </c>
      <c r="R34" s="9">
        <f t="shared" si="7"/>
        <v>4.0532094166666672</v>
      </c>
      <c r="S34" s="13">
        <f t="shared" si="8"/>
        <v>0.50300057898219575</v>
      </c>
      <c r="T34" s="2">
        <f t="shared" si="9"/>
        <v>0.34</v>
      </c>
      <c r="U34" s="14">
        <f t="shared" si="10"/>
        <v>0.17102019685394657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0.19667019685394657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15.0173666666667</v>
      </c>
      <c r="E35" s="10">
        <f t="shared" si="18"/>
        <v>15.9681290322581</v>
      </c>
      <c r="F35" s="7" t="s">
        <v>83</v>
      </c>
      <c r="G35" s="1">
        <v>10</v>
      </c>
      <c r="H35" s="9">
        <f t="shared" si="0"/>
        <v>15.0173666666667</v>
      </c>
      <c r="I35" s="9">
        <f t="shared" si="1"/>
        <v>288.16736666666668</v>
      </c>
      <c r="J35" s="9">
        <f t="shared" si="2"/>
        <v>0.11167952340513021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183.50148692327619</v>
      </c>
      <c r="P35" s="9">
        <f t="shared" si="5"/>
        <v>20.493358603724218</v>
      </c>
      <c r="Q35" s="12">
        <f t="shared" si="6"/>
        <v>2.0493358603724219</v>
      </c>
      <c r="R35" s="9">
        <f t="shared" si="7"/>
        <v>4.0532094166666672</v>
      </c>
      <c r="S35" s="13">
        <f t="shared" si="8"/>
        <v>0.50560818593424228</v>
      </c>
      <c r="T35" s="2">
        <f t="shared" si="9"/>
        <v>0.34</v>
      </c>
      <c r="U35" s="14">
        <f t="shared" si="10"/>
        <v>0.17190678321764238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0.19755678321764239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9.5853225806451601</v>
      </c>
      <c r="E36" s="10">
        <f t="shared" si="18"/>
        <v>15.0173666666667</v>
      </c>
      <c r="F36" s="7" t="s">
        <v>83</v>
      </c>
      <c r="G36" s="1">
        <v>11</v>
      </c>
      <c r="H36" s="9">
        <f t="shared" si="0"/>
        <v>9.5853225806451601</v>
      </c>
      <c r="I36" s="9">
        <f t="shared" si="1"/>
        <v>282.73532258064512</v>
      </c>
      <c r="J36" s="9">
        <f t="shared" si="2"/>
        <v>5.8350605523193301E-2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154.85772190357437</v>
      </c>
      <c r="O36" s="9">
        <f t="shared" si="19"/>
        <v>48.682500582644252</v>
      </c>
      <c r="P36" s="9">
        <f t="shared" si="5"/>
        <v>2.8406533873805029</v>
      </c>
      <c r="Q36" s="12">
        <f t="shared" si="6"/>
        <v>0.28406533873805029</v>
      </c>
      <c r="R36" s="9">
        <f t="shared" si="7"/>
        <v>4.0532094166666672</v>
      </c>
      <c r="S36" s="13">
        <f t="shared" si="8"/>
        <v>7.0084051805954742E-2</v>
      </c>
      <c r="T36" s="2">
        <f t="shared" si="9"/>
        <v>0.34</v>
      </c>
      <c r="U36" s="14">
        <f t="shared" si="10"/>
        <v>2.3828577614024612E-2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3.6728577614024614E-2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4.2350666666666701</v>
      </c>
      <c r="E37" s="10">
        <f t="shared" si="18"/>
        <v>9.5853225806451601</v>
      </c>
      <c r="F37" s="7" t="s">
        <v>85</v>
      </c>
      <c r="G37" s="1">
        <v>12</v>
      </c>
      <c r="H37" s="9">
        <f t="shared" si="0"/>
        <v>4.2350666666666701</v>
      </c>
      <c r="I37" s="9">
        <f t="shared" si="1"/>
        <v>277.38506666666666</v>
      </c>
      <c r="J37" s="9">
        <f t="shared" si="2"/>
        <v>3.0030887884679978E-2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86.37394136193042</v>
      </c>
      <c r="P37" s="9">
        <f t="shared" si="5"/>
        <v>2.5938861491980552</v>
      </c>
      <c r="Q37" s="12">
        <f t="shared" si="6"/>
        <v>0.25938861491980553</v>
      </c>
      <c r="R37" s="9">
        <f t="shared" si="7"/>
        <v>4.0532094166666672</v>
      </c>
      <c r="S37" s="13">
        <f t="shared" si="8"/>
        <v>6.3995858159513752E-2</v>
      </c>
      <c r="T37" s="2">
        <f t="shared" si="9"/>
        <v>0.34</v>
      </c>
      <c r="U37" s="14">
        <f t="shared" si="10"/>
        <v>2.1758591774234677E-2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3.4658591774234679E-2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3.8182580645161299</v>
      </c>
      <c r="E38" s="10">
        <f t="shared" si="18"/>
        <v>4.2350666666666701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3.8941935483871002</v>
      </c>
      <c r="E42" s="7"/>
      <c r="F42" s="7"/>
      <c r="G42" s="1">
        <v>1</v>
      </c>
      <c r="H42" s="9">
        <f t="shared" ref="H42:H53" si="20">E43</f>
        <v>3.8941935483871002</v>
      </c>
      <c r="I42" s="9">
        <f t="shared" ref="I42:I53" si="21">H42+273.15</f>
        <v>277.04419354838706</v>
      </c>
      <c r="J42" s="9">
        <f t="shared" ref="J42:J53" si="22">EXP(($C$15*(I42-$C$13))/($C$16*I42*$C$13))</f>
        <v>2.8761483853923103E-2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1.6927930840774617</v>
      </c>
      <c r="Q42" s="12">
        <f t="shared" ref="Q42:Q53" si="26">P42*$B$44</f>
        <v>0.40627034017859076</v>
      </c>
      <c r="R42" s="9">
        <f t="shared" ref="R42:R53" si="27">L42*$B$44</f>
        <v>14.125500000000001</v>
      </c>
      <c r="S42" s="13">
        <f t="shared" ref="S42:S53" si="28">Q42/R42</f>
        <v>2.87614838539231E-2</v>
      </c>
      <c r="T42" s="2">
        <f t="shared" ref="T42:T53" si="29">$B$43/100</f>
        <v>0.43</v>
      </c>
      <c r="U42" s="14">
        <f t="shared" ref="U42:U53" si="30">S42*T42</f>
        <v>1.2367438057186932E-2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2.0787438057186931E-2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15600</v>
      </c>
      <c r="AU42" s="1">
        <f t="shared" ref="AU42:AU53" si="38">AT42*10000*AS42*0.67*AR42*AQ42</f>
        <v>71373294.395466298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0.96616129032258102</v>
      </c>
      <c r="E43" s="10">
        <f t="shared" ref="E43:E54" si="40">D42</f>
        <v>3.8941935483871002</v>
      </c>
      <c r="F43" s="7" t="s">
        <v>83</v>
      </c>
      <c r="G43" s="1">
        <v>2</v>
      </c>
      <c r="H43" s="9">
        <f t="shared" si="20"/>
        <v>0.96616129032258102</v>
      </c>
      <c r="I43" s="9">
        <f t="shared" si="21"/>
        <v>274.11616129032257</v>
      </c>
      <c r="J43" s="9">
        <f t="shared" si="22"/>
        <v>1.9759320785477291E-2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116.01970691592254</v>
      </c>
      <c r="P43" s="9">
        <f t="shared" si="25"/>
        <v>2.2924706063887719</v>
      </c>
      <c r="Q43" s="12">
        <f t="shared" si="26"/>
        <v>0.55019294553330522</v>
      </c>
      <c r="R43" s="9">
        <f t="shared" si="27"/>
        <v>14.125500000000001</v>
      </c>
      <c r="S43" s="13">
        <f t="shared" si="28"/>
        <v>3.8950334185218594E-2</v>
      </c>
      <c r="T43" s="2">
        <f t="shared" si="29"/>
        <v>0.43</v>
      </c>
      <c r="U43" s="14">
        <f t="shared" si="30"/>
        <v>1.6748643699643996E-2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2.5168643699643993E-2</v>
      </c>
      <c r="AR43" s="9">
        <f t="shared" si="35"/>
        <v>136.875</v>
      </c>
      <c r="AS43" s="1">
        <f t="shared" si="36"/>
        <v>0.24</v>
      </c>
      <c r="AT43" s="1">
        <f t="shared" si="37"/>
        <v>15600</v>
      </c>
      <c r="AU43" s="1">
        <f t="shared" si="38"/>
        <v>86416085.107141063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3.95389285714286</v>
      </c>
      <c r="E44" s="10">
        <f t="shared" si="40"/>
        <v>0.96616129032258102</v>
      </c>
      <c r="F44" s="7" t="s">
        <v>83</v>
      </c>
      <c r="G44" s="1">
        <v>3</v>
      </c>
      <c r="H44" s="9">
        <f t="shared" si="20"/>
        <v>3.95389285714286</v>
      </c>
      <c r="I44" s="9">
        <f t="shared" si="21"/>
        <v>277.10389285714285</v>
      </c>
      <c r="J44" s="9">
        <f t="shared" si="22"/>
        <v>2.8980083717810846E-2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172.58348630953375</v>
      </c>
      <c r="P44" s="9">
        <f t="shared" si="25"/>
        <v>5.00148388156195</v>
      </c>
      <c r="Q44" s="12">
        <f t="shared" si="26"/>
        <v>1.2003561315748679</v>
      </c>
      <c r="R44" s="9">
        <f t="shared" si="27"/>
        <v>14.125500000000001</v>
      </c>
      <c r="S44" s="13">
        <f t="shared" si="28"/>
        <v>8.4977956997973017E-2</v>
      </c>
      <c r="T44" s="2">
        <f t="shared" si="29"/>
        <v>0.43</v>
      </c>
      <c r="U44" s="14">
        <f t="shared" si="30"/>
        <v>3.6540521509128399E-2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4.4960521509128396E-2</v>
      </c>
      <c r="AR44" s="9">
        <f t="shared" si="35"/>
        <v>136.875</v>
      </c>
      <c r="AS44" s="1">
        <f t="shared" si="36"/>
        <v>0.24</v>
      </c>
      <c r="AT44" s="1">
        <f t="shared" si="37"/>
        <v>15600</v>
      </c>
      <c r="AU44" s="1">
        <f t="shared" si="38"/>
        <v>154371141.3122052</v>
      </c>
    </row>
    <row r="45" spans="1:48" x14ac:dyDescent="0.15">
      <c r="C45" s="7">
        <v>3</v>
      </c>
      <c r="D45" s="7">
        <f t="shared" si="39"/>
        <v>5.4017096774193503</v>
      </c>
      <c r="E45" s="10">
        <f t="shared" si="40"/>
        <v>3.95389285714286</v>
      </c>
      <c r="F45" s="7" t="s">
        <v>83</v>
      </c>
      <c r="G45" s="1">
        <v>4</v>
      </c>
      <c r="H45" s="9">
        <f t="shared" si="20"/>
        <v>5.4017096774193503</v>
      </c>
      <c r="I45" s="9">
        <f t="shared" si="21"/>
        <v>278.55170967741935</v>
      </c>
      <c r="J45" s="9">
        <f t="shared" si="22"/>
        <v>3.4786957416575719E-2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226.43825242797183</v>
      </c>
      <c r="P45" s="9">
        <f t="shared" si="25"/>
        <v>7.8770978446956796</v>
      </c>
      <c r="Q45" s="12">
        <f t="shared" si="26"/>
        <v>1.8905034827269631</v>
      </c>
      <c r="R45" s="9">
        <f t="shared" si="27"/>
        <v>14.125500000000001</v>
      </c>
      <c r="S45" s="13">
        <f t="shared" si="28"/>
        <v>0.13383621696414025</v>
      </c>
      <c r="T45" s="2">
        <f t="shared" si="29"/>
        <v>0.43</v>
      </c>
      <c r="U45" s="14">
        <f t="shared" si="30"/>
        <v>5.7549573294580304E-2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6.5969573294580308E-2</v>
      </c>
      <c r="AR45" s="9">
        <f t="shared" si="35"/>
        <v>136.875</v>
      </c>
      <c r="AS45" s="1">
        <f t="shared" si="36"/>
        <v>0.24</v>
      </c>
      <c r="AT45" s="1">
        <f t="shared" si="37"/>
        <v>15600</v>
      </c>
      <c r="AU45" s="1">
        <f t="shared" si="38"/>
        <v>226505342.45462218</v>
      </c>
    </row>
    <row r="46" spans="1:48" x14ac:dyDescent="0.15">
      <c r="C46" s="7">
        <v>4</v>
      </c>
      <c r="D46" s="7">
        <f t="shared" si="39"/>
        <v>6.3301999999999996</v>
      </c>
      <c r="E46" s="10">
        <f t="shared" si="40"/>
        <v>5.4017096774193503</v>
      </c>
      <c r="F46" s="7" t="s">
        <v>83</v>
      </c>
      <c r="G46" s="1">
        <v>5</v>
      </c>
      <c r="H46" s="9">
        <f t="shared" si="20"/>
        <v>6.3301999999999996</v>
      </c>
      <c r="I46" s="9">
        <f t="shared" si="21"/>
        <v>279.48019999999997</v>
      </c>
      <c r="J46" s="9">
        <f t="shared" si="22"/>
        <v>3.9070603257680067E-2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207.63309685411238</v>
      </c>
      <c r="O46" s="9">
        <f t="shared" si="41"/>
        <v>69.784307729163771</v>
      </c>
      <c r="P46" s="9">
        <f t="shared" si="25"/>
        <v>2.7265150008980141</v>
      </c>
      <c r="Q46" s="12">
        <f t="shared" si="26"/>
        <v>0.65436360021552342</v>
      </c>
      <c r="R46" s="9">
        <f t="shared" si="27"/>
        <v>14.125500000000001</v>
      </c>
      <c r="S46" s="13">
        <f t="shared" si="28"/>
        <v>4.6324986741391343E-2</v>
      </c>
      <c r="T46" s="2">
        <f t="shared" si="29"/>
        <v>0.43</v>
      </c>
      <c r="U46" s="14">
        <f t="shared" si="30"/>
        <v>1.9919744298798277E-2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2.8339744298798278E-2</v>
      </c>
      <c r="AR46" s="9">
        <f t="shared" si="35"/>
        <v>136.875</v>
      </c>
      <c r="AS46" s="1">
        <f t="shared" si="36"/>
        <v>0.24</v>
      </c>
      <c r="AT46" s="1">
        <f t="shared" si="37"/>
        <v>15600</v>
      </c>
      <c r="AU46" s="1">
        <f t="shared" si="38"/>
        <v>97304001.934526503</v>
      </c>
    </row>
    <row r="47" spans="1:48" x14ac:dyDescent="0.15">
      <c r="C47" s="7">
        <v>5</v>
      </c>
      <c r="D47" s="7">
        <f t="shared" si="39"/>
        <v>9.9817741935483895</v>
      </c>
      <c r="E47" s="10">
        <f t="shared" si="40"/>
        <v>6.3301999999999996</v>
      </c>
      <c r="F47" s="7" t="s">
        <v>85</v>
      </c>
      <c r="G47" s="1">
        <v>6</v>
      </c>
      <c r="H47" s="9">
        <f t="shared" si="20"/>
        <v>9.9817741935483895</v>
      </c>
      <c r="I47" s="9">
        <f t="shared" si="21"/>
        <v>283.13177419354838</v>
      </c>
      <c r="J47" s="9">
        <f t="shared" si="22"/>
        <v>6.1233281312471917E-2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125.91404272826577</v>
      </c>
      <c r="P47" s="9">
        <f t="shared" si="25"/>
        <v>7.7101299995705066</v>
      </c>
      <c r="Q47" s="12">
        <f t="shared" si="26"/>
        <v>1.8504311998969216</v>
      </c>
      <c r="R47" s="9">
        <f t="shared" si="27"/>
        <v>14.125500000000001</v>
      </c>
      <c r="S47" s="13">
        <f t="shared" si="28"/>
        <v>0.13099934160892865</v>
      </c>
      <c r="T47" s="2">
        <f t="shared" si="29"/>
        <v>0.43</v>
      </c>
      <c r="U47" s="14">
        <f t="shared" si="30"/>
        <v>5.632971689183932E-2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6.4749716891839323E-2</v>
      </c>
      <c r="AR47" s="9">
        <f t="shared" si="35"/>
        <v>136.875</v>
      </c>
      <c r="AS47" s="1">
        <f t="shared" si="36"/>
        <v>0.24</v>
      </c>
      <c r="AT47" s="1">
        <f t="shared" si="37"/>
        <v>15600</v>
      </c>
      <c r="AU47" s="1">
        <f t="shared" si="38"/>
        <v>222316987.45322627</v>
      </c>
    </row>
    <row r="48" spans="1:48" x14ac:dyDescent="0.15">
      <c r="C48" s="7">
        <v>6</v>
      </c>
      <c r="D48" s="7">
        <f t="shared" si="39"/>
        <v>18.128</v>
      </c>
      <c r="E48" s="10">
        <f t="shared" si="40"/>
        <v>9.9817741935483895</v>
      </c>
      <c r="F48" s="7" t="s">
        <v>83</v>
      </c>
      <c r="G48" s="1">
        <v>7</v>
      </c>
      <c r="H48" s="9">
        <f t="shared" si="20"/>
        <v>18.128</v>
      </c>
      <c r="I48" s="9">
        <f t="shared" si="21"/>
        <v>291.27799999999996</v>
      </c>
      <c r="J48" s="9">
        <f t="shared" si="22"/>
        <v>0.16020772209545101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177.06016272869525</v>
      </c>
      <c r="P48" s="9">
        <f t="shared" si="25"/>
        <v>28.36640534461414</v>
      </c>
      <c r="Q48" s="12">
        <f t="shared" si="26"/>
        <v>6.8079372827073934</v>
      </c>
      <c r="R48" s="9">
        <f t="shared" si="27"/>
        <v>14.125500000000001</v>
      </c>
      <c r="S48" s="13">
        <f t="shared" si="28"/>
        <v>0.48196080016334947</v>
      </c>
      <c r="T48" s="2">
        <f t="shared" si="29"/>
        <v>0.43</v>
      </c>
      <c r="U48" s="14">
        <f t="shared" si="30"/>
        <v>0.20724314407024028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0.22284314407024025</v>
      </c>
      <c r="AR48" s="9">
        <f t="shared" si="35"/>
        <v>136.875</v>
      </c>
      <c r="AS48" s="1">
        <f t="shared" si="36"/>
        <v>0.24</v>
      </c>
      <c r="AT48" s="1">
        <f t="shared" si="37"/>
        <v>15600</v>
      </c>
      <c r="AU48" s="1">
        <f t="shared" si="38"/>
        <v>765127923.98857665</v>
      </c>
    </row>
    <row r="49" spans="1:48" x14ac:dyDescent="0.15">
      <c r="C49" s="7">
        <v>7</v>
      </c>
      <c r="D49" s="7">
        <f t="shared" si="39"/>
        <v>16.999451612903201</v>
      </c>
      <c r="E49" s="10">
        <f t="shared" si="40"/>
        <v>18.128</v>
      </c>
      <c r="F49" s="7" t="s">
        <v>83</v>
      </c>
      <c r="G49" s="1">
        <v>8</v>
      </c>
      <c r="H49" s="9">
        <f t="shared" si="20"/>
        <v>16.999451612903201</v>
      </c>
      <c r="I49" s="9">
        <f t="shared" si="21"/>
        <v>290.14945161290319</v>
      </c>
      <c r="J49" s="9">
        <f t="shared" si="22"/>
        <v>0.14067500899825605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207.55000738408111</v>
      </c>
      <c r="P49" s="9">
        <f t="shared" si="25"/>
        <v>29.197099156343722</v>
      </c>
      <c r="Q49" s="12">
        <f t="shared" si="26"/>
        <v>7.0073037975224928</v>
      </c>
      <c r="R49" s="9">
        <f t="shared" si="27"/>
        <v>14.125500000000001</v>
      </c>
      <c r="S49" s="13">
        <f t="shared" si="28"/>
        <v>0.49607474408144792</v>
      </c>
      <c r="T49" s="2">
        <f t="shared" si="29"/>
        <v>0.43</v>
      </c>
      <c r="U49" s="14">
        <f t="shared" si="30"/>
        <v>0.2133121399550226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0.22891213995502258</v>
      </c>
      <c r="AR49" s="9">
        <f t="shared" si="35"/>
        <v>136.875</v>
      </c>
      <c r="AS49" s="1">
        <f t="shared" si="36"/>
        <v>0.24</v>
      </c>
      <c r="AT49" s="1">
        <f t="shared" si="37"/>
        <v>15600</v>
      </c>
      <c r="AU49" s="1">
        <f t="shared" si="38"/>
        <v>785965712.11705077</v>
      </c>
    </row>
    <row r="50" spans="1:48" x14ac:dyDescent="0.15">
      <c r="C50" s="7">
        <v>8</v>
      </c>
      <c r="D50" s="7">
        <f t="shared" si="39"/>
        <v>15.9681290322581</v>
      </c>
      <c r="E50" s="10">
        <f t="shared" si="40"/>
        <v>16.999451612903201</v>
      </c>
      <c r="F50" s="7" t="s">
        <v>83</v>
      </c>
      <c r="G50" s="1">
        <v>9</v>
      </c>
      <c r="H50" s="9">
        <f t="shared" si="20"/>
        <v>15.9681290322581</v>
      </c>
      <c r="I50" s="9">
        <f t="shared" si="21"/>
        <v>289.11812903225808</v>
      </c>
      <c r="J50" s="9">
        <f t="shared" si="22"/>
        <v>0.12480432057474884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237.20915822773742</v>
      </c>
      <c r="P50" s="9">
        <f t="shared" si="25"/>
        <v>29.604727826720861</v>
      </c>
      <c r="Q50" s="12">
        <f t="shared" si="26"/>
        <v>7.1051346784130063</v>
      </c>
      <c r="R50" s="9">
        <f t="shared" si="27"/>
        <v>14.125500000000001</v>
      </c>
      <c r="S50" s="13">
        <f t="shared" si="28"/>
        <v>0.50300057898219575</v>
      </c>
      <c r="T50" s="2">
        <f t="shared" si="29"/>
        <v>0.43</v>
      </c>
      <c r="U50" s="14">
        <f t="shared" si="30"/>
        <v>0.21629024896234417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0.23189024896234417</v>
      </c>
      <c r="AR50" s="9">
        <f t="shared" si="35"/>
        <v>136.875</v>
      </c>
      <c r="AS50" s="1">
        <f t="shared" si="36"/>
        <v>0.24</v>
      </c>
      <c r="AT50" s="1">
        <f t="shared" si="37"/>
        <v>15600</v>
      </c>
      <c r="AU50" s="1">
        <f t="shared" si="38"/>
        <v>796190995.78772736</v>
      </c>
    </row>
    <row r="51" spans="1:48" x14ac:dyDescent="0.15">
      <c r="C51" s="7">
        <v>9</v>
      </c>
      <c r="D51" s="7">
        <f t="shared" si="39"/>
        <v>15.0173666666667</v>
      </c>
      <c r="E51" s="10">
        <f t="shared" si="40"/>
        <v>15.9681290322581</v>
      </c>
      <c r="F51" s="7" t="s">
        <v>83</v>
      </c>
      <c r="G51" s="1">
        <v>10</v>
      </c>
      <c r="H51" s="9">
        <f t="shared" si="20"/>
        <v>15.0173666666667</v>
      </c>
      <c r="I51" s="9">
        <f t="shared" si="21"/>
        <v>288.16736666666668</v>
      </c>
      <c r="J51" s="9">
        <f t="shared" si="22"/>
        <v>0.11167952340513021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266.46068040101653</v>
      </c>
      <c r="P51" s="9">
        <f t="shared" si="25"/>
        <v>29.758201793392246</v>
      </c>
      <c r="Q51" s="12">
        <f t="shared" si="26"/>
        <v>7.1419684304141384</v>
      </c>
      <c r="R51" s="9">
        <f t="shared" si="27"/>
        <v>14.125500000000001</v>
      </c>
      <c r="S51" s="13">
        <f t="shared" si="28"/>
        <v>0.50560818593424217</v>
      </c>
      <c r="T51" s="2">
        <f t="shared" si="29"/>
        <v>0.43</v>
      </c>
      <c r="U51" s="14">
        <f t="shared" si="30"/>
        <v>0.21741151995172414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0.23301151995172414</v>
      </c>
      <c r="AR51" s="9">
        <f t="shared" si="35"/>
        <v>136.875</v>
      </c>
      <c r="AS51" s="1">
        <f t="shared" si="36"/>
        <v>0.24</v>
      </c>
      <c r="AT51" s="1">
        <f t="shared" si="37"/>
        <v>15600</v>
      </c>
      <c r="AU51" s="1">
        <f t="shared" si="38"/>
        <v>800040859.54688573</v>
      </c>
    </row>
    <row r="52" spans="1:48" x14ac:dyDescent="0.15">
      <c r="C52" s="7">
        <v>10</v>
      </c>
      <c r="D52" s="7">
        <f t="shared" si="39"/>
        <v>9.5853225806451601</v>
      </c>
      <c r="E52" s="10">
        <f t="shared" si="40"/>
        <v>15.0173666666667</v>
      </c>
      <c r="F52" s="7" t="s">
        <v>83</v>
      </c>
      <c r="G52" s="1">
        <v>11</v>
      </c>
      <c r="H52" s="9">
        <f t="shared" si="20"/>
        <v>9.5853225806451601</v>
      </c>
      <c r="I52" s="9">
        <f t="shared" si="21"/>
        <v>282.73532258064512</v>
      </c>
      <c r="J52" s="9">
        <f t="shared" si="22"/>
        <v>5.8350605523193301E-2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224.8673546772431</v>
      </c>
      <c r="O52" s="9">
        <f t="shared" si="41"/>
        <v>70.691373930381189</v>
      </c>
      <c r="P52" s="9">
        <f t="shared" si="25"/>
        <v>4.1248844741042232</v>
      </c>
      <c r="Q52" s="12">
        <f t="shared" si="26"/>
        <v>0.98997227378501351</v>
      </c>
      <c r="R52" s="9">
        <f t="shared" si="27"/>
        <v>14.125500000000001</v>
      </c>
      <c r="S52" s="13">
        <f t="shared" si="28"/>
        <v>7.0084051805954728E-2</v>
      </c>
      <c r="T52" s="2">
        <f t="shared" si="29"/>
        <v>0.43</v>
      </c>
      <c r="U52" s="14">
        <f t="shared" si="30"/>
        <v>3.0136142276560533E-2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3.8556142276560533E-2</v>
      </c>
      <c r="AR52" s="9">
        <f t="shared" si="35"/>
        <v>136.875</v>
      </c>
      <c r="AS52" s="1">
        <f t="shared" si="36"/>
        <v>0.24</v>
      </c>
      <c r="AT52" s="1">
        <f t="shared" si="37"/>
        <v>15600</v>
      </c>
      <c r="AU52" s="1">
        <f t="shared" si="38"/>
        <v>132381820.49600962</v>
      </c>
    </row>
    <row r="53" spans="1:48" x14ac:dyDescent="0.15">
      <c r="C53" s="7">
        <v>11</v>
      </c>
      <c r="D53" s="7">
        <f t="shared" si="39"/>
        <v>4.2350666666666701</v>
      </c>
      <c r="E53" s="10">
        <f t="shared" si="40"/>
        <v>9.5853225806451601</v>
      </c>
      <c r="F53" s="7" t="s">
        <v>85</v>
      </c>
      <c r="G53" s="1">
        <v>12</v>
      </c>
      <c r="H53" s="9">
        <f t="shared" si="20"/>
        <v>4.2350666666666701</v>
      </c>
      <c r="I53" s="9">
        <f t="shared" si="21"/>
        <v>277.38506666666666</v>
      </c>
      <c r="J53" s="9">
        <f t="shared" si="22"/>
        <v>3.0030887884679978E-2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125.42273945627696</v>
      </c>
      <c r="P53" s="9">
        <f t="shared" si="25"/>
        <v>3.7665562268008812</v>
      </c>
      <c r="Q53" s="12">
        <f t="shared" si="26"/>
        <v>0.90397349443221142</v>
      </c>
      <c r="R53" s="9">
        <f t="shared" si="27"/>
        <v>14.125500000000001</v>
      </c>
      <c r="S53" s="13">
        <f t="shared" si="28"/>
        <v>6.3995858159513738E-2</v>
      </c>
      <c r="T53" s="2">
        <f t="shared" si="29"/>
        <v>0.43</v>
      </c>
      <c r="U53" s="14">
        <f t="shared" si="30"/>
        <v>2.7518219008590906E-2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3.5938219008590906E-2</v>
      </c>
      <c r="AR53" s="9">
        <f t="shared" si="35"/>
        <v>136.875</v>
      </c>
      <c r="AS53" s="1">
        <f t="shared" si="36"/>
        <v>0.24</v>
      </c>
      <c r="AT53" s="1">
        <f t="shared" si="37"/>
        <v>15600</v>
      </c>
      <c r="AU53" s="1">
        <f t="shared" si="38"/>
        <v>123393228.07805473</v>
      </c>
      <c r="AV53" s="1">
        <f>SUM(AU42:AU53)</f>
        <v>4261387392.6714931</v>
      </c>
    </row>
    <row r="54" spans="1:48" x14ac:dyDescent="0.15">
      <c r="C54" s="7">
        <v>12</v>
      </c>
      <c r="D54" s="7">
        <f t="shared" si="39"/>
        <v>3.8182580645161299</v>
      </c>
      <c r="E54" s="10">
        <f t="shared" si="40"/>
        <v>4.2350666666666701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3.8941935483871002</v>
      </c>
      <c r="E58" s="7"/>
      <c r="F58" s="7"/>
      <c r="G58" s="1">
        <v>1</v>
      </c>
      <c r="H58" s="9">
        <f t="shared" ref="H58:H69" si="42">E59</f>
        <v>3.8941935483871002</v>
      </c>
      <c r="I58" s="9">
        <f t="shared" ref="I58:I69" si="43">H58+273.15</f>
        <v>277.04419354838706</v>
      </c>
      <c r="J58" s="9">
        <f t="shared" ref="J58:J69" si="44">EXP(($C$15*(I58-$C$13))/($C$16*I58*$C$13))</f>
        <v>2.8761483853923103E-2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2.8694373724930619E-3</v>
      </c>
      <c r="Q58" s="12">
        <f t="shared" ref="Q58:Q69" si="48">P58*$B$60</f>
        <v>5.4519310077368174E-4</v>
      </c>
      <c r="R58" s="9">
        <f t="shared" ref="R58:R69" si="49">L58*$B$60</f>
        <v>1.8955666666666669E-2</v>
      </c>
      <c r="S58" s="13">
        <f t="shared" ref="S58:S69" si="50">Q58/R58</f>
        <v>2.87614838539231E-2</v>
      </c>
      <c r="T58" s="2">
        <f t="shared" ref="T58:T69" si="51">$B$59/100</f>
        <v>0.01</v>
      </c>
      <c r="U58" s="14">
        <f t="shared" ref="U58:U69" si="52">S58*T58</f>
        <v>2.87614838539231E-4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1.2287614838539232E-2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829.66666666666663</v>
      </c>
      <c r="AU58" s="1">
        <f t="shared" ref="AU58:AU69" si="59">AT58*10000*AS58*0.67*AR58*AQ58</f>
        <v>129474.7548488107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0.96616129032258102</v>
      </c>
      <c r="E59" s="10">
        <f t="shared" ref="E59:E70" si="61">D58</f>
        <v>3.8941935483871002</v>
      </c>
      <c r="F59" s="7" t="s">
        <v>83</v>
      </c>
      <c r="G59" s="1">
        <v>2</v>
      </c>
      <c r="H59" s="9">
        <f t="shared" si="42"/>
        <v>0.96616129032258102</v>
      </c>
      <c r="I59" s="9">
        <f t="shared" si="43"/>
        <v>274.11616129032257</v>
      </c>
      <c r="J59" s="9">
        <f t="shared" si="44"/>
        <v>1.9759320785477291E-2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0.19666389596084027</v>
      </c>
      <c r="P59" s="9">
        <f t="shared" si="47"/>
        <v>3.8859450072119745E-3</v>
      </c>
      <c r="Q59" s="12">
        <f t="shared" si="48"/>
        <v>7.383295513702752E-4</v>
      </c>
      <c r="R59" s="9">
        <f t="shared" si="49"/>
        <v>1.8955666666666669E-2</v>
      </c>
      <c r="S59" s="13">
        <f t="shared" si="50"/>
        <v>3.8950334185218587E-2</v>
      </c>
      <c r="T59" s="2">
        <f t="shared" si="51"/>
        <v>0.01</v>
      </c>
      <c r="U59" s="14">
        <f t="shared" si="52"/>
        <v>3.8950334185218586E-4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1.2389503341852187E-2</v>
      </c>
      <c r="AR59" s="9">
        <f t="shared" si="56"/>
        <v>9.9766666666666666</v>
      </c>
      <c r="AS59" s="1">
        <f t="shared" si="57"/>
        <v>0.19</v>
      </c>
      <c r="AT59" s="1">
        <f t="shared" si="58"/>
        <v>829.66666666666663</v>
      </c>
      <c r="AU59" s="1">
        <f t="shared" si="59"/>
        <v>130548.35531250536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3.95389285714286</v>
      </c>
      <c r="E60" s="10">
        <f t="shared" si="61"/>
        <v>0.96616129032258102</v>
      </c>
      <c r="F60" s="7" t="s">
        <v>83</v>
      </c>
      <c r="G60" s="1">
        <v>3</v>
      </c>
      <c r="H60" s="9">
        <f t="shared" si="42"/>
        <v>3.95389285714286</v>
      </c>
      <c r="I60" s="9">
        <f t="shared" si="43"/>
        <v>277.10389285714285</v>
      </c>
      <c r="J60" s="9">
        <f t="shared" si="44"/>
        <v>2.8980083717810846E-2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0.29254461762029499</v>
      </c>
      <c r="P60" s="9">
        <f t="shared" si="47"/>
        <v>8.4779675098311108E-3</v>
      </c>
      <c r="Q60" s="12">
        <f t="shared" si="48"/>
        <v>1.6108138268679112E-3</v>
      </c>
      <c r="R60" s="9">
        <f t="shared" si="49"/>
        <v>1.8955666666666669E-2</v>
      </c>
      <c r="S60" s="13">
        <f t="shared" si="50"/>
        <v>8.4977956997973045E-2</v>
      </c>
      <c r="T60" s="2">
        <f t="shared" si="51"/>
        <v>0.01</v>
      </c>
      <c r="U60" s="14">
        <f t="shared" si="52"/>
        <v>8.4977956997973046E-4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1.284977956997973E-2</v>
      </c>
      <c r="AR60" s="9">
        <f t="shared" si="56"/>
        <v>9.9766666666666666</v>
      </c>
      <c r="AS60" s="1">
        <f t="shared" si="57"/>
        <v>0.19</v>
      </c>
      <c r="AT60" s="1">
        <f t="shared" si="58"/>
        <v>829.66666666666663</v>
      </c>
      <c r="AU60" s="1">
        <f t="shared" si="59"/>
        <v>135398.29182033244</v>
      </c>
    </row>
    <row r="61" spans="1:48" x14ac:dyDescent="0.15">
      <c r="C61" s="7">
        <v>3</v>
      </c>
      <c r="D61" s="7">
        <f t="shared" si="60"/>
        <v>5.4017096774193503</v>
      </c>
      <c r="E61" s="10">
        <f t="shared" si="61"/>
        <v>3.95389285714286</v>
      </c>
      <c r="F61" s="7" t="s">
        <v>83</v>
      </c>
      <c r="G61" s="1">
        <v>4</v>
      </c>
      <c r="H61" s="9">
        <f t="shared" si="42"/>
        <v>5.4017096774193503</v>
      </c>
      <c r="I61" s="9">
        <f t="shared" si="43"/>
        <v>278.55170967741935</v>
      </c>
      <c r="J61" s="9">
        <f t="shared" si="44"/>
        <v>3.4786957416575719E-2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0.38383331677713056</v>
      </c>
      <c r="P61" s="9">
        <f t="shared" si="47"/>
        <v>1.335239324578906E-2</v>
      </c>
      <c r="Q61" s="12">
        <f t="shared" si="48"/>
        <v>2.5369547166999213E-3</v>
      </c>
      <c r="R61" s="9">
        <f t="shared" si="49"/>
        <v>1.8955666666666669E-2</v>
      </c>
      <c r="S61" s="13">
        <f t="shared" si="50"/>
        <v>0.13383621696414025</v>
      </c>
      <c r="T61" s="2">
        <f t="shared" si="51"/>
        <v>0.01</v>
      </c>
      <c r="U61" s="14">
        <f t="shared" si="52"/>
        <v>1.3383621696414025E-3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1.3338362169641403E-2</v>
      </c>
      <c r="AR61" s="9">
        <f t="shared" si="56"/>
        <v>9.9766666666666666</v>
      </c>
      <c r="AS61" s="1">
        <f t="shared" si="57"/>
        <v>0.19</v>
      </c>
      <c r="AT61" s="1">
        <f t="shared" si="58"/>
        <v>829.66666666666663</v>
      </c>
      <c r="AU61" s="1">
        <f t="shared" si="59"/>
        <v>140546.49292736762</v>
      </c>
    </row>
    <row r="62" spans="1:48" x14ac:dyDescent="0.15">
      <c r="C62" s="7">
        <v>4</v>
      </c>
      <c r="D62" s="7">
        <f t="shared" si="60"/>
        <v>6.3301999999999996</v>
      </c>
      <c r="E62" s="10">
        <f t="shared" si="61"/>
        <v>5.4017096774193503</v>
      </c>
      <c r="F62" s="7" t="s">
        <v>83</v>
      </c>
      <c r="G62" s="1">
        <v>5</v>
      </c>
      <c r="H62" s="9">
        <f t="shared" si="42"/>
        <v>6.3301999999999996</v>
      </c>
      <c r="I62" s="9">
        <f t="shared" si="43"/>
        <v>279.48019999999997</v>
      </c>
      <c r="J62" s="9">
        <f t="shared" si="44"/>
        <v>3.9070603257680067E-2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0.35195687735477443</v>
      </c>
      <c r="O62" s="9">
        <f t="shared" si="62"/>
        <v>0.11829071284323373</v>
      </c>
      <c r="P62" s="9">
        <f t="shared" si="47"/>
        <v>4.6216895105661449E-3</v>
      </c>
      <c r="Q62" s="12">
        <f t="shared" si="48"/>
        <v>8.7812100700756753E-4</v>
      </c>
      <c r="R62" s="9">
        <f t="shared" si="49"/>
        <v>1.8955666666666669E-2</v>
      </c>
      <c r="S62" s="13">
        <f t="shared" si="50"/>
        <v>4.6324986741391357E-2</v>
      </c>
      <c r="T62" s="2">
        <f t="shared" si="51"/>
        <v>0.01</v>
      </c>
      <c r="U62" s="14">
        <f t="shared" si="52"/>
        <v>4.6324986741391359E-4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1.2463249867413914E-2</v>
      </c>
      <c r="AR62" s="9">
        <f t="shared" si="56"/>
        <v>9.9766666666666666</v>
      </c>
      <c r="AS62" s="1">
        <f t="shared" si="57"/>
        <v>0.19</v>
      </c>
      <c r="AT62" s="1">
        <f t="shared" si="58"/>
        <v>829.66666666666663</v>
      </c>
      <c r="AU62" s="1">
        <f t="shared" si="59"/>
        <v>131325.42339638676</v>
      </c>
    </row>
    <row r="63" spans="1:48" x14ac:dyDescent="0.15">
      <c r="C63" s="7">
        <v>5</v>
      </c>
      <c r="D63" s="7">
        <f t="shared" si="60"/>
        <v>9.9817741935483895</v>
      </c>
      <c r="E63" s="10">
        <f t="shared" si="61"/>
        <v>6.3301999999999996</v>
      </c>
      <c r="F63" s="7" t="s">
        <v>85</v>
      </c>
      <c r="G63" s="1">
        <v>6</v>
      </c>
      <c r="H63" s="9">
        <f t="shared" si="42"/>
        <v>9.9817741935483895</v>
      </c>
      <c r="I63" s="9">
        <f t="shared" si="43"/>
        <v>283.13177419354838</v>
      </c>
      <c r="J63" s="9">
        <f t="shared" si="44"/>
        <v>6.1233281312471917E-2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0.21343568999933424</v>
      </c>
      <c r="P63" s="9">
        <f t="shared" si="47"/>
        <v>1.3069367647850782E-2</v>
      </c>
      <c r="Q63" s="12">
        <f t="shared" si="48"/>
        <v>2.4831798530916484E-3</v>
      </c>
      <c r="R63" s="9">
        <f t="shared" si="49"/>
        <v>1.8955666666666669E-2</v>
      </c>
      <c r="S63" s="13">
        <f t="shared" si="50"/>
        <v>0.13099934160892862</v>
      </c>
      <c r="T63" s="2">
        <f t="shared" si="51"/>
        <v>0.01</v>
      </c>
      <c r="U63" s="14">
        <f t="shared" si="52"/>
        <v>1.3099934160892863E-3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1.3309993416089287E-2</v>
      </c>
      <c r="AR63" s="9">
        <f t="shared" si="56"/>
        <v>9.9766666666666666</v>
      </c>
      <c r="AS63" s="1">
        <f t="shared" si="57"/>
        <v>0.19</v>
      </c>
      <c r="AT63" s="1">
        <f t="shared" si="58"/>
        <v>829.66666666666663</v>
      </c>
      <c r="AU63" s="1">
        <f t="shared" si="59"/>
        <v>140247.5710080374</v>
      </c>
    </row>
    <row r="64" spans="1:48" x14ac:dyDescent="0.15">
      <c r="C64" s="7">
        <v>6</v>
      </c>
      <c r="D64" s="7">
        <f t="shared" si="60"/>
        <v>18.128</v>
      </c>
      <c r="E64" s="10">
        <f t="shared" si="61"/>
        <v>9.9817741935483895</v>
      </c>
      <c r="F64" s="7" t="s">
        <v>83</v>
      </c>
      <c r="G64" s="1">
        <v>7</v>
      </c>
      <c r="H64" s="9">
        <f t="shared" si="42"/>
        <v>18.128</v>
      </c>
      <c r="I64" s="9">
        <f t="shared" si="43"/>
        <v>291.27799999999996</v>
      </c>
      <c r="J64" s="9">
        <f t="shared" si="44"/>
        <v>0.16020772209545101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0.30013298901815016</v>
      </c>
      <c r="P64" s="9">
        <f t="shared" si="47"/>
        <v>4.808362249629685E-2</v>
      </c>
      <c r="Q64" s="12">
        <f t="shared" si="48"/>
        <v>9.1358882742964016E-3</v>
      </c>
      <c r="R64" s="9">
        <f t="shared" si="49"/>
        <v>1.8955666666666669E-2</v>
      </c>
      <c r="S64" s="13">
        <f t="shared" si="50"/>
        <v>0.48196080016334958</v>
      </c>
      <c r="T64" s="2">
        <f t="shared" si="51"/>
        <v>0.01</v>
      </c>
      <c r="U64" s="14">
        <f t="shared" si="52"/>
        <v>4.8196080016334958E-3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2.4919608001633495E-2</v>
      </c>
      <c r="AR64" s="9">
        <f t="shared" si="56"/>
        <v>9.9766666666666666</v>
      </c>
      <c r="AS64" s="1">
        <f t="shared" si="57"/>
        <v>0.19</v>
      </c>
      <c r="AT64" s="1">
        <f t="shared" si="58"/>
        <v>829.66666666666663</v>
      </c>
      <c r="AU64" s="1">
        <f t="shared" si="59"/>
        <v>262578.22851188295</v>
      </c>
    </row>
    <row r="65" spans="1:48" x14ac:dyDescent="0.15">
      <c r="C65" s="7">
        <v>7</v>
      </c>
      <c r="D65" s="7">
        <f t="shared" si="60"/>
        <v>16.999451612903201</v>
      </c>
      <c r="E65" s="10">
        <f t="shared" si="61"/>
        <v>18.128</v>
      </c>
      <c r="F65" s="7" t="s">
        <v>83</v>
      </c>
      <c r="G65" s="1">
        <v>8</v>
      </c>
      <c r="H65" s="9">
        <f t="shared" si="42"/>
        <v>16.999451612903201</v>
      </c>
      <c r="I65" s="9">
        <f t="shared" si="43"/>
        <v>290.14945161290319</v>
      </c>
      <c r="J65" s="9">
        <f t="shared" si="44"/>
        <v>0.14067500899825605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0.35181603318852001</v>
      </c>
      <c r="P65" s="9">
        <f t="shared" si="47"/>
        <v>4.9491723634525801E-2</v>
      </c>
      <c r="Q65" s="12">
        <f t="shared" si="48"/>
        <v>9.4034274905599024E-3</v>
      </c>
      <c r="R65" s="9">
        <f t="shared" si="49"/>
        <v>1.8955666666666669E-2</v>
      </c>
      <c r="S65" s="13">
        <f t="shared" si="50"/>
        <v>0.49607474408144797</v>
      </c>
      <c r="T65" s="2">
        <f t="shared" si="51"/>
        <v>0.01</v>
      </c>
      <c r="U65" s="14">
        <f t="shared" si="52"/>
        <v>4.9607474408144801E-3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2.506074744081448E-2</v>
      </c>
      <c r="AR65" s="9">
        <f t="shared" si="56"/>
        <v>9.9766666666666666</v>
      </c>
      <c r="AS65" s="1">
        <f t="shared" si="57"/>
        <v>0.19</v>
      </c>
      <c r="AT65" s="1">
        <f t="shared" si="58"/>
        <v>829.66666666666663</v>
      </c>
      <c r="AU65" s="1">
        <f t="shared" si="59"/>
        <v>264065.41658927465</v>
      </c>
    </row>
    <row r="66" spans="1:48" x14ac:dyDescent="0.15">
      <c r="C66" s="7">
        <v>8</v>
      </c>
      <c r="D66" s="7">
        <f t="shared" si="60"/>
        <v>15.9681290322581</v>
      </c>
      <c r="E66" s="10">
        <f t="shared" si="61"/>
        <v>16.999451612903201</v>
      </c>
      <c r="F66" s="7" t="s">
        <v>83</v>
      </c>
      <c r="G66" s="1">
        <v>9</v>
      </c>
      <c r="H66" s="9">
        <f t="shared" si="42"/>
        <v>15.9681290322581</v>
      </c>
      <c r="I66" s="9">
        <f t="shared" si="43"/>
        <v>289.11812903225808</v>
      </c>
      <c r="J66" s="9">
        <f t="shared" si="44"/>
        <v>0.12480432057474884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0.40209097622066087</v>
      </c>
      <c r="P66" s="9">
        <f t="shared" si="47"/>
        <v>5.0182691096457073E-2</v>
      </c>
      <c r="Q66" s="12">
        <f t="shared" si="48"/>
        <v>9.5347113083268445E-3</v>
      </c>
      <c r="R66" s="9">
        <f t="shared" si="49"/>
        <v>1.8955666666666669E-2</v>
      </c>
      <c r="S66" s="13">
        <f t="shared" si="50"/>
        <v>0.50300057898219586</v>
      </c>
      <c r="T66" s="2">
        <f t="shared" si="51"/>
        <v>0.01</v>
      </c>
      <c r="U66" s="14">
        <f t="shared" si="52"/>
        <v>5.0300057898219584E-3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2.5130005789821958E-2</v>
      </c>
      <c r="AR66" s="9">
        <f t="shared" si="56"/>
        <v>9.9766666666666666</v>
      </c>
      <c r="AS66" s="1">
        <f t="shared" si="57"/>
        <v>0.19</v>
      </c>
      <c r="AT66" s="1">
        <f t="shared" si="58"/>
        <v>829.66666666666663</v>
      </c>
      <c r="AU66" s="1">
        <f t="shared" si="59"/>
        <v>264795.1926993503</v>
      </c>
    </row>
    <row r="67" spans="1:48" x14ac:dyDescent="0.15">
      <c r="C67" s="7">
        <v>9</v>
      </c>
      <c r="D67" s="7">
        <f t="shared" si="60"/>
        <v>15.0173666666667</v>
      </c>
      <c r="E67" s="10">
        <f t="shared" si="61"/>
        <v>15.9681290322581</v>
      </c>
      <c r="F67" s="7" t="s">
        <v>83</v>
      </c>
      <c r="G67" s="1">
        <v>10</v>
      </c>
      <c r="H67" s="9">
        <f t="shared" si="42"/>
        <v>15.0173666666667</v>
      </c>
      <c r="I67" s="9">
        <f t="shared" si="43"/>
        <v>288.16736666666668</v>
      </c>
      <c r="J67" s="9">
        <f t="shared" si="44"/>
        <v>0.11167952340513021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0.45167495179087053</v>
      </c>
      <c r="P67" s="9">
        <f t="shared" si="47"/>
        <v>5.0442843350039582E-2</v>
      </c>
      <c r="Q67" s="12">
        <f t="shared" si="48"/>
        <v>9.5841402365075198E-3</v>
      </c>
      <c r="R67" s="9">
        <f t="shared" si="49"/>
        <v>1.8955666666666669E-2</v>
      </c>
      <c r="S67" s="13">
        <f t="shared" si="50"/>
        <v>0.50560818593424228</v>
      </c>
      <c r="T67" s="2">
        <f t="shared" si="51"/>
        <v>0.01</v>
      </c>
      <c r="U67" s="14">
        <f t="shared" si="52"/>
        <v>5.0560818593424232E-3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2.5156081859342424E-2</v>
      </c>
      <c r="AR67" s="9">
        <f t="shared" si="56"/>
        <v>9.9766666666666666</v>
      </c>
      <c r="AS67" s="1">
        <f t="shared" si="57"/>
        <v>0.19</v>
      </c>
      <c r="AT67" s="1">
        <f t="shared" si="58"/>
        <v>829.66666666666663</v>
      </c>
      <c r="AU67" s="1">
        <f t="shared" si="59"/>
        <v>265069.95657769009</v>
      </c>
    </row>
    <row r="68" spans="1:48" x14ac:dyDescent="0.15">
      <c r="C68" s="7">
        <v>10</v>
      </c>
      <c r="D68" s="7">
        <f t="shared" si="60"/>
        <v>9.5853225806451601</v>
      </c>
      <c r="E68" s="10">
        <f t="shared" si="61"/>
        <v>15.0173666666667</v>
      </c>
      <c r="F68" s="7" t="s">
        <v>83</v>
      </c>
      <c r="G68" s="1">
        <v>11</v>
      </c>
      <c r="H68" s="9">
        <f t="shared" si="42"/>
        <v>9.5853225806451601</v>
      </c>
      <c r="I68" s="9">
        <f t="shared" si="43"/>
        <v>282.73532258064512</v>
      </c>
      <c r="J68" s="9">
        <f t="shared" si="44"/>
        <v>5.8350605523193301E-2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0.38117050301878941</v>
      </c>
      <c r="O68" s="9">
        <f t="shared" si="62"/>
        <v>0.11982827208870828</v>
      </c>
      <c r="P68" s="9">
        <f t="shared" si="47"/>
        <v>6.9920522351740906E-3</v>
      </c>
      <c r="Q68" s="12">
        <f t="shared" si="48"/>
        <v>1.3284899246830773E-3</v>
      </c>
      <c r="R68" s="9">
        <f t="shared" si="49"/>
        <v>1.8955666666666669E-2</v>
      </c>
      <c r="S68" s="13">
        <f t="shared" si="50"/>
        <v>7.0084051805954797E-2</v>
      </c>
      <c r="T68" s="2">
        <f t="shared" si="51"/>
        <v>0.01</v>
      </c>
      <c r="U68" s="14">
        <f t="shared" si="52"/>
        <v>7.0084051805954794E-4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1.2700840518059548E-2</v>
      </c>
      <c r="AR68" s="9">
        <f t="shared" si="56"/>
        <v>9.9766666666666666</v>
      </c>
      <c r="AS68" s="1">
        <f t="shared" si="57"/>
        <v>0.19</v>
      </c>
      <c r="AT68" s="1">
        <f t="shared" si="58"/>
        <v>829.66666666666663</v>
      </c>
      <c r="AU68" s="1">
        <f t="shared" si="59"/>
        <v>133828.91912366412</v>
      </c>
    </row>
    <row r="69" spans="1:48" x14ac:dyDescent="0.15">
      <c r="C69" s="7">
        <v>11</v>
      </c>
      <c r="D69" s="7">
        <f t="shared" si="60"/>
        <v>4.2350666666666701</v>
      </c>
      <c r="E69" s="10">
        <f t="shared" si="61"/>
        <v>9.5853225806451601</v>
      </c>
      <c r="F69" s="7" t="s">
        <v>85</v>
      </c>
      <c r="G69" s="1">
        <v>12</v>
      </c>
      <c r="H69" s="9">
        <f t="shared" si="42"/>
        <v>4.2350666666666701</v>
      </c>
      <c r="I69" s="9">
        <f t="shared" si="43"/>
        <v>277.38506666666666</v>
      </c>
      <c r="J69" s="9">
        <f t="shared" si="44"/>
        <v>3.0030887884679978E-2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0.21260288652020085</v>
      </c>
      <c r="P69" s="9">
        <f t="shared" si="47"/>
        <v>6.3846534490474916E-3</v>
      </c>
      <c r="Q69" s="12">
        <f t="shared" si="48"/>
        <v>1.2130841553190234E-3</v>
      </c>
      <c r="R69" s="9">
        <f t="shared" si="49"/>
        <v>1.8955666666666669E-2</v>
      </c>
      <c r="S69" s="13">
        <f t="shared" si="50"/>
        <v>6.3995858159513766E-2</v>
      </c>
      <c r="T69" s="2">
        <f t="shared" si="51"/>
        <v>0.01</v>
      </c>
      <c r="U69" s="14">
        <f t="shared" si="52"/>
        <v>6.3995858159513765E-4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1.2639958581595138E-2</v>
      </c>
      <c r="AR69" s="9">
        <f t="shared" si="56"/>
        <v>9.9766666666666666</v>
      </c>
      <c r="AS69" s="1">
        <f t="shared" si="57"/>
        <v>0.19</v>
      </c>
      <c r="AT69" s="1">
        <f t="shared" si="58"/>
        <v>829.66666666666663</v>
      </c>
      <c r="AU69" s="1">
        <f t="shared" si="59"/>
        <v>133187.4053797822</v>
      </c>
      <c r="AV69" s="1">
        <f>SUM(AU58:AU69)</f>
        <v>2131066.0081950845</v>
      </c>
    </row>
    <row r="70" spans="1:48" x14ac:dyDescent="0.15">
      <c r="C70" s="7">
        <v>12</v>
      </c>
      <c r="D70" s="7">
        <f t="shared" si="60"/>
        <v>3.8182580645161299</v>
      </c>
      <c r="E70" s="10">
        <f t="shared" si="61"/>
        <v>4.2350666666666701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3.8941935483871002</v>
      </c>
      <c r="E73" s="7"/>
      <c r="F73" s="7"/>
      <c r="G73" s="1">
        <v>1</v>
      </c>
      <c r="H73" s="9">
        <f t="shared" ref="H73:H84" si="63">E74</f>
        <v>3.8941935483871002</v>
      </c>
      <c r="I73" s="9">
        <f t="shared" ref="I73:I84" si="64">H73+273.15</f>
        <v>277.04419354838706</v>
      </c>
      <c r="J73" s="9">
        <f t="shared" ref="J73:J84" si="65">EXP(($C$15*(I73-$C$13))/($C$16*I73*$C$13))</f>
        <v>2.8761483853923103E-2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3.1493824820045804E-3</v>
      </c>
      <c r="Q73" s="12">
        <f t="shared" ref="Q73:Q84" si="69">P73*$B$75</f>
        <v>5.6688884676082442E-4</v>
      </c>
      <c r="R73" s="9">
        <f t="shared" ref="R73:R84" si="70">L73*$B$75</f>
        <v>1.9710000000000002E-2</v>
      </c>
      <c r="S73" s="13">
        <f t="shared" ref="S73:S84" si="71">Q73/R73</f>
        <v>2.8761483853923103E-2</v>
      </c>
      <c r="T73" s="2">
        <f t="shared" ref="T73:T84" si="72">$B$74/100</f>
        <v>0.01</v>
      </c>
      <c r="U73" s="14">
        <f t="shared" ref="U73:U84" si="73">S73*T73</f>
        <v>2.8761483853923105E-4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1.2887614838539231E-2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0.96616129032258102</v>
      </c>
      <c r="E74" s="10">
        <f t="shared" ref="E74:E85" si="82">D73</f>
        <v>3.8941935483871002</v>
      </c>
      <c r="F74" s="7" t="s">
        <v>83</v>
      </c>
      <c r="G74" s="1">
        <v>2</v>
      </c>
      <c r="H74" s="9">
        <f t="shared" si="63"/>
        <v>0.96616129032258102</v>
      </c>
      <c r="I74" s="9">
        <f t="shared" si="64"/>
        <v>274.11616129032257</v>
      </c>
      <c r="J74" s="9">
        <f t="shared" si="65"/>
        <v>1.9759320785477291E-2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0.21585061751799545</v>
      </c>
      <c r="P74" s="9">
        <f t="shared" si="68"/>
        <v>4.2650615932814358E-3</v>
      </c>
      <c r="Q74" s="12">
        <f t="shared" si="69"/>
        <v>7.6771108679065845E-4</v>
      </c>
      <c r="R74" s="9">
        <f t="shared" si="70"/>
        <v>1.9710000000000002E-2</v>
      </c>
      <c r="S74" s="13">
        <f t="shared" si="71"/>
        <v>3.8950334185218587E-2</v>
      </c>
      <c r="T74" s="2">
        <f t="shared" si="72"/>
        <v>0.01</v>
      </c>
      <c r="U74" s="14">
        <f t="shared" si="73"/>
        <v>3.8950334185218586E-4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1.2989503341852187E-2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3.95389285714286</v>
      </c>
      <c r="E75" s="10">
        <f t="shared" si="82"/>
        <v>0.96616129032258102</v>
      </c>
      <c r="F75" s="7" t="s">
        <v>83</v>
      </c>
      <c r="G75" s="1">
        <v>3</v>
      </c>
      <c r="H75" s="9">
        <f t="shared" si="63"/>
        <v>3.95389285714286</v>
      </c>
      <c r="I75" s="9">
        <f t="shared" si="64"/>
        <v>277.10389285714285</v>
      </c>
      <c r="J75" s="9">
        <f t="shared" si="65"/>
        <v>2.8980083717810846E-2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0.32108555592471399</v>
      </c>
      <c r="P75" s="9">
        <f t="shared" si="68"/>
        <v>9.3050862912780474E-3</v>
      </c>
      <c r="Q75" s="12">
        <f t="shared" si="69"/>
        <v>1.6749155324300485E-3</v>
      </c>
      <c r="R75" s="9">
        <f t="shared" si="70"/>
        <v>1.9710000000000002E-2</v>
      </c>
      <c r="S75" s="13">
        <f t="shared" si="71"/>
        <v>8.4977956997973031E-2</v>
      </c>
      <c r="T75" s="2">
        <f t="shared" si="72"/>
        <v>0.01</v>
      </c>
      <c r="U75" s="14">
        <f t="shared" si="73"/>
        <v>8.4977956997973035E-4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1.344977956997973E-2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5.4017096774193503</v>
      </c>
      <c r="E76" s="10">
        <f t="shared" si="82"/>
        <v>3.95389285714286</v>
      </c>
      <c r="F76" s="7" t="s">
        <v>83</v>
      </c>
      <c r="G76" s="1">
        <v>4</v>
      </c>
      <c r="H76" s="9">
        <f t="shared" si="63"/>
        <v>5.4017096774193503</v>
      </c>
      <c r="I76" s="9">
        <f t="shared" si="64"/>
        <v>278.55170967741935</v>
      </c>
      <c r="J76" s="9">
        <f t="shared" si="65"/>
        <v>3.4786957416575719E-2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0.42128046963343602</v>
      </c>
      <c r="P76" s="9">
        <f t="shared" si="68"/>
        <v>1.4655065757573358E-2</v>
      </c>
      <c r="Q76" s="12">
        <f t="shared" si="69"/>
        <v>2.6379118363632045E-3</v>
      </c>
      <c r="R76" s="9">
        <f t="shared" si="70"/>
        <v>1.9710000000000002E-2</v>
      </c>
      <c r="S76" s="13">
        <f t="shared" si="71"/>
        <v>0.13383621696414025</v>
      </c>
      <c r="T76" s="2">
        <f t="shared" si="72"/>
        <v>0.01</v>
      </c>
      <c r="U76" s="14">
        <f t="shared" si="73"/>
        <v>1.3383621696414025E-3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1.3938362169641403E-2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6.3301999999999996</v>
      </c>
      <c r="E77" s="10">
        <f t="shared" si="82"/>
        <v>5.4017096774193503</v>
      </c>
      <c r="F77" s="7" t="s">
        <v>83</v>
      </c>
      <c r="G77" s="1">
        <v>5</v>
      </c>
      <c r="H77" s="9">
        <f t="shared" si="63"/>
        <v>6.3301999999999996</v>
      </c>
      <c r="I77" s="9">
        <f t="shared" si="64"/>
        <v>279.48019999999997</v>
      </c>
      <c r="J77" s="9">
        <f t="shared" si="65"/>
        <v>3.9070603257680067E-2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0.38629413368206955</v>
      </c>
      <c r="O77" s="9">
        <f t="shared" si="83"/>
        <v>0.12983127019379315</v>
      </c>
      <c r="P77" s="9">
        <f t="shared" si="68"/>
        <v>5.0725860481823553E-3</v>
      </c>
      <c r="Q77" s="12">
        <f t="shared" si="69"/>
        <v>9.130654886728239E-4</v>
      </c>
      <c r="R77" s="9">
        <f t="shared" si="70"/>
        <v>1.9710000000000002E-2</v>
      </c>
      <c r="S77" s="13">
        <f t="shared" si="71"/>
        <v>4.6324986741391364E-2</v>
      </c>
      <c r="T77" s="2">
        <f t="shared" si="72"/>
        <v>0.01</v>
      </c>
      <c r="U77" s="14">
        <f t="shared" si="73"/>
        <v>4.6324986741391364E-4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1.3063249867413914E-2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9.9817741935483895</v>
      </c>
      <c r="E78" s="10">
        <f t="shared" si="82"/>
        <v>6.3301999999999996</v>
      </c>
      <c r="F78" s="7" t="s">
        <v>85</v>
      </c>
      <c r="G78" s="1">
        <v>6</v>
      </c>
      <c r="H78" s="9">
        <f t="shared" si="63"/>
        <v>9.9817741935483895</v>
      </c>
      <c r="I78" s="9">
        <f t="shared" si="64"/>
        <v>283.13177419354838</v>
      </c>
      <c r="J78" s="9">
        <f t="shared" si="65"/>
        <v>6.1233281312471917E-2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0.2342586841456108</v>
      </c>
      <c r="P78" s="9">
        <f t="shared" si="68"/>
        <v>1.434442790617769E-2</v>
      </c>
      <c r="Q78" s="12">
        <f t="shared" si="69"/>
        <v>2.5819970231119841E-3</v>
      </c>
      <c r="R78" s="9">
        <f t="shared" si="70"/>
        <v>1.9710000000000002E-2</v>
      </c>
      <c r="S78" s="13">
        <f t="shared" si="71"/>
        <v>0.13099934160892865</v>
      </c>
      <c r="T78" s="2">
        <f t="shared" si="72"/>
        <v>0.01</v>
      </c>
      <c r="U78" s="14">
        <f t="shared" si="73"/>
        <v>1.3099934160892865E-3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1.3909993416089287E-2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18.128</v>
      </c>
      <c r="E79" s="10">
        <f t="shared" si="82"/>
        <v>9.9817741935483895</v>
      </c>
      <c r="F79" s="7" t="s">
        <v>83</v>
      </c>
      <c r="G79" s="1">
        <v>7</v>
      </c>
      <c r="H79" s="9">
        <f t="shared" si="63"/>
        <v>18.128</v>
      </c>
      <c r="I79" s="9">
        <f t="shared" si="64"/>
        <v>291.27799999999996</v>
      </c>
      <c r="J79" s="9">
        <f t="shared" si="65"/>
        <v>0.16020772209545101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0.32941425623943316</v>
      </c>
      <c r="P79" s="9">
        <f t="shared" si="68"/>
        <v>5.2774707617886794E-2</v>
      </c>
      <c r="Q79" s="12">
        <f t="shared" si="69"/>
        <v>9.4994473712196222E-3</v>
      </c>
      <c r="R79" s="9">
        <f t="shared" si="70"/>
        <v>1.9710000000000002E-2</v>
      </c>
      <c r="S79" s="13">
        <f t="shared" si="71"/>
        <v>0.48196080016334963</v>
      </c>
      <c r="T79" s="2">
        <f t="shared" si="72"/>
        <v>0.01</v>
      </c>
      <c r="U79" s="14">
        <f t="shared" si="73"/>
        <v>4.8196080016334967E-3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2.6419608001633496E-2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16.999451612903201</v>
      </c>
      <c r="E80" s="10">
        <f t="shared" si="82"/>
        <v>18.128</v>
      </c>
      <c r="F80" s="7" t="s">
        <v>83</v>
      </c>
      <c r="G80" s="1">
        <v>8</v>
      </c>
      <c r="H80" s="9">
        <f t="shared" si="63"/>
        <v>16.999451612903201</v>
      </c>
      <c r="I80" s="9">
        <f t="shared" si="64"/>
        <v>290.14945161290319</v>
      </c>
      <c r="J80" s="9">
        <f t="shared" si="65"/>
        <v>0.14067500899825605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0.38613954862154637</v>
      </c>
      <c r="P80" s="9">
        <f t="shared" si="68"/>
        <v>5.4320184476918568E-2</v>
      </c>
      <c r="Q80" s="12">
        <f t="shared" si="69"/>
        <v>9.7776332058453416E-3</v>
      </c>
      <c r="R80" s="9">
        <f t="shared" si="70"/>
        <v>1.9710000000000002E-2</v>
      </c>
      <c r="S80" s="13">
        <f t="shared" si="71"/>
        <v>0.49607474408144803</v>
      </c>
      <c r="T80" s="2">
        <f t="shared" si="72"/>
        <v>0.01</v>
      </c>
      <c r="U80" s="14">
        <f t="shared" si="73"/>
        <v>4.9607474408144801E-3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2.6560747440814481E-2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15.9681290322581</v>
      </c>
      <c r="E81" s="10">
        <f t="shared" si="82"/>
        <v>16.999451612903201</v>
      </c>
      <c r="F81" s="7" t="s">
        <v>83</v>
      </c>
      <c r="G81" s="1">
        <v>9</v>
      </c>
      <c r="H81" s="9">
        <f t="shared" si="63"/>
        <v>15.9681290322581</v>
      </c>
      <c r="I81" s="9">
        <f t="shared" si="64"/>
        <v>289.11812903225808</v>
      </c>
      <c r="J81" s="9">
        <f t="shared" si="65"/>
        <v>0.12480432057474884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0.4413193641446278</v>
      </c>
      <c r="P81" s="9">
        <f t="shared" si="68"/>
        <v>5.5078563398550447E-2</v>
      </c>
      <c r="Q81" s="12">
        <f t="shared" si="69"/>
        <v>9.9141414117390799E-3</v>
      </c>
      <c r="R81" s="9">
        <f t="shared" si="70"/>
        <v>1.9710000000000002E-2</v>
      </c>
      <c r="S81" s="13">
        <f t="shared" si="71"/>
        <v>0.50300057898219575</v>
      </c>
      <c r="T81" s="2">
        <f t="shared" si="72"/>
        <v>0.01</v>
      </c>
      <c r="U81" s="14">
        <f t="shared" si="73"/>
        <v>5.0300057898219576E-3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2.663000578982196E-2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15.0173666666667</v>
      </c>
      <c r="E82" s="10">
        <f t="shared" si="82"/>
        <v>15.9681290322581</v>
      </c>
      <c r="F82" s="7" t="s">
        <v>83</v>
      </c>
      <c r="G82" s="1">
        <v>10</v>
      </c>
      <c r="H82" s="9">
        <f t="shared" si="63"/>
        <v>15.0173666666667</v>
      </c>
      <c r="I82" s="9">
        <f t="shared" si="64"/>
        <v>288.16736666666668</v>
      </c>
      <c r="J82" s="9">
        <f t="shared" si="65"/>
        <v>0.11167952340513021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0.4957408007460774</v>
      </c>
      <c r="P82" s="9">
        <f t="shared" si="68"/>
        <v>5.5364096359799546E-2</v>
      </c>
      <c r="Q82" s="12">
        <f t="shared" si="69"/>
        <v>9.9655373447639171E-3</v>
      </c>
      <c r="R82" s="9">
        <f t="shared" si="70"/>
        <v>1.9710000000000002E-2</v>
      </c>
      <c r="S82" s="13">
        <f t="shared" si="71"/>
        <v>0.50560818593424228</v>
      </c>
      <c r="T82" s="2">
        <f t="shared" si="72"/>
        <v>0.01</v>
      </c>
      <c r="U82" s="14">
        <f t="shared" si="73"/>
        <v>5.0560818593424232E-3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2.6656081859342425E-2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9.5853225806451601</v>
      </c>
      <c r="E83" s="10">
        <f t="shared" si="82"/>
        <v>15.0173666666667</v>
      </c>
      <c r="F83" s="7" t="s">
        <v>83</v>
      </c>
      <c r="G83" s="1">
        <v>11</v>
      </c>
      <c r="H83" s="9">
        <f t="shared" si="63"/>
        <v>9.5853225806451601</v>
      </c>
      <c r="I83" s="9">
        <f t="shared" si="64"/>
        <v>282.73532258064512</v>
      </c>
      <c r="J83" s="9">
        <f t="shared" si="65"/>
        <v>5.8350605523193301E-2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0.41835786916696394</v>
      </c>
      <c r="O83" s="9">
        <f t="shared" si="83"/>
        <v>0.13151883521931396</v>
      </c>
      <c r="P83" s="9">
        <f t="shared" si="68"/>
        <v>7.6742036727520503E-3</v>
      </c>
      <c r="Q83" s="12">
        <f t="shared" si="69"/>
        <v>1.381356661095369E-3</v>
      </c>
      <c r="R83" s="9">
        <f t="shared" si="70"/>
        <v>1.9710000000000002E-2</v>
      </c>
      <c r="S83" s="13">
        <f t="shared" si="71"/>
        <v>7.0084051805954783E-2</v>
      </c>
      <c r="T83" s="2">
        <f t="shared" si="72"/>
        <v>0.01</v>
      </c>
      <c r="U83" s="14">
        <f t="shared" si="73"/>
        <v>7.0084051805954783E-4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1.3300840518059548E-2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4.2350666666666701</v>
      </c>
      <c r="E84" s="10">
        <f t="shared" si="82"/>
        <v>9.5853225806451601</v>
      </c>
      <c r="F84" s="7" t="s">
        <v>85</v>
      </c>
      <c r="G84" s="1">
        <v>12</v>
      </c>
      <c r="H84" s="9">
        <f t="shared" si="63"/>
        <v>4.2350666666666701</v>
      </c>
      <c r="I84" s="9">
        <f t="shared" si="64"/>
        <v>277.38506666666666</v>
      </c>
      <c r="J84" s="9">
        <f t="shared" si="65"/>
        <v>3.0030887884679978E-2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0.23334463154656193</v>
      </c>
      <c r="P84" s="9">
        <f t="shared" si="68"/>
        <v>7.0075464684667601E-3</v>
      </c>
      <c r="Q84" s="12">
        <f t="shared" si="69"/>
        <v>1.2613583643240167E-3</v>
      </c>
      <c r="R84" s="9">
        <f t="shared" si="70"/>
        <v>1.9710000000000002E-2</v>
      </c>
      <c r="S84" s="13">
        <f t="shared" si="71"/>
        <v>6.399585815951378E-2</v>
      </c>
      <c r="T84" s="2">
        <f t="shared" si="72"/>
        <v>0.01</v>
      </c>
      <c r="U84" s="14">
        <f t="shared" si="73"/>
        <v>6.3995858159513776E-4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1.3239958581595138E-2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3.8182580645161299</v>
      </c>
      <c r="E85" s="10">
        <f t="shared" si="82"/>
        <v>4.2350666666666701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3.8941935483871002</v>
      </c>
      <c r="E89" s="7"/>
      <c r="F89" s="7"/>
      <c r="G89" s="1">
        <v>1</v>
      </c>
      <c r="H89" s="9">
        <f t="shared" ref="H89:H100" si="84">E90</f>
        <v>3.8941935483871002</v>
      </c>
      <c r="I89" s="9">
        <f t="shared" ref="I89:I100" si="85">H89+273.15</f>
        <v>277.04419354838706</v>
      </c>
      <c r="J89" s="9">
        <f t="shared" ref="J89:J100" si="86">EXP(($C$15*(I89-$C$13))/($C$16*I89*$C$13))</f>
        <v>2.8761483853923103E-2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0.15258758125312188</v>
      </c>
      <c r="Q89" s="12">
        <f t="shared" ref="Q89:Q100" si="90">P89*$B$91</f>
        <v>6.8664411563904848E-2</v>
      </c>
      <c r="R89" s="9">
        <f t="shared" ref="R89:R100" si="91">L89*$B$91</f>
        <v>2.3873737500000001</v>
      </c>
      <c r="S89" s="13">
        <f t="shared" ref="S89:S100" si="92">Q89/R89</f>
        <v>2.87614838539231E-2</v>
      </c>
      <c r="T89" s="2">
        <f t="shared" ref="T89:T100" si="93">$B$90/100</f>
        <v>0.51</v>
      </c>
      <c r="U89" s="14">
        <f t="shared" ref="U89:U100" si="94">S89*T89</f>
        <v>1.4668356765500781E-2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3.4759509564798487E-2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6527.5</v>
      </c>
      <c r="AN89" s="1">
        <f t="shared" ref="AN89:AN100" si="99">AM89*10000*AK89*AJ89</f>
        <v>23602512.980626207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0.96616129032258102</v>
      </c>
      <c r="E90" s="10">
        <f t="shared" ref="E90:E101" si="101">D89</f>
        <v>3.8941935483871002</v>
      </c>
      <c r="F90" s="7" t="s">
        <v>83</v>
      </c>
      <c r="G90" s="1">
        <v>2</v>
      </c>
      <c r="H90" s="9">
        <f t="shared" si="84"/>
        <v>0.96616129032258102</v>
      </c>
      <c r="I90" s="9">
        <f t="shared" si="85"/>
        <v>274.11616129032257</v>
      </c>
      <c r="J90" s="9">
        <f t="shared" si="86"/>
        <v>1.9759320785477291E-2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10.457962418746877</v>
      </c>
      <c r="P90" s="9">
        <f t="shared" si="89"/>
        <v>0.20664223419448555</v>
      </c>
      <c r="Q90" s="12">
        <f t="shared" si="90"/>
        <v>9.2989005387518503E-2</v>
      </c>
      <c r="R90" s="9">
        <f t="shared" si="91"/>
        <v>2.3873737500000001</v>
      </c>
      <c r="S90" s="13">
        <f t="shared" si="92"/>
        <v>3.8950334185218594E-2</v>
      </c>
      <c r="T90" s="2">
        <f t="shared" si="93"/>
        <v>0.51</v>
      </c>
      <c r="U90" s="14">
        <f t="shared" si="94"/>
        <v>1.9864670434461482E-2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3.632619813599014E-2</v>
      </c>
      <c r="AK90" s="9">
        <f t="shared" si="96"/>
        <v>10.4025</v>
      </c>
      <c r="AL90" s="1">
        <f t="shared" si="97"/>
        <v>0.45</v>
      </c>
      <c r="AM90" s="17">
        <f t="shared" si="98"/>
        <v>6527.5</v>
      </c>
      <c r="AN90" s="1">
        <f t="shared" si="99"/>
        <v>24666330.848056585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3.95389285714286</v>
      </c>
      <c r="E91" s="10">
        <f t="shared" si="101"/>
        <v>0.96616129032258102</v>
      </c>
      <c r="F91" s="7" t="s">
        <v>83</v>
      </c>
      <c r="G91" s="1">
        <v>3</v>
      </c>
      <c r="H91" s="9">
        <f t="shared" si="84"/>
        <v>3.95389285714286</v>
      </c>
      <c r="I91" s="9">
        <f t="shared" si="85"/>
        <v>277.10389285714285</v>
      </c>
      <c r="J91" s="9">
        <f t="shared" si="86"/>
        <v>2.8980083717810846E-2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15.556595184552393</v>
      </c>
      <c r="P91" s="9">
        <f t="shared" si="89"/>
        <v>0.45083143081242139</v>
      </c>
      <c r="Q91" s="12">
        <f t="shared" si="90"/>
        <v>0.20287414386558963</v>
      </c>
      <c r="R91" s="9">
        <f t="shared" si="91"/>
        <v>2.3873737500000001</v>
      </c>
      <c r="S91" s="13">
        <f t="shared" si="92"/>
        <v>8.4977956997973031E-2</v>
      </c>
      <c r="T91" s="2">
        <f t="shared" si="93"/>
        <v>0.51</v>
      </c>
      <c r="U91" s="14">
        <f t="shared" si="94"/>
        <v>4.3338758068966247E-2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4.3403635557793321E-2</v>
      </c>
      <c r="AK91" s="9">
        <f t="shared" si="96"/>
        <v>10.4025</v>
      </c>
      <c r="AL91" s="1">
        <f t="shared" si="97"/>
        <v>0.45</v>
      </c>
      <c r="AM91" s="17">
        <f t="shared" si="98"/>
        <v>6527.5</v>
      </c>
      <c r="AN91" s="1">
        <f t="shared" si="99"/>
        <v>29472074.965541162</v>
      </c>
    </row>
    <row r="92" spans="1:48" x14ac:dyDescent="0.15">
      <c r="C92" s="7">
        <v>3</v>
      </c>
      <c r="D92" s="7">
        <f t="shared" si="100"/>
        <v>5.4017096774193503</v>
      </c>
      <c r="E92" s="10">
        <f t="shared" si="101"/>
        <v>3.95389285714286</v>
      </c>
      <c r="F92" s="7" t="s">
        <v>83</v>
      </c>
      <c r="G92" s="1">
        <v>4</v>
      </c>
      <c r="H92" s="9">
        <f t="shared" si="84"/>
        <v>5.4017096774193503</v>
      </c>
      <c r="I92" s="9">
        <f t="shared" si="85"/>
        <v>278.55170967741935</v>
      </c>
      <c r="J92" s="9">
        <f t="shared" si="86"/>
        <v>3.4786957416575719E-2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20.411038753739973</v>
      </c>
      <c r="P92" s="9">
        <f t="shared" si="89"/>
        <v>0.71003793595442921</v>
      </c>
      <c r="Q92" s="12">
        <f t="shared" si="90"/>
        <v>0.31951707117949313</v>
      </c>
      <c r="R92" s="9">
        <f t="shared" si="91"/>
        <v>2.3873737500000001</v>
      </c>
      <c r="S92" s="13">
        <f t="shared" si="92"/>
        <v>0.13383621696414025</v>
      </c>
      <c r="T92" s="2">
        <f t="shared" si="93"/>
        <v>0.51</v>
      </c>
      <c r="U92" s="14">
        <f t="shared" si="94"/>
        <v>6.8256470651711532E-2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5.0916325901491033E-2</v>
      </c>
      <c r="AK92" s="9">
        <f t="shared" si="96"/>
        <v>10.4025</v>
      </c>
      <c r="AL92" s="1">
        <f t="shared" si="97"/>
        <v>0.45</v>
      </c>
      <c r="AM92" s="17">
        <f t="shared" si="98"/>
        <v>6527.5</v>
      </c>
      <c r="AN92" s="1">
        <f t="shared" si="99"/>
        <v>34573365.909419253</v>
      </c>
    </row>
    <row r="93" spans="1:48" x14ac:dyDescent="0.15">
      <c r="C93" s="7">
        <v>4</v>
      </c>
      <c r="D93" s="7">
        <f t="shared" si="100"/>
        <v>6.3301999999999996</v>
      </c>
      <c r="E93" s="10">
        <f t="shared" si="101"/>
        <v>5.4017096774193503</v>
      </c>
      <c r="F93" s="7" t="s">
        <v>83</v>
      </c>
      <c r="G93" s="1">
        <v>5</v>
      </c>
      <c r="H93" s="9">
        <f t="shared" si="84"/>
        <v>6.3301999999999996</v>
      </c>
      <c r="I93" s="9">
        <f t="shared" si="85"/>
        <v>279.48019999999997</v>
      </c>
      <c r="J93" s="9">
        <f t="shared" si="86"/>
        <v>3.9070603257680067E-2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18.715950776896268</v>
      </c>
      <c r="O93" s="9">
        <f t="shared" si="102"/>
        <v>6.2903250408892788</v>
      </c>
      <c r="P93" s="9">
        <f t="shared" si="89"/>
        <v>0.24576679403443516</v>
      </c>
      <c r="Q93" s="12">
        <f t="shared" si="90"/>
        <v>0.11059505731549582</v>
      </c>
      <c r="R93" s="9">
        <f t="shared" si="91"/>
        <v>2.3873737500000001</v>
      </c>
      <c r="S93" s="13">
        <f t="shared" si="92"/>
        <v>4.6324986741391377E-2</v>
      </c>
      <c r="T93" s="2">
        <f t="shared" si="93"/>
        <v>0.51</v>
      </c>
      <c r="U93" s="14">
        <f t="shared" si="94"/>
        <v>2.3625743238109603E-2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3.0034161586290048E-2</v>
      </c>
      <c r="AK93" s="9">
        <f t="shared" si="96"/>
        <v>10.4025</v>
      </c>
      <c r="AL93" s="1">
        <f t="shared" si="97"/>
        <v>0.45</v>
      </c>
      <c r="AM93" s="17">
        <f t="shared" si="98"/>
        <v>6527.5</v>
      </c>
      <c r="AN93" s="1">
        <f t="shared" si="99"/>
        <v>20393892.134212725</v>
      </c>
    </row>
    <row r="94" spans="1:48" x14ac:dyDescent="0.15">
      <c r="C94" s="7">
        <v>5</v>
      </c>
      <c r="D94" s="7">
        <f t="shared" si="100"/>
        <v>9.9817741935483895</v>
      </c>
      <c r="E94" s="10">
        <f t="shared" si="101"/>
        <v>6.3301999999999996</v>
      </c>
      <c r="F94" s="7" t="s">
        <v>85</v>
      </c>
      <c r="G94" s="1">
        <v>6</v>
      </c>
      <c r="H94" s="9">
        <f t="shared" si="84"/>
        <v>9.9817741935483895</v>
      </c>
      <c r="I94" s="9">
        <f t="shared" si="85"/>
        <v>283.13177419354838</v>
      </c>
      <c r="J94" s="9">
        <f t="shared" si="86"/>
        <v>6.1233281312471917E-2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11.349833246854844</v>
      </c>
      <c r="P94" s="9">
        <f t="shared" si="89"/>
        <v>0.69498753205430919</v>
      </c>
      <c r="Q94" s="12">
        <f t="shared" si="90"/>
        <v>0.31274438942443916</v>
      </c>
      <c r="R94" s="9">
        <f t="shared" si="91"/>
        <v>2.3873737500000001</v>
      </c>
      <c r="S94" s="13">
        <f t="shared" si="92"/>
        <v>0.1309993416089287</v>
      </c>
      <c r="T94" s="2">
        <f t="shared" si="93"/>
        <v>0.51</v>
      </c>
      <c r="U94" s="14">
        <f t="shared" si="94"/>
        <v>6.6809664220553636E-2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4.627211376249693E-2</v>
      </c>
      <c r="AK94" s="9">
        <f t="shared" si="96"/>
        <v>10.4025</v>
      </c>
      <c r="AL94" s="1">
        <f t="shared" si="97"/>
        <v>0.45</v>
      </c>
      <c r="AM94" s="17">
        <f t="shared" si="98"/>
        <v>6527.5</v>
      </c>
      <c r="AN94" s="1">
        <f t="shared" si="99"/>
        <v>31419838.179373283</v>
      </c>
    </row>
    <row r="95" spans="1:48" x14ac:dyDescent="0.15">
      <c r="C95" s="7">
        <v>6</v>
      </c>
      <c r="D95" s="7">
        <f t="shared" si="100"/>
        <v>18.128</v>
      </c>
      <c r="E95" s="10">
        <f t="shared" si="101"/>
        <v>9.9817741935483895</v>
      </c>
      <c r="F95" s="7" t="s">
        <v>83</v>
      </c>
      <c r="G95" s="1">
        <v>7</v>
      </c>
      <c r="H95" s="9">
        <f t="shared" si="84"/>
        <v>18.128</v>
      </c>
      <c r="I95" s="9">
        <f t="shared" si="85"/>
        <v>291.27799999999996</v>
      </c>
      <c r="J95" s="9">
        <f t="shared" si="86"/>
        <v>0.16020772209545101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15.960120714800535</v>
      </c>
      <c r="P95" s="9">
        <f t="shared" si="89"/>
        <v>2.5569345840866151</v>
      </c>
      <c r="Q95" s="12">
        <f t="shared" si="90"/>
        <v>1.1506205628389767</v>
      </c>
      <c r="R95" s="9">
        <f t="shared" si="91"/>
        <v>2.3873737500000001</v>
      </c>
      <c r="S95" s="13">
        <f t="shared" si="92"/>
        <v>0.48196080016334969</v>
      </c>
      <c r="T95" s="2">
        <f t="shared" si="93"/>
        <v>0.51</v>
      </c>
      <c r="U95" s="14">
        <f t="shared" si="94"/>
        <v>0.24580000808330835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0.12056370243711746</v>
      </c>
      <c r="AK95" s="9">
        <f t="shared" si="96"/>
        <v>10.4025</v>
      </c>
      <c r="AL95" s="1">
        <f t="shared" si="97"/>
        <v>0.45</v>
      </c>
      <c r="AM95" s="17">
        <f t="shared" si="98"/>
        <v>6527.5</v>
      </c>
      <c r="AN95" s="1">
        <f t="shared" si="99"/>
        <v>81865549.52565302</v>
      </c>
    </row>
    <row r="96" spans="1:48" x14ac:dyDescent="0.15">
      <c r="C96" s="7">
        <v>7</v>
      </c>
      <c r="D96" s="7">
        <f t="shared" si="100"/>
        <v>16.999451612903201</v>
      </c>
      <c r="E96" s="10">
        <f t="shared" si="101"/>
        <v>18.128</v>
      </c>
      <c r="F96" s="7" t="s">
        <v>83</v>
      </c>
      <c r="G96" s="1">
        <v>8</v>
      </c>
      <c r="H96" s="9">
        <f t="shared" si="84"/>
        <v>16.999451612903201</v>
      </c>
      <c r="I96" s="9">
        <f t="shared" si="85"/>
        <v>290.14945161290319</v>
      </c>
      <c r="J96" s="9">
        <f t="shared" si="86"/>
        <v>0.14067500899825605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18.708461130713918</v>
      </c>
      <c r="P96" s="9">
        <f t="shared" si="89"/>
        <v>2.6318129379067039</v>
      </c>
      <c r="Q96" s="12">
        <f t="shared" si="90"/>
        <v>1.1843158220580168</v>
      </c>
      <c r="R96" s="9">
        <f t="shared" si="91"/>
        <v>2.3873737500000001</v>
      </c>
      <c r="S96" s="13">
        <f t="shared" si="92"/>
        <v>0.49607474408144797</v>
      </c>
      <c r="T96" s="2">
        <f t="shared" si="93"/>
        <v>0.51</v>
      </c>
      <c r="U96" s="14">
        <f t="shared" si="94"/>
        <v>0.2529981194815385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0.12273393302368386</v>
      </c>
      <c r="AK96" s="9">
        <f t="shared" si="96"/>
        <v>10.4025</v>
      </c>
      <c r="AL96" s="1">
        <f t="shared" si="97"/>
        <v>0.45</v>
      </c>
      <c r="AM96" s="17">
        <f t="shared" si="98"/>
        <v>6527.5</v>
      </c>
      <c r="AN96" s="1">
        <f t="shared" si="99"/>
        <v>83339186.416153327</v>
      </c>
    </row>
    <row r="97" spans="1:50" x14ac:dyDescent="0.15">
      <c r="C97" s="7">
        <v>8</v>
      </c>
      <c r="D97" s="7">
        <f t="shared" si="100"/>
        <v>15.9681290322581</v>
      </c>
      <c r="E97" s="10">
        <f t="shared" si="101"/>
        <v>16.999451612903201</v>
      </c>
      <c r="F97" s="7" t="s">
        <v>83</v>
      </c>
      <c r="G97" s="1">
        <v>9</v>
      </c>
      <c r="H97" s="9">
        <f t="shared" si="84"/>
        <v>15.9681290322581</v>
      </c>
      <c r="I97" s="9">
        <f t="shared" si="85"/>
        <v>289.11812903225808</v>
      </c>
      <c r="J97" s="9">
        <f t="shared" si="86"/>
        <v>0.12480432057474884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21.381923192807211</v>
      </c>
      <c r="P97" s="9">
        <f t="shared" si="89"/>
        <v>2.6685563966597683</v>
      </c>
      <c r="Q97" s="12">
        <f t="shared" si="90"/>
        <v>1.2008503784968958</v>
      </c>
      <c r="R97" s="9">
        <f t="shared" si="91"/>
        <v>2.3873737500000001</v>
      </c>
      <c r="S97" s="13">
        <f t="shared" si="92"/>
        <v>0.50300057898219575</v>
      </c>
      <c r="T97" s="2">
        <f t="shared" si="93"/>
        <v>0.51</v>
      </c>
      <c r="U97" s="14">
        <f t="shared" si="94"/>
        <v>0.25653029528091986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0.12379888402719734</v>
      </c>
      <c r="AK97" s="9">
        <f t="shared" si="96"/>
        <v>10.4025</v>
      </c>
      <c r="AL97" s="1">
        <f t="shared" si="97"/>
        <v>0.45</v>
      </c>
      <c r="AM97" s="17">
        <f t="shared" si="98"/>
        <v>6527.5</v>
      </c>
      <c r="AN97" s="1">
        <f t="shared" si="99"/>
        <v>84062312.841090381</v>
      </c>
    </row>
    <row r="98" spans="1:50" x14ac:dyDescent="0.15">
      <c r="C98" s="7">
        <v>9</v>
      </c>
      <c r="D98" s="7">
        <f t="shared" si="100"/>
        <v>15.0173666666667</v>
      </c>
      <c r="E98" s="10">
        <f t="shared" si="101"/>
        <v>15.9681290322581</v>
      </c>
      <c r="F98" s="7" t="s">
        <v>83</v>
      </c>
      <c r="G98" s="1">
        <v>10</v>
      </c>
      <c r="H98" s="9">
        <f t="shared" si="84"/>
        <v>15.0173666666667</v>
      </c>
      <c r="I98" s="9">
        <f t="shared" si="85"/>
        <v>288.16736666666668</v>
      </c>
      <c r="J98" s="9">
        <f t="shared" si="86"/>
        <v>0.11167952340513021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24.018641796147442</v>
      </c>
      <c r="P98" s="9">
        <f t="shared" si="89"/>
        <v>2.682390468632287</v>
      </c>
      <c r="Q98" s="12">
        <f t="shared" si="90"/>
        <v>1.2070757108845291</v>
      </c>
      <c r="R98" s="9">
        <f t="shared" si="91"/>
        <v>2.3873737500000001</v>
      </c>
      <c r="S98" s="13">
        <f t="shared" si="92"/>
        <v>0.50560818593424217</v>
      </c>
      <c r="T98" s="2">
        <f t="shared" si="93"/>
        <v>0.51</v>
      </c>
      <c r="U98" s="14">
        <f t="shared" si="94"/>
        <v>0.25786017482646351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0.12099384271017875</v>
      </c>
      <c r="AK98" s="9">
        <f t="shared" si="96"/>
        <v>10.4025</v>
      </c>
      <c r="AL98" s="1">
        <f t="shared" si="97"/>
        <v>0.45</v>
      </c>
      <c r="AM98" s="17">
        <f t="shared" si="98"/>
        <v>6527.5</v>
      </c>
      <c r="AN98" s="1">
        <f t="shared" si="99"/>
        <v>82157624.744939223</v>
      </c>
    </row>
    <row r="99" spans="1:50" x14ac:dyDescent="0.15">
      <c r="C99" s="7">
        <v>10</v>
      </c>
      <c r="D99" s="7">
        <f t="shared" si="100"/>
        <v>9.5853225806451601</v>
      </c>
      <c r="E99" s="10">
        <f t="shared" si="101"/>
        <v>15.0173666666667</v>
      </c>
      <c r="F99" s="7" t="s">
        <v>83</v>
      </c>
      <c r="G99" s="1">
        <v>11</v>
      </c>
      <c r="H99" s="9">
        <f t="shared" si="84"/>
        <v>9.5853225806451601</v>
      </c>
      <c r="I99" s="9">
        <f t="shared" si="85"/>
        <v>282.73532258064512</v>
      </c>
      <c r="J99" s="9">
        <f t="shared" si="86"/>
        <v>5.8350605523193301E-2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20.269438761139394</v>
      </c>
      <c r="O99" s="9">
        <f t="shared" si="102"/>
        <v>6.372087566375761</v>
      </c>
      <c r="P99" s="9">
        <f t="shared" si="89"/>
        <v>0.37181516794483682</v>
      </c>
      <c r="Q99" s="12">
        <f t="shared" si="90"/>
        <v>0.16731682557517658</v>
      </c>
      <c r="R99" s="9">
        <f t="shared" si="91"/>
        <v>2.3873737500000001</v>
      </c>
      <c r="S99" s="13">
        <f t="shared" si="92"/>
        <v>7.0084051805954797E-2</v>
      </c>
      <c r="T99" s="2">
        <f t="shared" si="93"/>
        <v>0.51</v>
      </c>
      <c r="U99" s="14">
        <f t="shared" si="94"/>
        <v>3.5742866421036947E-2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4.1113474225942637E-2</v>
      </c>
      <c r="AK99" s="9">
        <f t="shared" si="96"/>
        <v>10.4025</v>
      </c>
      <c r="AL99" s="1">
        <f t="shared" si="97"/>
        <v>0.45</v>
      </c>
      <c r="AM99" s="17">
        <f t="shared" si="98"/>
        <v>6527.5</v>
      </c>
      <c r="AN99" s="1">
        <f t="shared" si="99"/>
        <v>27917002.318098664</v>
      </c>
    </row>
    <row r="100" spans="1:50" x14ac:dyDescent="0.15">
      <c r="C100" s="7">
        <v>11</v>
      </c>
      <c r="D100" s="7">
        <f t="shared" si="100"/>
        <v>4.2350666666666701</v>
      </c>
      <c r="E100" s="10">
        <f t="shared" si="101"/>
        <v>9.5853225806451601</v>
      </c>
      <c r="F100" s="7" t="s">
        <v>85</v>
      </c>
      <c r="G100" s="1">
        <v>12</v>
      </c>
      <c r="H100" s="9">
        <f t="shared" si="84"/>
        <v>4.2350666666666701</v>
      </c>
      <c r="I100" s="9">
        <f t="shared" si="85"/>
        <v>277.38506666666666</v>
      </c>
      <c r="J100" s="9">
        <f t="shared" si="86"/>
        <v>3.0030887884679978E-2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11.305547398430924</v>
      </c>
      <c r="P100" s="9">
        <f t="shared" si="89"/>
        <v>0.3395156263972145</v>
      </c>
      <c r="Q100" s="12">
        <f t="shared" si="90"/>
        <v>0.15278203187874653</v>
      </c>
      <c r="R100" s="9">
        <f t="shared" si="91"/>
        <v>2.3873737500000001</v>
      </c>
      <c r="S100" s="13">
        <f t="shared" si="92"/>
        <v>6.3995858159513794E-2</v>
      </c>
      <c r="T100" s="2">
        <f t="shared" si="93"/>
        <v>0.51</v>
      </c>
      <c r="U100" s="14">
        <f t="shared" si="94"/>
        <v>3.2637887661352033E-2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4.0177323129897635E-2</v>
      </c>
      <c r="AK100" s="9">
        <f t="shared" si="96"/>
        <v>10.4025</v>
      </c>
      <c r="AL100" s="1">
        <f t="shared" si="97"/>
        <v>0.45</v>
      </c>
      <c r="AM100" s="17">
        <f t="shared" si="98"/>
        <v>6527.5</v>
      </c>
      <c r="AN100" s="1">
        <f t="shared" si="99"/>
        <v>27281334.016880568</v>
      </c>
      <c r="AO100" s="1">
        <f>SUM(AN89:AN100)</f>
        <v>550751024.88004434</v>
      </c>
    </row>
    <row r="101" spans="1:50" x14ac:dyDescent="0.15">
      <c r="C101" s="7">
        <v>12</v>
      </c>
      <c r="D101" s="7">
        <f t="shared" si="100"/>
        <v>3.8182580645161299</v>
      </c>
      <c r="E101" s="10">
        <f t="shared" si="101"/>
        <v>4.2350666666666701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3.8941935483871002</v>
      </c>
      <c r="E105" s="7"/>
      <c r="F105" s="7"/>
      <c r="G105" s="1">
        <v>1</v>
      </c>
      <c r="H105" s="9">
        <f t="shared" ref="H105:H116" si="103">E106</f>
        <v>3.8941935483871002</v>
      </c>
      <c r="I105" s="9">
        <f t="shared" ref="I105:I116" si="104">H105+273.15</f>
        <v>277.04419354838706</v>
      </c>
      <c r="J105" s="9">
        <f t="shared" ref="J105:J116" si="105">EXP(($C$15*(I105-$C$13))/($C$16*I105*$C$13))</f>
        <v>2.8761483853923103E-2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1.8634283766094044E-2</v>
      </c>
      <c r="Q105" s="12">
        <f t="shared" ref="Q105:Q116" si="109">P105*$B$107</f>
        <v>5.5902851298282128E-3</v>
      </c>
      <c r="R105" s="9">
        <f t="shared" ref="R105:R116" si="110">L105*$B$107</f>
        <v>0.19436706250000002</v>
      </c>
      <c r="S105" s="13">
        <f t="shared" ref="S105:S116" si="111">Q105/R105</f>
        <v>2.87614838539231E-2</v>
      </c>
      <c r="T105" s="2">
        <f t="shared" ref="T105:T116" si="112">$B$106/100</f>
        <v>0.01</v>
      </c>
      <c r="U105" s="14">
        <f t="shared" ref="U105:U116" si="113">S105*T105</f>
        <v>2.87614838539231E-4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5.7776148385392315E-3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354.5</v>
      </c>
      <c r="AX105" s="1">
        <f t="shared" ref="AX105:AX116" si="120">AW105*10000*AV105*0.67*AU105*AT105</f>
        <v>266724.1254708959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0.96616129032258102</v>
      </c>
      <c r="E106" s="10">
        <f t="shared" ref="E106:E117" si="122">D105</f>
        <v>3.8941935483871002</v>
      </c>
      <c r="F106" s="7" t="s">
        <v>83</v>
      </c>
      <c r="G106" s="1">
        <v>2</v>
      </c>
      <c r="H106" s="9">
        <f t="shared" si="103"/>
        <v>0.96616129032258102</v>
      </c>
      <c r="I106" s="9">
        <f t="shared" si="104"/>
        <v>274.11616129032257</v>
      </c>
      <c r="J106" s="9">
        <f t="shared" si="105"/>
        <v>1.9759320785477291E-2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1.2771461329005729</v>
      </c>
      <c r="P106" s="9">
        <f t="shared" si="108"/>
        <v>2.5235540129914233E-2</v>
      </c>
      <c r="Q106" s="12">
        <f t="shared" si="109"/>
        <v>7.5706620389742697E-3</v>
      </c>
      <c r="R106" s="9">
        <f t="shared" si="110"/>
        <v>0.19436706250000002</v>
      </c>
      <c r="S106" s="13">
        <f t="shared" si="111"/>
        <v>3.8950334185218594E-2</v>
      </c>
      <c r="T106" s="2">
        <f t="shared" si="112"/>
        <v>0.01</v>
      </c>
      <c r="U106" s="14">
        <f t="shared" si="113"/>
        <v>3.8950334185218596E-4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5.8795033418521858E-3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354.5</v>
      </c>
      <c r="AX106" s="1">
        <f t="shared" si="120"/>
        <v>271427.8176866541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3.95389285714286</v>
      </c>
      <c r="E107" s="10">
        <f t="shared" si="122"/>
        <v>0.96616129032258102</v>
      </c>
      <c r="F107" s="7" t="s">
        <v>83</v>
      </c>
      <c r="G107" s="1">
        <v>3</v>
      </c>
      <c r="H107" s="9">
        <f t="shared" si="103"/>
        <v>3.95389285714286</v>
      </c>
      <c r="I107" s="9">
        <f t="shared" si="104"/>
        <v>277.10389285714285</v>
      </c>
      <c r="J107" s="9">
        <f t="shared" si="105"/>
        <v>2.8980083717810846E-2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1.8998008011039922</v>
      </c>
      <c r="P107" s="9">
        <f t="shared" si="108"/>
        <v>5.5056386263157807E-2</v>
      </c>
      <c r="Q107" s="12">
        <f t="shared" si="109"/>
        <v>1.6516915878947342E-2</v>
      </c>
      <c r="R107" s="9">
        <f t="shared" si="110"/>
        <v>0.19436706250000002</v>
      </c>
      <c r="S107" s="13">
        <f t="shared" si="111"/>
        <v>8.4977956997973045E-2</v>
      </c>
      <c r="T107" s="2">
        <f t="shared" si="112"/>
        <v>0.01</v>
      </c>
      <c r="U107" s="14">
        <f t="shared" si="113"/>
        <v>8.4977956997973046E-4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6.3397795699797303E-3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354.5</v>
      </c>
      <c r="AX107" s="1">
        <f t="shared" si="120"/>
        <v>292676.51249466615</v>
      </c>
    </row>
    <row r="108" spans="1:50" x14ac:dyDescent="0.15">
      <c r="C108" s="7">
        <v>3</v>
      </c>
      <c r="D108" s="7">
        <f t="shared" si="121"/>
        <v>5.4017096774193503</v>
      </c>
      <c r="E108" s="10">
        <f t="shared" si="122"/>
        <v>3.95389285714286</v>
      </c>
      <c r="F108" s="7" t="s">
        <v>83</v>
      </c>
      <c r="G108" s="1">
        <v>4</v>
      </c>
      <c r="H108" s="9">
        <f t="shared" si="103"/>
        <v>5.4017096774193503</v>
      </c>
      <c r="I108" s="9">
        <f t="shared" si="104"/>
        <v>278.55170967741935</v>
      </c>
      <c r="J108" s="9">
        <f t="shared" si="105"/>
        <v>3.4786957416575719E-2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2.4926346231741676</v>
      </c>
      <c r="P108" s="9">
        <f t="shared" si="108"/>
        <v>8.6711174491442028E-2</v>
      </c>
      <c r="Q108" s="12">
        <f t="shared" si="109"/>
        <v>2.6013352347432607E-2</v>
      </c>
      <c r="R108" s="9">
        <f t="shared" si="110"/>
        <v>0.19436706250000002</v>
      </c>
      <c r="S108" s="13">
        <f t="shared" si="111"/>
        <v>0.13383621696414022</v>
      </c>
      <c r="T108" s="2">
        <f t="shared" si="112"/>
        <v>0.01</v>
      </c>
      <c r="U108" s="14">
        <f t="shared" si="113"/>
        <v>1.3383621696414023E-3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6.8283621696414026E-3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354.5</v>
      </c>
      <c r="AX108" s="1">
        <f t="shared" si="120"/>
        <v>315231.97357278893</v>
      </c>
    </row>
    <row r="109" spans="1:50" x14ac:dyDescent="0.15">
      <c r="C109" s="7">
        <v>4</v>
      </c>
      <c r="D109" s="7">
        <f t="shared" si="121"/>
        <v>6.3301999999999996</v>
      </c>
      <c r="E109" s="10">
        <f t="shared" si="122"/>
        <v>5.4017096774193503</v>
      </c>
      <c r="F109" s="7" t="s">
        <v>83</v>
      </c>
      <c r="G109" s="1">
        <v>5</v>
      </c>
      <c r="H109" s="9">
        <f t="shared" si="103"/>
        <v>6.3301999999999996</v>
      </c>
      <c r="I109" s="9">
        <f t="shared" si="104"/>
        <v>279.48019999999997</v>
      </c>
      <c r="J109" s="9">
        <f t="shared" si="105"/>
        <v>3.9070603257680067E-2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2.2856272762485896</v>
      </c>
      <c r="O109" s="9">
        <f t="shared" si="123"/>
        <v>0.76818638076746959</v>
      </c>
      <c r="P109" s="9">
        <f t="shared" si="108"/>
        <v>3.0013505310918957E-2</v>
      </c>
      <c r="Q109" s="12">
        <f t="shared" si="109"/>
        <v>9.0040515932756863E-3</v>
      </c>
      <c r="R109" s="9">
        <f t="shared" si="110"/>
        <v>0.19436706250000002</v>
      </c>
      <c r="S109" s="13">
        <f t="shared" si="111"/>
        <v>4.6324986741391357E-2</v>
      </c>
      <c r="T109" s="2">
        <f t="shared" si="112"/>
        <v>0.01</v>
      </c>
      <c r="U109" s="14">
        <f t="shared" si="113"/>
        <v>4.6324986741391359E-4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5.953249867413914E-3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354.5</v>
      </c>
      <c r="AX109" s="1">
        <f t="shared" si="120"/>
        <v>274832.33288655314</v>
      </c>
    </row>
    <row r="110" spans="1:50" x14ac:dyDescent="0.15">
      <c r="C110" s="7">
        <v>5</v>
      </c>
      <c r="D110" s="7">
        <f t="shared" si="121"/>
        <v>9.9817741935483895</v>
      </c>
      <c r="E110" s="10">
        <f t="shared" si="122"/>
        <v>6.3301999999999996</v>
      </c>
      <c r="F110" s="7" t="s">
        <v>85</v>
      </c>
      <c r="G110" s="1">
        <v>6</v>
      </c>
      <c r="H110" s="9">
        <f t="shared" si="103"/>
        <v>9.9817741935483895</v>
      </c>
      <c r="I110" s="9">
        <f t="shared" si="104"/>
        <v>283.13177419354838</v>
      </c>
      <c r="J110" s="9">
        <f t="shared" si="105"/>
        <v>6.1233281312471917E-2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1.3860630837898842</v>
      </c>
      <c r="P110" s="9">
        <f t="shared" si="108"/>
        <v>8.4873190726538317E-2</v>
      </c>
      <c r="Q110" s="12">
        <f t="shared" si="109"/>
        <v>2.5461957217961493E-2</v>
      </c>
      <c r="R110" s="9">
        <f t="shared" si="110"/>
        <v>0.19436706250000002</v>
      </c>
      <c r="S110" s="13">
        <f t="shared" si="111"/>
        <v>0.13099934160892868</v>
      </c>
      <c r="T110" s="2">
        <f t="shared" si="112"/>
        <v>0.01</v>
      </c>
      <c r="U110" s="14">
        <f t="shared" si="113"/>
        <v>1.3099934160892867E-3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6.799993416089287E-3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354.5</v>
      </c>
      <c r="AX110" s="1">
        <f t="shared" si="120"/>
        <v>313922.32743102562</v>
      </c>
    </row>
    <row r="111" spans="1:50" x14ac:dyDescent="0.15">
      <c r="C111" s="7">
        <v>6</v>
      </c>
      <c r="D111" s="7">
        <f t="shared" si="121"/>
        <v>18.128</v>
      </c>
      <c r="E111" s="10">
        <f t="shared" si="122"/>
        <v>9.9817741935483895</v>
      </c>
      <c r="F111" s="7" t="s">
        <v>83</v>
      </c>
      <c r="G111" s="1">
        <v>7</v>
      </c>
      <c r="H111" s="9">
        <f t="shared" si="103"/>
        <v>18.128</v>
      </c>
      <c r="I111" s="9">
        <f t="shared" si="104"/>
        <v>291.27799999999996</v>
      </c>
      <c r="J111" s="9">
        <f t="shared" si="105"/>
        <v>0.16020772209545101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1.9490801013966792</v>
      </c>
      <c r="P111" s="9">
        <f t="shared" si="108"/>
        <v>0.31225768322633263</v>
      </c>
      <c r="Q111" s="12">
        <f t="shared" si="109"/>
        <v>9.3677304967899791E-2</v>
      </c>
      <c r="R111" s="9">
        <f t="shared" si="110"/>
        <v>0.19436706250000002</v>
      </c>
      <c r="S111" s="13">
        <f t="shared" si="111"/>
        <v>0.48196080016334958</v>
      </c>
      <c r="T111" s="2">
        <f t="shared" si="112"/>
        <v>0.01</v>
      </c>
      <c r="U111" s="14">
        <f t="shared" si="113"/>
        <v>4.8196080016334958E-3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1.4769608001633495E-2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354.5</v>
      </c>
      <c r="AX111" s="1">
        <f t="shared" si="120"/>
        <v>681840.32474889781</v>
      </c>
    </row>
    <row r="112" spans="1:50" x14ac:dyDescent="0.15">
      <c r="C112" s="7">
        <v>7</v>
      </c>
      <c r="D112" s="7">
        <f t="shared" si="121"/>
        <v>16.999451612903201</v>
      </c>
      <c r="E112" s="10">
        <f t="shared" si="122"/>
        <v>18.128</v>
      </c>
      <c r="F112" s="7" t="s">
        <v>83</v>
      </c>
      <c r="G112" s="1">
        <v>8</v>
      </c>
      <c r="H112" s="9">
        <f t="shared" si="103"/>
        <v>16.999451612903201</v>
      </c>
      <c r="I112" s="9">
        <f t="shared" si="104"/>
        <v>290.14945161290319</v>
      </c>
      <c r="J112" s="9">
        <f t="shared" si="105"/>
        <v>0.14067500899825605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2.2847126265036799</v>
      </c>
      <c r="P112" s="9">
        <f t="shared" si="108"/>
        <v>0.3214019692918344</v>
      </c>
      <c r="Q112" s="12">
        <f t="shared" si="109"/>
        <v>9.6420590787550317E-2</v>
      </c>
      <c r="R112" s="9">
        <f t="shared" si="110"/>
        <v>0.19436706250000002</v>
      </c>
      <c r="S112" s="13">
        <f t="shared" si="111"/>
        <v>0.49607474408144797</v>
      </c>
      <c r="T112" s="2">
        <f t="shared" si="112"/>
        <v>0.01</v>
      </c>
      <c r="U112" s="14">
        <f t="shared" si="113"/>
        <v>4.9607474408144801E-3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1.4910747440814481E-2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354.5</v>
      </c>
      <c r="AX112" s="1">
        <f t="shared" si="120"/>
        <v>688356.0400634408</v>
      </c>
    </row>
    <row r="113" spans="1:53" x14ac:dyDescent="0.15">
      <c r="C113" s="7">
        <v>8</v>
      </c>
      <c r="D113" s="7">
        <f t="shared" si="121"/>
        <v>15.9681290322581</v>
      </c>
      <c r="E113" s="10">
        <f t="shared" si="122"/>
        <v>16.999451612903201</v>
      </c>
      <c r="F113" s="7" t="s">
        <v>83</v>
      </c>
      <c r="G113" s="1">
        <v>9</v>
      </c>
      <c r="H113" s="9">
        <f t="shared" si="103"/>
        <v>15.9681290322581</v>
      </c>
      <c r="I113" s="9">
        <f t="shared" si="104"/>
        <v>289.11812903225808</v>
      </c>
      <c r="J113" s="9">
        <f t="shared" si="105"/>
        <v>0.12480432057474884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2.6112008655451788</v>
      </c>
      <c r="P113" s="9">
        <f t="shared" si="108"/>
        <v>0.32588914990856216</v>
      </c>
      <c r="Q113" s="12">
        <f t="shared" si="109"/>
        <v>9.7766744972568639E-2</v>
      </c>
      <c r="R113" s="9">
        <f t="shared" si="110"/>
        <v>0.19436706250000002</v>
      </c>
      <c r="S113" s="13">
        <f t="shared" si="111"/>
        <v>0.50300057898219575</v>
      </c>
      <c r="T113" s="2">
        <f t="shared" si="112"/>
        <v>0.01</v>
      </c>
      <c r="U113" s="14">
        <f t="shared" si="113"/>
        <v>5.0300057898219576E-3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1.4980005789821959E-2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354.5</v>
      </c>
      <c r="AX113" s="1">
        <f t="shared" si="120"/>
        <v>691553.35817598714</v>
      </c>
    </row>
    <row r="114" spans="1:53" x14ac:dyDescent="0.15">
      <c r="C114" s="7">
        <v>9</v>
      </c>
      <c r="D114" s="7">
        <f t="shared" si="121"/>
        <v>15.0173666666667</v>
      </c>
      <c r="E114" s="10">
        <f t="shared" si="122"/>
        <v>15.9681290322581</v>
      </c>
      <c r="F114" s="7" t="s">
        <v>83</v>
      </c>
      <c r="G114" s="1">
        <v>10</v>
      </c>
      <c r="H114" s="9">
        <f t="shared" si="103"/>
        <v>15.0173666666667</v>
      </c>
      <c r="I114" s="9">
        <f t="shared" si="104"/>
        <v>288.16736666666668</v>
      </c>
      <c r="J114" s="9">
        <f t="shared" si="105"/>
        <v>0.11167952340513021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2.9332019239699503</v>
      </c>
      <c r="P114" s="9">
        <f t="shared" si="108"/>
        <v>0.32757859291997504</v>
      </c>
      <c r="Q114" s="12">
        <f t="shared" si="109"/>
        <v>9.8273577875992515E-2</v>
      </c>
      <c r="R114" s="9">
        <f t="shared" si="110"/>
        <v>0.19436706250000002</v>
      </c>
      <c r="S114" s="13">
        <f t="shared" si="111"/>
        <v>0.50560818593424239</v>
      </c>
      <c r="T114" s="2">
        <f t="shared" si="112"/>
        <v>0.01</v>
      </c>
      <c r="U114" s="14">
        <f t="shared" si="113"/>
        <v>5.0560818593424241E-3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1.5006081859342425E-2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354.5</v>
      </c>
      <c r="AX114" s="1">
        <f t="shared" si="120"/>
        <v>692757.16234655434</v>
      </c>
    </row>
    <row r="115" spans="1:53" x14ac:dyDescent="0.15">
      <c r="C115" s="7">
        <v>10</v>
      </c>
      <c r="D115" s="7">
        <f t="shared" si="121"/>
        <v>9.5853225806451601</v>
      </c>
      <c r="E115" s="10">
        <f t="shared" si="122"/>
        <v>15.0173666666667</v>
      </c>
      <c r="F115" s="7" t="s">
        <v>83</v>
      </c>
      <c r="G115" s="1">
        <v>11</v>
      </c>
      <c r="H115" s="9">
        <f t="shared" si="103"/>
        <v>9.5853225806451601</v>
      </c>
      <c r="I115" s="9">
        <f t="shared" si="104"/>
        <v>282.73532258064512</v>
      </c>
      <c r="J115" s="9">
        <f t="shared" si="105"/>
        <v>5.8350605523193301E-2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2.4753421644974769</v>
      </c>
      <c r="O115" s="9">
        <f t="shared" si="123"/>
        <v>0.77817137488583166</v>
      </c>
      <c r="P115" s="9">
        <f t="shared" si="108"/>
        <v>4.5406770925404134E-2</v>
      </c>
      <c r="Q115" s="12">
        <f t="shared" si="109"/>
        <v>1.362203127762124E-2</v>
      </c>
      <c r="R115" s="9">
        <f t="shared" si="110"/>
        <v>0.19436706250000002</v>
      </c>
      <c r="S115" s="13">
        <f t="shared" si="111"/>
        <v>7.0084051805954714E-2</v>
      </c>
      <c r="T115" s="2">
        <f t="shared" si="112"/>
        <v>0.01</v>
      </c>
      <c r="U115" s="14">
        <f t="shared" si="113"/>
        <v>7.0084051805954718E-4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6.1908405180595471E-3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354.5</v>
      </c>
      <c r="AX115" s="1">
        <f t="shared" si="120"/>
        <v>285800.72733382648</v>
      </c>
    </row>
    <row r="116" spans="1:53" x14ac:dyDescent="0.15">
      <c r="C116" s="7">
        <v>11</v>
      </c>
      <c r="D116" s="7">
        <f t="shared" si="121"/>
        <v>4.2350666666666701</v>
      </c>
      <c r="E116" s="10">
        <f t="shared" si="122"/>
        <v>9.5853225806451601</v>
      </c>
      <c r="F116" s="7" t="s">
        <v>85</v>
      </c>
      <c r="G116" s="1">
        <v>12</v>
      </c>
      <c r="H116" s="9">
        <f t="shared" si="103"/>
        <v>4.2350666666666701</v>
      </c>
      <c r="I116" s="9">
        <f t="shared" si="104"/>
        <v>277.38506666666666</v>
      </c>
      <c r="J116" s="9">
        <f t="shared" si="105"/>
        <v>3.0030887884679978E-2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1.380654812293761</v>
      </c>
      <c r="P116" s="9">
        <f t="shared" si="108"/>
        <v>4.1462289875437812E-2</v>
      </c>
      <c r="Q116" s="12">
        <f t="shared" si="109"/>
        <v>1.2438686962631344E-2</v>
      </c>
      <c r="R116" s="9">
        <f t="shared" si="110"/>
        <v>0.19436706250000002</v>
      </c>
      <c r="S116" s="13">
        <f t="shared" si="111"/>
        <v>6.3995858159513738E-2</v>
      </c>
      <c r="T116" s="2">
        <f t="shared" si="112"/>
        <v>0.01</v>
      </c>
      <c r="U116" s="14">
        <f t="shared" si="113"/>
        <v>6.3995858159513743E-4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6.1299585815951371E-3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354.5</v>
      </c>
      <c r="AX116" s="1">
        <f t="shared" si="120"/>
        <v>282990.10708407819</v>
      </c>
      <c r="AY116" s="1">
        <f>SUM(AX105:AX116)</f>
        <v>5058112.8092953684</v>
      </c>
    </row>
    <row r="117" spans="1:53" x14ac:dyDescent="0.15">
      <c r="C117" s="7">
        <v>12</v>
      </c>
      <c r="D117" s="7">
        <f t="shared" si="121"/>
        <v>3.8182580645161299</v>
      </c>
      <c r="E117" s="10">
        <f t="shared" si="122"/>
        <v>4.2350666666666701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3.8941935483871002</v>
      </c>
      <c r="E121" s="7"/>
      <c r="F121" s="7"/>
      <c r="G121" s="1">
        <v>1</v>
      </c>
      <c r="H121" s="9">
        <f t="shared" ref="H121:H132" si="124">E122</f>
        <v>3.8941935483871002</v>
      </c>
      <c r="I121" s="9">
        <f t="shared" ref="I121:I132" si="125">H121+273.15</f>
        <v>277.04419354838706</v>
      </c>
      <c r="J121" s="9">
        <f t="shared" ref="J121:J132" si="126">EXP(($C$15*(I121-$C$13))/($C$16*I121*$C$13))</f>
        <v>2.8761483853923103E-2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8.1883944532119071E-3</v>
      </c>
      <c r="Q121" s="12">
        <f t="shared" ref="Q121:Q132" si="130">P121*$B$123</f>
        <v>2.7021701695599293E-3</v>
      </c>
      <c r="R121" s="9">
        <f t="shared" ref="R121:R132" si="131">L121*$B$123</f>
        <v>9.3951000000000007E-2</v>
      </c>
      <c r="S121" s="13">
        <f t="shared" ref="S121:S132" si="132">Q121/R121</f>
        <v>2.87614838539231E-2</v>
      </c>
      <c r="T121" s="2">
        <f t="shared" ref="T121:T132" si="133">$B$122/100</f>
        <v>0.01</v>
      </c>
      <c r="U121" s="14">
        <f t="shared" ref="U121:U132" si="134">S121*T121</f>
        <v>2.87614838539231E-4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5.7776148385392315E-3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0.96616129032258102</v>
      </c>
      <c r="E122" s="10">
        <f t="shared" ref="E122:E133" si="145">D121</f>
        <v>3.8941935483871002</v>
      </c>
      <c r="F122" s="7" t="s">
        <v>83</v>
      </c>
      <c r="G122" s="1">
        <v>2</v>
      </c>
      <c r="H122" s="9">
        <f t="shared" si="124"/>
        <v>0.96616129032258102</v>
      </c>
      <c r="I122" s="9">
        <f t="shared" si="125"/>
        <v>274.11616129032257</v>
      </c>
      <c r="J122" s="9">
        <f t="shared" si="126"/>
        <v>1.9759320785477291E-2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0.56121160554678806</v>
      </c>
      <c r="P122" s="9">
        <f t="shared" si="129"/>
        <v>1.1089160142531732E-2</v>
      </c>
      <c r="Q122" s="12">
        <f t="shared" si="130"/>
        <v>3.6594228470354716E-3</v>
      </c>
      <c r="R122" s="9">
        <f t="shared" si="131"/>
        <v>9.3951000000000007E-2</v>
      </c>
      <c r="S122" s="13">
        <f t="shared" si="132"/>
        <v>3.8950334185218587E-2</v>
      </c>
      <c r="T122" s="2">
        <f t="shared" si="133"/>
        <v>0.01</v>
      </c>
      <c r="U122" s="14">
        <f t="shared" si="134"/>
        <v>3.8950334185218586E-4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5.8795033418521858E-3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3.95389285714286</v>
      </c>
      <c r="E123" s="10">
        <f t="shared" si="145"/>
        <v>0.96616129032258102</v>
      </c>
      <c r="F123" s="7" t="s">
        <v>83</v>
      </c>
      <c r="G123" s="1">
        <v>3</v>
      </c>
      <c r="H123" s="9">
        <f t="shared" si="124"/>
        <v>3.95389285714286</v>
      </c>
      <c r="I123" s="9">
        <f t="shared" si="125"/>
        <v>277.10389285714285</v>
      </c>
      <c r="J123" s="9">
        <f t="shared" si="126"/>
        <v>2.8980083717810846E-2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0.83482244540425643</v>
      </c>
      <c r="P123" s="9">
        <f t="shared" si="129"/>
        <v>2.4193224357322924E-2</v>
      </c>
      <c r="Q123" s="12">
        <f t="shared" si="130"/>
        <v>7.9837640379165648E-3</v>
      </c>
      <c r="R123" s="9">
        <f t="shared" si="131"/>
        <v>9.3951000000000007E-2</v>
      </c>
      <c r="S123" s="13">
        <f t="shared" si="132"/>
        <v>8.4977956997973031E-2</v>
      </c>
      <c r="T123" s="2">
        <f t="shared" si="133"/>
        <v>0.01</v>
      </c>
      <c r="U123" s="14">
        <f t="shared" si="134"/>
        <v>8.4977956997973035E-4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6.3397795699797303E-3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5.4017096774193503</v>
      </c>
      <c r="E124" s="10">
        <f t="shared" si="145"/>
        <v>3.95389285714286</v>
      </c>
      <c r="F124" s="7" t="s">
        <v>83</v>
      </c>
      <c r="G124" s="1">
        <v>4</v>
      </c>
      <c r="H124" s="9">
        <f t="shared" si="124"/>
        <v>5.4017096774193503</v>
      </c>
      <c r="I124" s="9">
        <f t="shared" si="125"/>
        <v>278.55170967741935</v>
      </c>
      <c r="J124" s="9">
        <f t="shared" si="126"/>
        <v>3.4786957416575719E-2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1.0953292210469336</v>
      </c>
      <c r="P124" s="9">
        <f t="shared" si="129"/>
        <v>3.8103170969690736E-2</v>
      </c>
      <c r="Q124" s="12">
        <f t="shared" si="130"/>
        <v>1.2574046419997943E-2</v>
      </c>
      <c r="R124" s="9">
        <f t="shared" si="131"/>
        <v>9.3951000000000007E-2</v>
      </c>
      <c r="S124" s="13">
        <f t="shared" si="132"/>
        <v>0.13383621696414028</v>
      </c>
      <c r="T124" s="2">
        <f t="shared" si="133"/>
        <v>0.01</v>
      </c>
      <c r="U124" s="14">
        <f t="shared" si="134"/>
        <v>1.3383621696414028E-3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6.8283621696414026E-3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6.3301999999999996</v>
      </c>
      <c r="E125" s="10">
        <f t="shared" si="145"/>
        <v>5.4017096774193503</v>
      </c>
      <c r="F125" s="7" t="s">
        <v>83</v>
      </c>
      <c r="G125" s="1">
        <v>5</v>
      </c>
      <c r="H125" s="9">
        <f t="shared" si="124"/>
        <v>6.3301999999999996</v>
      </c>
      <c r="I125" s="9">
        <f t="shared" si="125"/>
        <v>279.48019999999997</v>
      </c>
      <c r="J125" s="9">
        <f t="shared" si="126"/>
        <v>3.9070603257680067E-2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1.0043647475733806</v>
      </c>
      <c r="O125" s="9">
        <f t="shared" si="146"/>
        <v>0.33756130250386218</v>
      </c>
      <c r="P125" s="9">
        <f t="shared" si="129"/>
        <v>1.3188723725274125E-2</v>
      </c>
      <c r="Q125" s="12">
        <f t="shared" si="130"/>
        <v>4.3522788293404611E-3</v>
      </c>
      <c r="R125" s="9">
        <f t="shared" si="131"/>
        <v>9.3951000000000007E-2</v>
      </c>
      <c r="S125" s="13">
        <f t="shared" si="132"/>
        <v>4.632498674139137E-2</v>
      </c>
      <c r="T125" s="2">
        <f t="shared" si="133"/>
        <v>0.01</v>
      </c>
      <c r="U125" s="14">
        <f t="shared" si="134"/>
        <v>4.632498674139137E-4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5.953249867413914E-3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9.9817741935483895</v>
      </c>
      <c r="E126" s="10">
        <f t="shared" si="145"/>
        <v>6.3301999999999996</v>
      </c>
      <c r="F126" s="7" t="s">
        <v>85</v>
      </c>
      <c r="G126" s="1">
        <v>6</v>
      </c>
      <c r="H126" s="9">
        <f t="shared" si="124"/>
        <v>9.9817741935483895</v>
      </c>
      <c r="I126" s="9">
        <f t="shared" si="125"/>
        <v>283.13177419354838</v>
      </c>
      <c r="J126" s="9">
        <f t="shared" si="126"/>
        <v>6.1233281312471917E-2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0.609072578778588</v>
      </c>
      <c r="P126" s="9">
        <f t="shared" si="129"/>
        <v>3.7295512556061991E-2</v>
      </c>
      <c r="Q126" s="12">
        <f t="shared" si="130"/>
        <v>1.2307519143500457E-2</v>
      </c>
      <c r="R126" s="9">
        <f t="shared" si="131"/>
        <v>9.3951000000000007E-2</v>
      </c>
      <c r="S126" s="13">
        <f t="shared" si="132"/>
        <v>0.13099934160892865</v>
      </c>
      <c r="T126" s="2">
        <f t="shared" si="133"/>
        <v>0.01</v>
      </c>
      <c r="U126" s="14">
        <f t="shared" si="134"/>
        <v>1.3099934160892865E-3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6.7999934160892861E-3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18.128</v>
      </c>
      <c r="E127" s="10">
        <f t="shared" si="145"/>
        <v>9.9817741935483895</v>
      </c>
      <c r="F127" s="7" t="s">
        <v>83</v>
      </c>
      <c r="G127" s="1">
        <v>7</v>
      </c>
      <c r="H127" s="9">
        <f t="shared" si="124"/>
        <v>18.128</v>
      </c>
      <c r="I127" s="9">
        <f t="shared" si="125"/>
        <v>291.27799999999996</v>
      </c>
      <c r="J127" s="9">
        <f t="shared" si="126"/>
        <v>0.16020772209545101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0.85647706622252595</v>
      </c>
      <c r="P127" s="9">
        <f t="shared" si="129"/>
        <v>0.13721423980650563</v>
      </c>
      <c r="Q127" s="12">
        <f t="shared" si="130"/>
        <v>4.5280699136146858E-2</v>
      </c>
      <c r="R127" s="9">
        <f t="shared" si="131"/>
        <v>9.3951000000000007E-2</v>
      </c>
      <c r="S127" s="13">
        <f t="shared" si="132"/>
        <v>0.48196080016334958</v>
      </c>
      <c r="T127" s="2">
        <f t="shared" si="133"/>
        <v>0.01</v>
      </c>
      <c r="U127" s="14">
        <f t="shared" si="134"/>
        <v>4.8196080016334958E-3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1.4769608001633495E-2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16.999451612903201</v>
      </c>
      <c r="E128" s="10">
        <f t="shared" si="145"/>
        <v>18.128</v>
      </c>
      <c r="F128" s="7" t="s">
        <v>83</v>
      </c>
      <c r="G128" s="1">
        <v>8</v>
      </c>
      <c r="H128" s="9">
        <f t="shared" si="124"/>
        <v>16.999451612903201</v>
      </c>
      <c r="I128" s="9">
        <f t="shared" si="125"/>
        <v>290.14945161290319</v>
      </c>
      <c r="J128" s="9">
        <f t="shared" si="126"/>
        <v>0.14067500899825605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1.0039628264160203</v>
      </c>
      <c r="P128" s="9">
        <f t="shared" si="129"/>
        <v>0.14123247963998822</v>
      </c>
      <c r="Q128" s="12">
        <f t="shared" si="130"/>
        <v>4.6606718281196113E-2</v>
      </c>
      <c r="R128" s="9">
        <f t="shared" si="131"/>
        <v>9.3951000000000007E-2</v>
      </c>
      <c r="S128" s="13">
        <f t="shared" si="132"/>
        <v>0.49607474408144786</v>
      </c>
      <c r="T128" s="2">
        <f t="shared" si="133"/>
        <v>0.01</v>
      </c>
      <c r="U128" s="14">
        <f t="shared" si="134"/>
        <v>4.9607474408144784E-3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1.4910747440814477E-2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15.9681290322581</v>
      </c>
      <c r="E129" s="10">
        <f t="shared" si="145"/>
        <v>16.999451612903201</v>
      </c>
      <c r="F129" s="7" t="s">
        <v>83</v>
      </c>
      <c r="G129" s="1">
        <v>9</v>
      </c>
      <c r="H129" s="9">
        <f t="shared" si="124"/>
        <v>15.9681290322581</v>
      </c>
      <c r="I129" s="9">
        <f t="shared" si="125"/>
        <v>289.11812903225808</v>
      </c>
      <c r="J129" s="9">
        <f t="shared" si="126"/>
        <v>0.12480432057474884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1.1474303467760321</v>
      </c>
      <c r="P129" s="9">
        <f t="shared" si="129"/>
        <v>0.14320426483623114</v>
      </c>
      <c r="Q129" s="12">
        <f t="shared" si="130"/>
        <v>4.7257407395956276E-2</v>
      </c>
      <c r="R129" s="9">
        <f t="shared" si="131"/>
        <v>9.3951000000000007E-2</v>
      </c>
      <c r="S129" s="13">
        <f t="shared" si="132"/>
        <v>0.50300057898219575</v>
      </c>
      <c r="T129" s="2">
        <f t="shared" si="133"/>
        <v>0.01</v>
      </c>
      <c r="U129" s="14">
        <f t="shared" si="134"/>
        <v>5.0300057898219576E-3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1.4980005789821959E-2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15.0173666666667</v>
      </c>
      <c r="E130" s="10">
        <f t="shared" si="145"/>
        <v>15.9681290322581</v>
      </c>
      <c r="F130" s="7" t="s">
        <v>83</v>
      </c>
      <c r="G130" s="1">
        <v>10</v>
      </c>
      <c r="H130" s="9">
        <f t="shared" si="124"/>
        <v>15.0173666666667</v>
      </c>
      <c r="I130" s="9">
        <f t="shared" si="125"/>
        <v>288.16736666666668</v>
      </c>
      <c r="J130" s="9">
        <f t="shared" si="126"/>
        <v>0.11167952340513021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1.288926081939801</v>
      </c>
      <c r="P130" s="9">
        <f t="shared" si="129"/>
        <v>0.14394665053547878</v>
      </c>
      <c r="Q130" s="12">
        <f t="shared" si="130"/>
        <v>4.7502394676707999E-2</v>
      </c>
      <c r="R130" s="9">
        <f t="shared" si="131"/>
        <v>9.3951000000000007E-2</v>
      </c>
      <c r="S130" s="13">
        <f t="shared" si="132"/>
        <v>0.50560818593424228</v>
      </c>
      <c r="T130" s="2">
        <f t="shared" si="133"/>
        <v>0.01</v>
      </c>
      <c r="U130" s="14">
        <f t="shared" si="134"/>
        <v>5.0560818593424232E-3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1.5006081859342425E-2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9.5853225806451601</v>
      </c>
      <c r="E131" s="10">
        <f t="shared" si="145"/>
        <v>15.0173666666667</v>
      </c>
      <c r="F131" s="7" t="s">
        <v>83</v>
      </c>
      <c r="G131" s="1">
        <v>11</v>
      </c>
      <c r="H131" s="9">
        <f t="shared" si="124"/>
        <v>9.5853225806451601</v>
      </c>
      <c r="I131" s="9">
        <f t="shared" si="125"/>
        <v>282.73532258064512</v>
      </c>
      <c r="J131" s="9">
        <f t="shared" si="126"/>
        <v>5.8350605523193301E-2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1.0877304598341062</v>
      </c>
      <c r="O131" s="9">
        <f t="shared" si="146"/>
        <v>0.34194897157021598</v>
      </c>
      <c r="P131" s="9">
        <f t="shared" si="129"/>
        <v>1.9952929549155313E-2</v>
      </c>
      <c r="Q131" s="12">
        <f t="shared" si="130"/>
        <v>6.5844667512212534E-3</v>
      </c>
      <c r="R131" s="9">
        <f t="shared" si="131"/>
        <v>9.3951000000000007E-2</v>
      </c>
      <c r="S131" s="13">
        <f t="shared" si="132"/>
        <v>7.0084051805954728E-2</v>
      </c>
      <c r="T131" s="2">
        <f t="shared" si="133"/>
        <v>0.01</v>
      </c>
      <c r="U131" s="14">
        <f t="shared" si="134"/>
        <v>7.0084051805954729E-4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6.1908405180595471E-3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4.2350666666666701</v>
      </c>
      <c r="E132" s="10">
        <f t="shared" si="145"/>
        <v>9.5853225806451601</v>
      </c>
      <c r="F132" s="7" t="s">
        <v>85</v>
      </c>
      <c r="G132" s="1">
        <v>12</v>
      </c>
      <c r="H132" s="9">
        <f t="shared" si="124"/>
        <v>4.2350666666666701</v>
      </c>
      <c r="I132" s="9">
        <f t="shared" si="125"/>
        <v>277.38506666666666</v>
      </c>
      <c r="J132" s="9">
        <f t="shared" si="126"/>
        <v>3.0030887884679978E-2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0.60669604202106064</v>
      </c>
      <c r="P132" s="9">
        <f t="shared" si="129"/>
        <v>1.8219620818013565E-2</v>
      </c>
      <c r="Q132" s="12">
        <f t="shared" si="130"/>
        <v>6.012474869944477E-3</v>
      </c>
      <c r="R132" s="9">
        <f t="shared" si="131"/>
        <v>9.3951000000000007E-2</v>
      </c>
      <c r="S132" s="13">
        <f t="shared" si="132"/>
        <v>6.3995858159513752E-2</v>
      </c>
      <c r="T132" s="2">
        <f t="shared" si="133"/>
        <v>0.01</v>
      </c>
      <c r="U132" s="14">
        <f t="shared" si="134"/>
        <v>6.3995858159513754E-4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6.129958581595138E-3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3.8182580645161299</v>
      </c>
      <c r="E133" s="10">
        <f t="shared" si="145"/>
        <v>4.2350666666666701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3.8941935483871002</v>
      </c>
      <c r="E136" s="7"/>
      <c r="F136" s="7"/>
      <c r="G136" s="1">
        <v>1</v>
      </c>
      <c r="H136" s="9">
        <f t="shared" ref="H136:H147" si="147">E137</f>
        <v>3.8941935483871002</v>
      </c>
      <c r="I136" s="9">
        <f t="shared" ref="I136:I147" si="148">H136+273.15</f>
        <v>277.04419354838706</v>
      </c>
      <c r="J136" s="9">
        <f t="shared" ref="J136:J147" si="149">EXP(($C$15*(I136-$C$13))/($C$16*I136*$C$13))</f>
        <v>2.8761483853923103E-2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2.1831344399562302E-2</v>
      </c>
      <c r="Q136" s="12">
        <f t="shared" ref="Q136:Q147" si="153">P136*$B$138</f>
        <v>5.6761495438861992E-3</v>
      </c>
      <c r="R136" s="9">
        <f t="shared" ref="R136:R147" si="154">L136*$B$138</f>
        <v>0.19735245833333334</v>
      </c>
      <c r="S136" s="13">
        <f t="shared" ref="S136:S147" si="155">Q136/R136</f>
        <v>2.8761483853923103E-2</v>
      </c>
      <c r="T136" s="2">
        <f t="shared" ref="T136:T147" si="156">$B$137/100</f>
        <v>0.01</v>
      </c>
      <c r="U136" s="14">
        <f t="shared" ref="U136:U147" si="157">S136*T136</f>
        <v>2.8761483853923105E-4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5.7776148385392315E-3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0.96616129032258102</v>
      </c>
      <c r="E137" s="10">
        <f t="shared" ref="E137:E148" si="166">D136</f>
        <v>3.8941935483871002</v>
      </c>
      <c r="F137" s="7" t="s">
        <v>83</v>
      </c>
      <c r="G137" s="1">
        <v>2</v>
      </c>
      <c r="H137" s="9">
        <f t="shared" si="147"/>
        <v>0.96616129032258102</v>
      </c>
      <c r="I137" s="9">
        <f t="shared" si="148"/>
        <v>274.11616129032257</v>
      </c>
      <c r="J137" s="9">
        <f t="shared" si="149"/>
        <v>1.9759320785477291E-2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1.4962644889337711</v>
      </c>
      <c r="P137" s="9">
        <f t="shared" si="152"/>
        <v>2.9565170016760619E-2</v>
      </c>
      <c r="Q137" s="12">
        <f t="shared" si="153"/>
        <v>7.686944204357761E-3</v>
      </c>
      <c r="R137" s="9">
        <f t="shared" si="154"/>
        <v>0.19735245833333334</v>
      </c>
      <c r="S137" s="13">
        <f t="shared" si="155"/>
        <v>3.8950334185218587E-2</v>
      </c>
      <c r="T137" s="2">
        <f t="shared" si="156"/>
        <v>0.01</v>
      </c>
      <c r="U137" s="14">
        <f t="shared" si="157"/>
        <v>3.8950334185218586E-4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5.8795033418521858E-3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3.95389285714286</v>
      </c>
      <c r="E138" s="10">
        <f t="shared" si="166"/>
        <v>0.96616129032258102</v>
      </c>
      <c r="F138" s="7" t="s">
        <v>83</v>
      </c>
      <c r="G138" s="1">
        <v>3</v>
      </c>
      <c r="H138" s="9">
        <f t="shared" si="147"/>
        <v>3.95389285714286</v>
      </c>
      <c r="I138" s="9">
        <f t="shared" si="148"/>
        <v>277.10389285714285</v>
      </c>
      <c r="J138" s="9">
        <f t="shared" si="149"/>
        <v>2.8980083717810846E-2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2.2257472355836772</v>
      </c>
      <c r="P138" s="9">
        <f t="shared" si="152"/>
        <v>6.4502341221901016E-2</v>
      </c>
      <c r="Q138" s="12">
        <f t="shared" si="153"/>
        <v>1.6770608717694264E-2</v>
      </c>
      <c r="R138" s="9">
        <f t="shared" si="154"/>
        <v>0.19735245833333334</v>
      </c>
      <c r="S138" s="13">
        <f t="shared" si="155"/>
        <v>8.4977956997973031E-2</v>
      </c>
      <c r="T138" s="2">
        <f t="shared" si="156"/>
        <v>0.01</v>
      </c>
      <c r="U138" s="14">
        <f t="shared" si="157"/>
        <v>8.4977956997973035E-4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6.3397795699797303E-3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5.4017096774193503</v>
      </c>
      <c r="E139" s="10">
        <f t="shared" si="166"/>
        <v>3.95389285714286</v>
      </c>
      <c r="F139" s="7" t="s">
        <v>83</v>
      </c>
      <c r="G139" s="1">
        <v>4</v>
      </c>
      <c r="H139" s="9">
        <f t="shared" si="147"/>
        <v>5.4017096774193503</v>
      </c>
      <c r="I139" s="9">
        <f t="shared" si="148"/>
        <v>278.55170967741935</v>
      </c>
      <c r="J139" s="9">
        <f t="shared" si="149"/>
        <v>3.4786957416575719E-2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2.920292811028443</v>
      </c>
      <c r="P139" s="9">
        <f t="shared" si="152"/>
        <v>0.10158810166117865</v>
      </c>
      <c r="Q139" s="12">
        <f t="shared" si="153"/>
        <v>2.6412906431906451E-2</v>
      </c>
      <c r="R139" s="9">
        <f t="shared" si="154"/>
        <v>0.19735245833333334</v>
      </c>
      <c r="S139" s="13">
        <f t="shared" si="155"/>
        <v>0.13383621696414025</v>
      </c>
      <c r="T139" s="2">
        <f t="shared" si="156"/>
        <v>0.01</v>
      </c>
      <c r="U139" s="14">
        <f t="shared" si="157"/>
        <v>1.3383621696414025E-3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6.8283621696414026E-3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6.3301999999999996</v>
      </c>
      <c r="E140" s="10">
        <f t="shared" si="166"/>
        <v>5.4017096774193503</v>
      </c>
      <c r="F140" s="7" t="s">
        <v>83</v>
      </c>
      <c r="G140" s="1">
        <v>5</v>
      </c>
      <c r="H140" s="9">
        <f t="shared" si="147"/>
        <v>6.3301999999999996</v>
      </c>
      <c r="I140" s="9">
        <f t="shared" si="148"/>
        <v>279.48019999999997</v>
      </c>
      <c r="J140" s="9">
        <f t="shared" si="149"/>
        <v>3.9070603257680067E-2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3.5777526260339312</v>
      </c>
      <c r="P140" s="9">
        <f t="shared" si="152"/>
        <v>0.13978495340589472</v>
      </c>
      <c r="Q140" s="12">
        <f t="shared" si="153"/>
        <v>3.634408788553263E-2</v>
      </c>
      <c r="R140" s="9">
        <f t="shared" si="154"/>
        <v>0.19735245833333334</v>
      </c>
      <c r="S140" s="13">
        <f t="shared" si="155"/>
        <v>0.18415827293190612</v>
      </c>
      <c r="T140" s="2">
        <f t="shared" si="156"/>
        <v>0.01</v>
      </c>
      <c r="U140" s="14">
        <f t="shared" si="157"/>
        <v>1.8415827293190613E-3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7.3315827293190614E-3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9.9817741935483895</v>
      </c>
      <c r="E141" s="10">
        <f t="shared" si="166"/>
        <v>6.3301999999999996</v>
      </c>
      <c r="F141" s="7" t="s">
        <v>85</v>
      </c>
      <c r="G141" s="1">
        <v>6</v>
      </c>
      <c r="H141" s="9">
        <f t="shared" si="147"/>
        <v>9.9817741935483895</v>
      </c>
      <c r="I141" s="9">
        <f t="shared" si="148"/>
        <v>283.13177419354838</v>
      </c>
      <c r="J141" s="9">
        <f t="shared" si="149"/>
        <v>6.1233281312471917E-2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4.1970155892947032</v>
      </c>
      <c r="P141" s="9">
        <f t="shared" si="152"/>
        <v>0.25699703625211268</v>
      </c>
      <c r="Q141" s="12">
        <f t="shared" si="153"/>
        <v>6.6819229425549298E-2</v>
      </c>
      <c r="R141" s="9">
        <f t="shared" si="154"/>
        <v>0.19735245833333334</v>
      </c>
      <c r="S141" s="13">
        <f t="shared" si="155"/>
        <v>0.33857814587082524</v>
      </c>
      <c r="T141" s="2">
        <f t="shared" si="156"/>
        <v>0.01</v>
      </c>
      <c r="U141" s="14">
        <f t="shared" si="157"/>
        <v>3.3857814587082524E-3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8.8757814587082512E-3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18.128</v>
      </c>
      <c r="E142" s="10">
        <f t="shared" si="166"/>
        <v>9.9817741935483895</v>
      </c>
      <c r="F142" s="7" t="s">
        <v>83</v>
      </c>
      <c r="G142" s="1">
        <v>7</v>
      </c>
      <c r="H142" s="9">
        <f t="shared" si="147"/>
        <v>18.128</v>
      </c>
      <c r="I142" s="9">
        <f t="shared" si="148"/>
        <v>291.27799999999996</v>
      </c>
      <c r="J142" s="9">
        <f t="shared" si="149"/>
        <v>0.16020772209545101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4.6990664697092575</v>
      </c>
      <c r="P142" s="9">
        <f t="shared" si="152"/>
        <v>0.75282673508723275</v>
      </c>
      <c r="Q142" s="12">
        <f t="shared" si="153"/>
        <v>0.19573495112268052</v>
      </c>
      <c r="R142" s="9">
        <f t="shared" si="154"/>
        <v>0.19735245833333334</v>
      </c>
      <c r="S142" s="13">
        <f t="shared" si="155"/>
        <v>0.99180396725577746</v>
      </c>
      <c r="T142" s="2">
        <f t="shared" si="156"/>
        <v>0.01</v>
      </c>
      <c r="U142" s="14">
        <f t="shared" si="157"/>
        <v>9.9180396725577751E-3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1.9868039672557777E-2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16.999451612903201</v>
      </c>
      <c r="E143" s="10">
        <f t="shared" si="166"/>
        <v>18.128</v>
      </c>
      <c r="F143" s="7" t="s">
        <v>83</v>
      </c>
      <c r="G143" s="1">
        <v>8</v>
      </c>
      <c r="H143" s="9">
        <f t="shared" si="147"/>
        <v>16.999451612903201</v>
      </c>
      <c r="I143" s="9">
        <f t="shared" si="148"/>
        <v>290.14945161290319</v>
      </c>
      <c r="J143" s="9">
        <f t="shared" si="149"/>
        <v>0.14067500899825605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4.7052876512886916</v>
      </c>
      <c r="P143" s="9">
        <f t="shared" si="152"/>
        <v>0.66191638268441977</v>
      </c>
      <c r="Q143" s="12">
        <f t="shared" si="153"/>
        <v>0.17209825949794916</v>
      </c>
      <c r="R143" s="9">
        <f t="shared" si="154"/>
        <v>0.19735245833333334</v>
      </c>
      <c r="S143" s="13">
        <f t="shared" si="155"/>
        <v>0.87203504304603496</v>
      </c>
      <c r="T143" s="2">
        <f t="shared" si="156"/>
        <v>0.01</v>
      </c>
      <c r="U143" s="14">
        <f t="shared" si="157"/>
        <v>8.7203504304603496E-3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1.867035043046035E-2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15.9681290322581</v>
      </c>
      <c r="E144" s="10">
        <f t="shared" si="166"/>
        <v>16.999451612903201</v>
      </c>
      <c r="F144" s="7" t="s">
        <v>83</v>
      </c>
      <c r="G144" s="1">
        <v>9</v>
      </c>
      <c r="H144" s="9">
        <f t="shared" si="147"/>
        <v>15.9681290322581</v>
      </c>
      <c r="I144" s="9">
        <f t="shared" si="148"/>
        <v>289.11812903225808</v>
      </c>
      <c r="J144" s="9">
        <f t="shared" si="149"/>
        <v>0.12480432057474884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4.8024191852709386</v>
      </c>
      <c r="P144" s="9">
        <f t="shared" si="152"/>
        <v>0.59936266353287837</v>
      </c>
      <c r="Q144" s="12">
        <f t="shared" si="153"/>
        <v>0.15583429251854838</v>
      </c>
      <c r="R144" s="9">
        <f t="shared" si="154"/>
        <v>0.19735245833333334</v>
      </c>
      <c r="S144" s="13">
        <f t="shared" si="155"/>
        <v>0.789624278484235</v>
      </c>
      <c r="T144" s="2">
        <f t="shared" si="156"/>
        <v>0.01</v>
      </c>
      <c r="U144" s="14">
        <f t="shared" si="157"/>
        <v>7.8962427848423503E-3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1.7846242784842349E-2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15.0173666666667</v>
      </c>
      <c r="E145" s="10">
        <f t="shared" si="166"/>
        <v>15.9681290322581</v>
      </c>
      <c r="F145" s="7" t="s">
        <v>83</v>
      </c>
      <c r="G145" s="1">
        <v>10</v>
      </c>
      <c r="H145" s="9">
        <f t="shared" si="147"/>
        <v>15.0173666666667</v>
      </c>
      <c r="I145" s="9">
        <f t="shared" si="148"/>
        <v>288.16736666666668</v>
      </c>
      <c r="J145" s="9">
        <f t="shared" si="149"/>
        <v>0.11167952340513021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4.9621044384047268</v>
      </c>
      <c r="P145" s="9">
        <f t="shared" si="152"/>
        <v>0.55416545876752121</v>
      </c>
      <c r="Q145" s="12">
        <f t="shared" si="153"/>
        <v>0.14408301927955552</v>
      </c>
      <c r="R145" s="9">
        <f t="shared" si="154"/>
        <v>0.19735245833333334</v>
      </c>
      <c r="S145" s="13">
        <f t="shared" si="155"/>
        <v>0.73007967823839126</v>
      </c>
      <c r="T145" s="2">
        <f t="shared" si="156"/>
        <v>0.01</v>
      </c>
      <c r="U145" s="14">
        <f t="shared" si="157"/>
        <v>7.3007967823839129E-3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1.7250796782383913E-2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9.5853225806451601</v>
      </c>
      <c r="E146" s="10">
        <f t="shared" si="166"/>
        <v>15.0173666666667</v>
      </c>
      <c r="F146" s="7" t="s">
        <v>83</v>
      </c>
      <c r="G146" s="1">
        <v>11</v>
      </c>
      <c r="H146" s="9">
        <f t="shared" si="147"/>
        <v>9.5853225806451601</v>
      </c>
      <c r="I146" s="9">
        <f t="shared" si="148"/>
        <v>282.73532258064512</v>
      </c>
      <c r="J146" s="9">
        <f t="shared" si="149"/>
        <v>5.8350605523193301E-2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5.1669868963038725</v>
      </c>
      <c r="P146" s="9">
        <f t="shared" si="152"/>
        <v>0.30149681412973617</v>
      </c>
      <c r="Q146" s="12">
        <f t="shared" si="153"/>
        <v>7.8389171673731411E-2</v>
      </c>
      <c r="R146" s="9">
        <f t="shared" si="154"/>
        <v>0.19735245833333334</v>
      </c>
      <c r="S146" s="13">
        <f t="shared" si="155"/>
        <v>0.39720392811793659</v>
      </c>
      <c r="T146" s="2">
        <f t="shared" si="156"/>
        <v>0.01</v>
      </c>
      <c r="U146" s="14">
        <f t="shared" si="157"/>
        <v>3.9720392811793664E-3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9.4620392811793665E-3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4.2350666666666701</v>
      </c>
      <c r="E147" s="10">
        <f t="shared" si="166"/>
        <v>9.5853225806451601</v>
      </c>
      <c r="F147" s="7" t="s">
        <v>85</v>
      </c>
      <c r="G147" s="1">
        <v>12</v>
      </c>
      <c r="H147" s="9">
        <f t="shared" si="147"/>
        <v>4.2350666666666701</v>
      </c>
      <c r="I147" s="9">
        <f t="shared" si="148"/>
        <v>277.38506666666666</v>
      </c>
      <c r="J147" s="9">
        <f t="shared" si="149"/>
        <v>3.0030887884679978E-2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5.6245379988408031</v>
      </c>
      <c r="P147" s="9">
        <f t="shared" si="152"/>
        <v>0.16890987004631045</v>
      </c>
      <c r="Q147" s="12">
        <f t="shared" si="153"/>
        <v>4.3916566212040715E-2</v>
      </c>
      <c r="R147" s="9">
        <f t="shared" si="154"/>
        <v>0.19735245833333334</v>
      </c>
      <c r="S147" s="13">
        <f t="shared" si="155"/>
        <v>0.22252859975964684</v>
      </c>
      <c r="T147" s="2">
        <f t="shared" si="156"/>
        <v>0.01</v>
      </c>
      <c r="U147" s="14">
        <f t="shared" si="157"/>
        <v>2.2252859975964686E-3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7.7152859975964687E-3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3.8182580645161299</v>
      </c>
      <c r="E148" s="10">
        <f t="shared" si="166"/>
        <v>4.2350666666666701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393470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11400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90340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327020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8400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1111134.3386081415</v>
      </c>
      <c r="J13" s="6" t="s">
        <v>37</v>
      </c>
      <c r="K13" s="6">
        <f>I13/(10000*1000)</f>
        <v>0.11111343386081415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0.138548387096774</v>
      </c>
      <c r="E26" s="7"/>
      <c r="F26" s="7"/>
      <c r="G26" s="1">
        <v>1</v>
      </c>
      <c r="H26" s="9">
        <f t="shared" ref="H26:H37" si="0">E27</f>
        <v>0.138548387096774</v>
      </c>
      <c r="I26" s="9">
        <f t="shared" ref="I26:I37" si="1">H26+273.15</f>
        <v>273.28854838709674</v>
      </c>
      <c r="J26" s="9">
        <f t="shared" ref="J26:J37" si="2">EXP(($C$15*(I26-$C$13))/($C$16*I26*$C$13))</f>
        <v>1.7744158537793823E-2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0.71920790476212149</v>
      </c>
      <c r="Q26" s="12">
        <f t="shared" ref="Q26:Q37" si="6">P26*$B$28</f>
        <v>7.1920790476212151E-2</v>
      </c>
      <c r="R26" s="9">
        <f t="shared" ref="R26:R37" si="7">L26*$B$28</f>
        <v>4.0532094166666672</v>
      </c>
      <c r="S26" s="13">
        <f t="shared" ref="S26:S37" si="8">Q26/R26</f>
        <v>1.7744158537793819E-2</v>
      </c>
      <c r="T26" s="2">
        <f t="shared" ref="T26:T37" si="9">$B$27/100</f>
        <v>0.34</v>
      </c>
      <c r="U26" s="14">
        <f t="shared" ref="U26:U37" si="10">S26*T26</f>
        <v>6.0330139028498993E-3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1.8933013902849898E-2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-3.4517096774193501</v>
      </c>
      <c r="E27" s="10">
        <f t="shared" ref="E27:E38" si="18">D26</f>
        <v>0.138548387096774</v>
      </c>
      <c r="F27" s="7" t="s">
        <v>83</v>
      </c>
      <c r="G27" s="1">
        <v>2</v>
      </c>
      <c r="H27" s="9">
        <f t="shared" si="0"/>
        <v>-3.4517096774193501</v>
      </c>
      <c r="I27" s="9">
        <f t="shared" si="1"/>
        <v>269.69829032258065</v>
      </c>
      <c r="J27" s="9">
        <f t="shared" si="2"/>
        <v>1.1042690643689481E-2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80.344980428571219</v>
      </c>
      <c r="P27" s="9">
        <f t="shared" si="5"/>
        <v>0.88722476364599789</v>
      </c>
      <c r="Q27" s="12">
        <f t="shared" si="6"/>
        <v>8.8722476364599789E-2</v>
      </c>
      <c r="R27" s="9">
        <f t="shared" si="7"/>
        <v>4.0532094166666672</v>
      </c>
      <c r="S27" s="13">
        <f t="shared" si="8"/>
        <v>2.1889438033913522E-2</v>
      </c>
      <c r="T27" s="2">
        <f t="shared" si="9"/>
        <v>0.34</v>
      </c>
      <c r="U27" s="14">
        <f t="shared" si="10"/>
        <v>7.4424089315305976E-3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2.0342408931530599E-2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-5.8016428571428502</v>
      </c>
      <c r="E28" s="10">
        <f t="shared" si="18"/>
        <v>-3.4517096774193501</v>
      </c>
      <c r="F28" s="7" t="s">
        <v>83</v>
      </c>
      <c r="G28" s="1">
        <v>3</v>
      </c>
      <c r="H28" s="9">
        <f t="shared" si="0"/>
        <v>-5.8016428571428502</v>
      </c>
      <c r="I28" s="9">
        <f t="shared" si="1"/>
        <v>267.34835714285714</v>
      </c>
      <c r="J28" s="9">
        <f t="shared" si="2"/>
        <v>8.0400515087301269E-3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119.98984983159188</v>
      </c>
      <c r="P28" s="9">
        <f t="shared" si="5"/>
        <v>0.96472457317079163</v>
      </c>
      <c r="Q28" s="12">
        <f t="shared" si="6"/>
        <v>9.6472457317079166E-2</v>
      </c>
      <c r="R28" s="9">
        <f t="shared" si="7"/>
        <v>4.0532094166666672</v>
      </c>
      <c r="S28" s="13">
        <f t="shared" si="8"/>
        <v>2.3801498368277621E-2</v>
      </c>
      <c r="T28" s="2">
        <f t="shared" si="9"/>
        <v>0.34</v>
      </c>
      <c r="U28" s="14">
        <f t="shared" si="10"/>
        <v>8.0925094452143909E-3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2.0992509445214393E-2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1.2961612903225801</v>
      </c>
      <c r="E29" s="10">
        <f t="shared" si="18"/>
        <v>-5.8016428571428502</v>
      </c>
      <c r="F29" s="7" t="s">
        <v>83</v>
      </c>
      <c r="G29" s="1">
        <v>4</v>
      </c>
      <c r="H29" s="9">
        <f t="shared" si="0"/>
        <v>1.2961612903225801</v>
      </c>
      <c r="I29" s="9">
        <f t="shared" si="1"/>
        <v>274.44616129032255</v>
      </c>
      <c r="J29" s="9">
        <f t="shared" si="2"/>
        <v>2.062153953107853E-2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159.55721942508777</v>
      </c>
      <c r="P29" s="9">
        <f t="shared" si="5"/>
        <v>3.2903155078434185</v>
      </c>
      <c r="Q29" s="12">
        <f t="shared" si="6"/>
        <v>0.32903155078434188</v>
      </c>
      <c r="R29" s="9">
        <f t="shared" si="7"/>
        <v>4.0532094166666672</v>
      </c>
      <c r="S29" s="13">
        <f t="shared" si="8"/>
        <v>8.1178028806351499E-2</v>
      </c>
      <c r="T29" s="2">
        <f t="shared" si="9"/>
        <v>0.34</v>
      </c>
      <c r="U29" s="14">
        <f t="shared" si="10"/>
        <v>2.7600529794159511E-2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4.0500529794159509E-2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5.55263333333333</v>
      </c>
      <c r="E30" s="10">
        <f t="shared" si="18"/>
        <v>1.2961612903225801</v>
      </c>
      <c r="F30" s="7" t="s">
        <v>83</v>
      </c>
      <c r="G30" s="1">
        <v>5</v>
      </c>
      <c r="H30" s="9">
        <f t="shared" si="0"/>
        <v>5.55263333333333</v>
      </c>
      <c r="I30" s="9">
        <f t="shared" si="1"/>
        <v>278.70263333333332</v>
      </c>
      <c r="J30" s="9">
        <f t="shared" si="2"/>
        <v>3.5451709146362836E-2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148.45355872138214</v>
      </c>
      <c r="O30" s="9">
        <f t="shared" si="19"/>
        <v>48.345439362528879</v>
      </c>
      <c r="P30" s="9">
        <f t="shared" si="5"/>
        <v>1.713928454833495</v>
      </c>
      <c r="Q30" s="12">
        <f t="shared" si="6"/>
        <v>0.17139284548334952</v>
      </c>
      <c r="R30" s="9">
        <f t="shared" si="7"/>
        <v>4.0532094166666672</v>
      </c>
      <c r="S30" s="13">
        <f t="shared" si="8"/>
        <v>4.2285711855545291E-2</v>
      </c>
      <c r="T30" s="2">
        <f t="shared" si="9"/>
        <v>0.34</v>
      </c>
      <c r="U30" s="14">
        <f t="shared" si="10"/>
        <v>1.4377142030885399E-2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2.7277142030885399E-2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10.794</v>
      </c>
      <c r="E31" s="10">
        <f t="shared" si="18"/>
        <v>5.55263333333333</v>
      </c>
      <c r="F31" s="7" t="s">
        <v>85</v>
      </c>
      <c r="G31" s="1">
        <v>6</v>
      </c>
      <c r="H31" s="9">
        <f t="shared" si="0"/>
        <v>10.794</v>
      </c>
      <c r="I31" s="9">
        <f t="shared" si="1"/>
        <v>283.94399999999996</v>
      </c>
      <c r="J31" s="9">
        <f t="shared" si="2"/>
        <v>6.7563155354705959E-2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87.163605074362053</v>
      </c>
      <c r="P31" s="9">
        <f t="shared" si="5"/>
        <v>5.8890481909153598</v>
      </c>
      <c r="Q31" s="12">
        <f t="shared" si="6"/>
        <v>0.58890481909153602</v>
      </c>
      <c r="R31" s="9">
        <f t="shared" si="7"/>
        <v>4.0532094166666672</v>
      </c>
      <c r="S31" s="13">
        <f t="shared" si="8"/>
        <v>0.14529345971367241</v>
      </c>
      <c r="T31" s="2">
        <f t="shared" si="9"/>
        <v>0.34</v>
      </c>
      <c r="U31" s="14">
        <f t="shared" si="10"/>
        <v>4.9399776302648621E-2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6.2299776302648623E-2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19.138033333333301</v>
      </c>
      <c r="E32" s="10">
        <f t="shared" si="18"/>
        <v>10.794</v>
      </c>
      <c r="F32" s="7" t="s">
        <v>83</v>
      </c>
      <c r="G32" s="1">
        <v>7</v>
      </c>
      <c r="H32" s="9">
        <f t="shared" si="0"/>
        <v>19.138033333333301</v>
      </c>
      <c r="I32" s="9">
        <f t="shared" si="1"/>
        <v>292.28803333333326</v>
      </c>
      <c r="J32" s="9">
        <f t="shared" si="2"/>
        <v>0.17982510484098463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121.80665105011336</v>
      </c>
      <c r="P32" s="9">
        <f t="shared" si="5"/>
        <v>21.903893795415865</v>
      </c>
      <c r="Q32" s="12">
        <f t="shared" si="6"/>
        <v>2.1903893795415867</v>
      </c>
      <c r="R32" s="9">
        <f t="shared" si="7"/>
        <v>4.0532094166666672</v>
      </c>
      <c r="S32" s="13">
        <f t="shared" si="8"/>
        <v>0.54040863779077775</v>
      </c>
      <c r="T32" s="2">
        <f t="shared" si="9"/>
        <v>0.34</v>
      </c>
      <c r="U32" s="14">
        <f t="shared" si="10"/>
        <v>0.18373893684886444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0.20938893684886445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21.519290322580702</v>
      </c>
      <c r="E33" s="10">
        <f t="shared" si="18"/>
        <v>19.138033333333301</v>
      </c>
      <c r="F33" s="7" t="s">
        <v>83</v>
      </c>
      <c r="G33" s="1">
        <v>8</v>
      </c>
      <c r="H33" s="9">
        <f t="shared" si="0"/>
        <v>21.519290322580702</v>
      </c>
      <c r="I33" s="9">
        <f t="shared" si="1"/>
        <v>294.66929032258065</v>
      </c>
      <c r="J33" s="9">
        <f t="shared" si="2"/>
        <v>0.23537627375822931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140.43485142136416</v>
      </c>
      <c r="P33" s="9">
        <f t="shared" si="5"/>
        <v>33.055032033351267</v>
      </c>
      <c r="Q33" s="12">
        <f t="shared" si="6"/>
        <v>3.3055032033351268</v>
      </c>
      <c r="R33" s="9">
        <f t="shared" si="7"/>
        <v>4.0532094166666672</v>
      </c>
      <c r="S33" s="13">
        <f t="shared" si="8"/>
        <v>0.81552736696579342</v>
      </c>
      <c r="T33" s="2">
        <f t="shared" si="9"/>
        <v>0.34</v>
      </c>
      <c r="U33" s="14">
        <f t="shared" si="10"/>
        <v>0.27727930476836976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0.30292930476836977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15.8511290322581</v>
      </c>
      <c r="E34" s="10">
        <f t="shared" si="18"/>
        <v>21.519290322580702</v>
      </c>
      <c r="F34" s="7" t="s">
        <v>83</v>
      </c>
      <c r="G34" s="1">
        <v>9</v>
      </c>
      <c r="H34" s="9">
        <f t="shared" si="0"/>
        <v>15.8511290322581</v>
      </c>
      <c r="I34" s="9">
        <f t="shared" si="1"/>
        <v>289.00112903225806</v>
      </c>
      <c r="J34" s="9">
        <f t="shared" si="2"/>
        <v>0.12311427219475524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147.91191355467956</v>
      </c>
      <c r="P34" s="9">
        <f t="shared" si="5"/>
        <v>18.210067586217924</v>
      </c>
      <c r="Q34" s="12">
        <f t="shared" si="6"/>
        <v>1.8210067586217926</v>
      </c>
      <c r="R34" s="9">
        <f t="shared" si="7"/>
        <v>4.0532094166666672</v>
      </c>
      <c r="S34" s="13">
        <f t="shared" si="8"/>
        <v>0.44927527088382635</v>
      </c>
      <c r="T34" s="2">
        <f t="shared" si="9"/>
        <v>0.34</v>
      </c>
      <c r="U34" s="14">
        <f t="shared" si="10"/>
        <v>0.15275359210050096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0.17840359210050097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10.742100000000001</v>
      </c>
      <c r="E35" s="10">
        <f t="shared" si="18"/>
        <v>15.8511290322581</v>
      </c>
      <c r="F35" s="7" t="s">
        <v>83</v>
      </c>
      <c r="G35" s="1">
        <v>10</v>
      </c>
      <c r="H35" s="9">
        <f t="shared" si="0"/>
        <v>10.742100000000001</v>
      </c>
      <c r="I35" s="9">
        <f t="shared" si="1"/>
        <v>283.89209999999997</v>
      </c>
      <c r="J35" s="9">
        <f t="shared" si="2"/>
        <v>6.7140927907437781E-2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170.23394013512831</v>
      </c>
      <c r="P35" s="9">
        <f t="shared" si="5"/>
        <v>11.429664702011729</v>
      </c>
      <c r="Q35" s="12">
        <f t="shared" si="6"/>
        <v>1.142966470201173</v>
      </c>
      <c r="R35" s="9">
        <f t="shared" si="7"/>
        <v>4.0532094166666672</v>
      </c>
      <c r="S35" s="13">
        <f t="shared" si="8"/>
        <v>0.28199048030958668</v>
      </c>
      <c r="T35" s="2">
        <f t="shared" si="9"/>
        <v>0.34</v>
      </c>
      <c r="U35" s="14">
        <f t="shared" si="10"/>
        <v>9.5876763305259474E-2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0.12152676330525947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8.0214516129032294</v>
      </c>
      <c r="E36" s="10">
        <f t="shared" si="18"/>
        <v>10.742100000000001</v>
      </c>
      <c r="F36" s="7" t="s">
        <v>83</v>
      </c>
      <c r="G36" s="1">
        <v>11</v>
      </c>
      <c r="H36" s="9">
        <f t="shared" si="0"/>
        <v>8.0214516129032294</v>
      </c>
      <c r="I36" s="9">
        <f t="shared" si="1"/>
        <v>281.17145161290318</v>
      </c>
      <c r="J36" s="9">
        <f t="shared" si="2"/>
        <v>4.8179187393840299E-2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150.86406166146074</v>
      </c>
      <c r="O36" s="9">
        <f t="shared" si="19"/>
        <v>48.472307938322501</v>
      </c>
      <c r="P36" s="9">
        <f t="shared" si="5"/>
        <v>2.3353564075723727</v>
      </c>
      <c r="Q36" s="12">
        <f t="shared" si="6"/>
        <v>0.23353564075723729</v>
      </c>
      <c r="R36" s="9">
        <f t="shared" si="7"/>
        <v>4.0532094166666672</v>
      </c>
      <c r="S36" s="13">
        <f t="shared" si="8"/>
        <v>5.7617462299615264E-2</v>
      </c>
      <c r="T36" s="2">
        <f t="shared" si="9"/>
        <v>0.34</v>
      </c>
      <c r="U36" s="14">
        <f t="shared" si="10"/>
        <v>1.9589937181869192E-2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3.248993718186919E-2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3.3809</v>
      </c>
      <c r="E37" s="10">
        <f t="shared" si="18"/>
        <v>8.0214516129032294</v>
      </c>
      <c r="F37" s="7" t="s">
        <v>85</v>
      </c>
      <c r="G37" s="1">
        <v>12</v>
      </c>
      <c r="H37" s="9">
        <f t="shared" si="0"/>
        <v>3.3809</v>
      </c>
      <c r="I37" s="9">
        <f t="shared" si="1"/>
        <v>276.53089999999997</v>
      </c>
      <c r="J37" s="9">
        <f t="shared" si="2"/>
        <v>2.6945084747152286E-2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86.669045697416792</v>
      </c>
      <c r="P37" s="9">
        <f t="shared" si="5"/>
        <v>2.3353047812717098</v>
      </c>
      <c r="Q37" s="12">
        <f t="shared" si="6"/>
        <v>0.23353047812717098</v>
      </c>
      <c r="R37" s="9">
        <f t="shared" si="7"/>
        <v>4.0532094166666672</v>
      </c>
      <c r="S37" s="13">
        <f t="shared" si="8"/>
        <v>5.7616188585495026E-2</v>
      </c>
      <c r="T37" s="2">
        <f t="shared" si="9"/>
        <v>0.34</v>
      </c>
      <c r="U37" s="14">
        <f t="shared" si="10"/>
        <v>1.9589504119068311E-2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3.2489504119068313E-2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-4.1882258064516096</v>
      </c>
      <c r="E38" s="10">
        <f t="shared" si="18"/>
        <v>3.3809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0.138548387096774</v>
      </c>
      <c r="E42" s="7"/>
      <c r="F42" s="7"/>
      <c r="G42" s="1">
        <v>1</v>
      </c>
      <c r="H42" s="9">
        <f t="shared" ref="H42:H53" si="20">E43</f>
        <v>0.138548387096774</v>
      </c>
      <c r="I42" s="9">
        <f t="shared" ref="I42:I53" si="21">H42+273.15</f>
        <v>273.28854838709674</v>
      </c>
      <c r="J42" s="9">
        <f t="shared" ref="J42:J53" si="22">EXP(($C$15*(I42-$C$13))/($C$16*I42*$C$13))</f>
        <v>1.7744158537793823E-2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1.0443546309400278</v>
      </c>
      <c r="Q42" s="12">
        <f t="shared" ref="Q42:Q53" si="26">P42*$B$44</f>
        <v>0.25064511142560664</v>
      </c>
      <c r="R42" s="9">
        <f t="shared" ref="R42:R53" si="27">L42*$B$44</f>
        <v>14.125500000000001</v>
      </c>
      <c r="S42" s="13">
        <f t="shared" ref="S42:S53" si="28">Q42/R42</f>
        <v>1.7744158537793823E-2</v>
      </c>
      <c r="T42" s="2">
        <f t="shared" ref="T42:T53" si="29">$B$43/100</f>
        <v>0.43</v>
      </c>
      <c r="U42" s="14">
        <f t="shared" ref="U42:U53" si="30">S42*T42</f>
        <v>7.6299881712513437E-3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1.6049988171251341E-2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32789.166666666664</v>
      </c>
      <c r="AU42" s="1">
        <f t="shared" ref="AU42:AU53" si="38">AT42*10000*AS42*0.67*AR42*AQ42</f>
        <v>115828457.4169703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-3.4517096774193501</v>
      </c>
      <c r="E43" s="10">
        <f t="shared" ref="E43:E54" si="40">D42</f>
        <v>0.138548387096774</v>
      </c>
      <c r="F43" s="7" t="s">
        <v>83</v>
      </c>
      <c r="G43" s="1">
        <v>2</v>
      </c>
      <c r="H43" s="9">
        <f t="shared" si="20"/>
        <v>-3.4517096774193501</v>
      </c>
      <c r="I43" s="9">
        <f t="shared" si="21"/>
        <v>269.69829032258065</v>
      </c>
      <c r="J43" s="9">
        <f t="shared" si="22"/>
        <v>1.1042690643689481E-2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116.66814536905997</v>
      </c>
      <c r="P43" s="9">
        <f t="shared" si="25"/>
        <v>1.2883302372835228</v>
      </c>
      <c r="Q43" s="12">
        <f t="shared" si="26"/>
        <v>0.30919925694804545</v>
      </c>
      <c r="R43" s="9">
        <f t="shared" si="27"/>
        <v>14.125500000000001</v>
      </c>
      <c r="S43" s="13">
        <f t="shared" si="28"/>
        <v>2.1889438033913522E-2</v>
      </c>
      <c r="T43" s="2">
        <f t="shared" si="29"/>
        <v>0.43</v>
      </c>
      <c r="U43" s="14">
        <f t="shared" si="30"/>
        <v>9.4124583545828148E-3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1.7832458354582813E-2</v>
      </c>
      <c r="AR43" s="9">
        <f t="shared" si="35"/>
        <v>136.875</v>
      </c>
      <c r="AS43" s="1">
        <f t="shared" si="36"/>
        <v>0.24</v>
      </c>
      <c r="AT43" s="1">
        <f t="shared" si="37"/>
        <v>32789.166666666664</v>
      </c>
      <c r="AU43" s="1">
        <f t="shared" si="38"/>
        <v>128692066.38191897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-5.8016428571428502</v>
      </c>
      <c r="E44" s="10">
        <f t="shared" si="40"/>
        <v>-3.4517096774193501</v>
      </c>
      <c r="F44" s="7" t="s">
        <v>83</v>
      </c>
      <c r="G44" s="1">
        <v>3</v>
      </c>
      <c r="H44" s="9">
        <f t="shared" si="20"/>
        <v>-5.8016428571428502</v>
      </c>
      <c r="I44" s="9">
        <f t="shared" si="21"/>
        <v>267.34835714285714</v>
      </c>
      <c r="J44" s="9">
        <f t="shared" si="22"/>
        <v>8.0400515087301269E-3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174.23606513177643</v>
      </c>
      <c r="P44" s="9">
        <f t="shared" si="25"/>
        <v>1.4008669383379397</v>
      </c>
      <c r="Q44" s="12">
        <f t="shared" si="26"/>
        <v>0.33620806520110552</v>
      </c>
      <c r="R44" s="9">
        <f t="shared" si="27"/>
        <v>14.125500000000001</v>
      </c>
      <c r="S44" s="13">
        <f t="shared" si="28"/>
        <v>2.3801498368277618E-2</v>
      </c>
      <c r="T44" s="2">
        <f t="shared" si="29"/>
        <v>0.43</v>
      </c>
      <c r="U44" s="14">
        <f t="shared" si="30"/>
        <v>1.0234644298359375E-2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1.8654644298359373E-2</v>
      </c>
      <c r="AR44" s="9">
        <f t="shared" si="35"/>
        <v>136.875</v>
      </c>
      <c r="AS44" s="1">
        <f t="shared" si="36"/>
        <v>0.24</v>
      </c>
      <c r="AT44" s="1">
        <f t="shared" si="37"/>
        <v>32789.166666666664</v>
      </c>
      <c r="AU44" s="1">
        <f t="shared" si="38"/>
        <v>134625561.69427907</v>
      </c>
    </row>
    <row r="45" spans="1:48" x14ac:dyDescent="0.15">
      <c r="C45" s="7">
        <v>3</v>
      </c>
      <c r="D45" s="7">
        <f t="shared" si="39"/>
        <v>1.2961612903225801</v>
      </c>
      <c r="E45" s="10">
        <f t="shared" si="40"/>
        <v>-5.8016428571428502</v>
      </c>
      <c r="F45" s="7" t="s">
        <v>83</v>
      </c>
      <c r="G45" s="1">
        <v>4</v>
      </c>
      <c r="H45" s="9">
        <f t="shared" si="20"/>
        <v>1.2961612903225801</v>
      </c>
      <c r="I45" s="9">
        <f t="shared" si="21"/>
        <v>274.44616129032255</v>
      </c>
      <c r="J45" s="9">
        <f t="shared" si="22"/>
        <v>2.062153953107853E-2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231.6914481934385</v>
      </c>
      <c r="P45" s="9">
        <f t="shared" si="25"/>
        <v>4.7778343579338252</v>
      </c>
      <c r="Q45" s="12">
        <f t="shared" si="26"/>
        <v>1.1466802459041181</v>
      </c>
      <c r="R45" s="9">
        <f t="shared" si="27"/>
        <v>14.125500000000001</v>
      </c>
      <c r="S45" s="13">
        <f t="shared" si="28"/>
        <v>8.1178028806351499E-2</v>
      </c>
      <c r="T45" s="2">
        <f t="shared" si="29"/>
        <v>0.43</v>
      </c>
      <c r="U45" s="14">
        <f t="shared" si="30"/>
        <v>3.4906552386731141E-2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4.3326552386731138E-2</v>
      </c>
      <c r="AR45" s="9">
        <f t="shared" si="35"/>
        <v>136.875</v>
      </c>
      <c r="AS45" s="1">
        <f t="shared" si="36"/>
        <v>0.24</v>
      </c>
      <c r="AT45" s="1">
        <f t="shared" si="37"/>
        <v>32789.166666666664</v>
      </c>
      <c r="AU45" s="1">
        <f t="shared" si="38"/>
        <v>312676101.35312366</v>
      </c>
    </row>
    <row r="46" spans="1:48" x14ac:dyDescent="0.15">
      <c r="C46" s="7">
        <v>4</v>
      </c>
      <c r="D46" s="7">
        <f t="shared" si="39"/>
        <v>5.55263333333333</v>
      </c>
      <c r="E46" s="10">
        <f t="shared" si="40"/>
        <v>1.2961612903225801</v>
      </c>
      <c r="F46" s="7" t="s">
        <v>83</v>
      </c>
      <c r="G46" s="1">
        <v>5</v>
      </c>
      <c r="H46" s="9">
        <f t="shared" si="20"/>
        <v>5.55263333333333</v>
      </c>
      <c r="I46" s="9">
        <f t="shared" si="21"/>
        <v>278.70263333333332</v>
      </c>
      <c r="J46" s="9">
        <f t="shared" si="22"/>
        <v>3.5451709146362836E-2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215.56793314372945</v>
      </c>
      <c r="O46" s="9">
        <f t="shared" si="41"/>
        <v>70.201930691775232</v>
      </c>
      <c r="P46" s="9">
        <f t="shared" si="25"/>
        <v>2.4887784283979379</v>
      </c>
      <c r="Q46" s="12">
        <f t="shared" si="26"/>
        <v>0.59730682281550507</v>
      </c>
      <c r="R46" s="9">
        <f t="shared" si="27"/>
        <v>14.125500000000001</v>
      </c>
      <c r="S46" s="13">
        <f t="shared" si="28"/>
        <v>4.2285711855545291E-2</v>
      </c>
      <c r="T46" s="2">
        <f t="shared" si="29"/>
        <v>0.43</v>
      </c>
      <c r="U46" s="14">
        <f t="shared" si="30"/>
        <v>1.8182856097884476E-2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2.6602856097884472E-2</v>
      </c>
      <c r="AR46" s="9">
        <f t="shared" si="35"/>
        <v>136.875</v>
      </c>
      <c r="AS46" s="1">
        <f t="shared" si="36"/>
        <v>0.24</v>
      </c>
      <c r="AT46" s="1">
        <f t="shared" si="37"/>
        <v>32789.166666666664</v>
      </c>
      <c r="AU46" s="1">
        <f t="shared" si="38"/>
        <v>191985673.24946263</v>
      </c>
    </row>
    <row r="47" spans="1:48" x14ac:dyDescent="0.15">
      <c r="C47" s="7">
        <v>5</v>
      </c>
      <c r="D47" s="7">
        <f t="shared" si="39"/>
        <v>10.794</v>
      </c>
      <c r="E47" s="10">
        <f t="shared" si="40"/>
        <v>5.55263333333333</v>
      </c>
      <c r="F47" s="7" t="s">
        <v>85</v>
      </c>
      <c r="G47" s="1">
        <v>6</v>
      </c>
      <c r="H47" s="9">
        <f t="shared" si="20"/>
        <v>10.794</v>
      </c>
      <c r="I47" s="9">
        <f t="shared" si="21"/>
        <v>283.94399999999996</v>
      </c>
      <c r="J47" s="9">
        <f t="shared" si="22"/>
        <v>6.7563155354705959E-2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126.56940226337731</v>
      </c>
      <c r="P47" s="9">
        <f t="shared" si="25"/>
        <v>8.5514281882728334</v>
      </c>
      <c r="Q47" s="12">
        <f t="shared" si="26"/>
        <v>2.0523427651854798</v>
      </c>
      <c r="R47" s="9">
        <f t="shared" si="27"/>
        <v>14.125500000000001</v>
      </c>
      <c r="S47" s="13">
        <f t="shared" si="28"/>
        <v>0.14529345971367241</v>
      </c>
      <c r="T47" s="2">
        <f t="shared" si="29"/>
        <v>0.43</v>
      </c>
      <c r="U47" s="14">
        <f t="shared" si="30"/>
        <v>6.2476187676879139E-2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7.0896187676879149E-2</v>
      </c>
      <c r="AR47" s="9">
        <f t="shared" si="35"/>
        <v>136.875</v>
      </c>
      <c r="AS47" s="1">
        <f t="shared" si="36"/>
        <v>0.24</v>
      </c>
      <c r="AT47" s="1">
        <f t="shared" si="37"/>
        <v>32789.166666666664</v>
      </c>
      <c r="AU47" s="1">
        <f t="shared" si="38"/>
        <v>511638760.58587134</v>
      </c>
    </row>
    <row r="48" spans="1:48" x14ac:dyDescent="0.15">
      <c r="C48" s="7">
        <v>6</v>
      </c>
      <c r="D48" s="7">
        <f t="shared" si="39"/>
        <v>19.138033333333301</v>
      </c>
      <c r="E48" s="10">
        <f t="shared" si="40"/>
        <v>10.794</v>
      </c>
      <c r="F48" s="7" t="s">
        <v>83</v>
      </c>
      <c r="G48" s="1">
        <v>7</v>
      </c>
      <c r="H48" s="9">
        <f t="shared" si="20"/>
        <v>19.138033333333301</v>
      </c>
      <c r="I48" s="9">
        <f t="shared" si="21"/>
        <v>292.28803333333326</v>
      </c>
      <c r="J48" s="9">
        <f t="shared" si="22"/>
        <v>0.17982510484098463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176.87422407510448</v>
      </c>
      <c r="P48" s="9">
        <f t="shared" si="25"/>
        <v>31.806425887973472</v>
      </c>
      <c r="Q48" s="12">
        <f t="shared" si="26"/>
        <v>7.6335422131136328</v>
      </c>
      <c r="R48" s="9">
        <f t="shared" si="27"/>
        <v>14.125500000000001</v>
      </c>
      <c r="S48" s="13">
        <f t="shared" si="28"/>
        <v>0.54040863779077786</v>
      </c>
      <c r="T48" s="2">
        <f t="shared" si="29"/>
        <v>0.43</v>
      </c>
      <c r="U48" s="14">
        <f t="shared" si="30"/>
        <v>0.23237571425003448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0.24797571425003445</v>
      </c>
      <c r="AR48" s="9">
        <f t="shared" si="35"/>
        <v>136.875</v>
      </c>
      <c r="AS48" s="1">
        <f t="shared" si="36"/>
        <v>0.24</v>
      </c>
      <c r="AT48" s="1">
        <f t="shared" si="37"/>
        <v>32789.166666666664</v>
      </c>
      <c r="AU48" s="1">
        <f t="shared" si="38"/>
        <v>1789574182.3598831</v>
      </c>
    </row>
    <row r="49" spans="1:48" x14ac:dyDescent="0.15">
      <c r="C49" s="7">
        <v>7</v>
      </c>
      <c r="D49" s="7">
        <f t="shared" si="39"/>
        <v>21.519290322580702</v>
      </c>
      <c r="E49" s="10">
        <f t="shared" si="40"/>
        <v>19.138033333333301</v>
      </c>
      <c r="F49" s="7" t="s">
        <v>83</v>
      </c>
      <c r="G49" s="1">
        <v>8</v>
      </c>
      <c r="H49" s="9">
        <f t="shared" si="20"/>
        <v>21.519290322580702</v>
      </c>
      <c r="I49" s="9">
        <f t="shared" si="21"/>
        <v>294.66929032258065</v>
      </c>
      <c r="J49" s="9">
        <f t="shared" si="22"/>
        <v>0.23537627375822931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203.92404818713104</v>
      </c>
      <c r="P49" s="9">
        <f t="shared" si="25"/>
        <v>47.998882591980497</v>
      </c>
      <c r="Q49" s="12">
        <f t="shared" si="26"/>
        <v>11.519731822075318</v>
      </c>
      <c r="R49" s="9">
        <f t="shared" si="27"/>
        <v>14.125500000000001</v>
      </c>
      <c r="S49" s="13">
        <f t="shared" si="28"/>
        <v>0.81552736696579364</v>
      </c>
      <c r="T49" s="2">
        <f t="shared" si="29"/>
        <v>0.43</v>
      </c>
      <c r="U49" s="14">
        <f t="shared" si="30"/>
        <v>0.35067676779529128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0.36627676779529128</v>
      </c>
      <c r="AR49" s="9">
        <f t="shared" si="35"/>
        <v>136.875</v>
      </c>
      <c r="AS49" s="1">
        <f t="shared" si="36"/>
        <v>0.24</v>
      </c>
      <c r="AT49" s="1">
        <f t="shared" si="37"/>
        <v>32789.166666666664</v>
      </c>
      <c r="AU49" s="1">
        <f t="shared" si="38"/>
        <v>2643321138.2295194</v>
      </c>
    </row>
    <row r="50" spans="1:48" x14ac:dyDescent="0.15">
      <c r="C50" s="7">
        <v>8</v>
      </c>
      <c r="D50" s="7">
        <f t="shared" si="39"/>
        <v>15.8511290322581</v>
      </c>
      <c r="E50" s="10">
        <f t="shared" si="40"/>
        <v>21.519290322580702</v>
      </c>
      <c r="F50" s="7" t="s">
        <v>83</v>
      </c>
      <c r="G50" s="1">
        <v>9</v>
      </c>
      <c r="H50" s="9">
        <f t="shared" si="20"/>
        <v>15.8511290322581</v>
      </c>
      <c r="I50" s="9">
        <f t="shared" si="21"/>
        <v>289.00112903225806</v>
      </c>
      <c r="J50" s="9">
        <f t="shared" si="22"/>
        <v>0.12311427219475524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214.78141559515055</v>
      </c>
      <c r="P50" s="9">
        <f t="shared" si="25"/>
        <v>26.442657661956211</v>
      </c>
      <c r="Q50" s="12">
        <f t="shared" si="26"/>
        <v>6.3462378388694907</v>
      </c>
      <c r="R50" s="9">
        <f t="shared" si="27"/>
        <v>14.125500000000001</v>
      </c>
      <c r="S50" s="13">
        <f t="shared" si="28"/>
        <v>0.44927527088382646</v>
      </c>
      <c r="T50" s="2">
        <f t="shared" si="29"/>
        <v>0.43</v>
      </c>
      <c r="U50" s="14">
        <f t="shared" si="30"/>
        <v>0.19318836648004536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0.20878836648004534</v>
      </c>
      <c r="AR50" s="9">
        <f t="shared" si="35"/>
        <v>136.875</v>
      </c>
      <c r="AS50" s="1">
        <f t="shared" si="36"/>
        <v>0.24</v>
      </c>
      <c r="AT50" s="1">
        <f t="shared" si="37"/>
        <v>32789.166666666664</v>
      </c>
      <c r="AU50" s="1">
        <f t="shared" si="38"/>
        <v>1506769609.9184875</v>
      </c>
    </row>
    <row r="51" spans="1:48" x14ac:dyDescent="0.15">
      <c r="C51" s="7">
        <v>9</v>
      </c>
      <c r="D51" s="7">
        <f t="shared" si="39"/>
        <v>10.742100000000001</v>
      </c>
      <c r="E51" s="10">
        <f t="shared" si="40"/>
        <v>15.8511290322581</v>
      </c>
      <c r="F51" s="7" t="s">
        <v>83</v>
      </c>
      <c r="G51" s="1">
        <v>10</v>
      </c>
      <c r="H51" s="9">
        <f t="shared" si="20"/>
        <v>10.742100000000001</v>
      </c>
      <c r="I51" s="9">
        <f t="shared" si="21"/>
        <v>283.89209999999997</v>
      </c>
      <c r="J51" s="9">
        <f t="shared" si="22"/>
        <v>6.7140927907437781E-2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247.19500793319435</v>
      </c>
      <c r="P51" s="9">
        <f t="shared" si="25"/>
        <v>16.596902206721111</v>
      </c>
      <c r="Q51" s="12">
        <f t="shared" si="26"/>
        <v>3.9832565296130666</v>
      </c>
      <c r="R51" s="9">
        <f t="shared" si="27"/>
        <v>14.125500000000001</v>
      </c>
      <c r="S51" s="13">
        <f t="shared" si="28"/>
        <v>0.28199048030958668</v>
      </c>
      <c r="T51" s="2">
        <f t="shared" si="29"/>
        <v>0.43</v>
      </c>
      <c r="U51" s="14">
        <f t="shared" si="30"/>
        <v>0.12125590653312227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0.13685590653312224</v>
      </c>
      <c r="AR51" s="9">
        <f t="shared" si="35"/>
        <v>136.875</v>
      </c>
      <c r="AS51" s="1">
        <f t="shared" si="36"/>
        <v>0.24</v>
      </c>
      <c r="AT51" s="1">
        <f t="shared" si="37"/>
        <v>32789.166666666664</v>
      </c>
      <c r="AU51" s="1">
        <f t="shared" si="38"/>
        <v>987652350.45632613</v>
      </c>
    </row>
    <row r="52" spans="1:48" x14ac:dyDescent="0.15">
      <c r="C52" s="7">
        <v>10</v>
      </c>
      <c r="D52" s="7">
        <f t="shared" si="39"/>
        <v>8.0214516129032294</v>
      </c>
      <c r="E52" s="10">
        <f t="shared" si="40"/>
        <v>10.742100000000001</v>
      </c>
      <c r="F52" s="7" t="s">
        <v>83</v>
      </c>
      <c r="G52" s="1">
        <v>11</v>
      </c>
      <c r="H52" s="9">
        <f t="shared" si="20"/>
        <v>8.0214516129032294</v>
      </c>
      <c r="I52" s="9">
        <f t="shared" si="21"/>
        <v>281.17145161290318</v>
      </c>
      <c r="J52" s="9">
        <f t="shared" si="22"/>
        <v>4.8179187393840299E-2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219.06820044014958</v>
      </c>
      <c r="O52" s="9">
        <f t="shared" si="41"/>
        <v>70.386155286323657</v>
      </c>
      <c r="P52" s="9">
        <f t="shared" si="25"/>
        <v>3.3911477654717306</v>
      </c>
      <c r="Q52" s="12">
        <f t="shared" si="26"/>
        <v>0.81387546371321529</v>
      </c>
      <c r="R52" s="9">
        <f t="shared" si="27"/>
        <v>14.125500000000001</v>
      </c>
      <c r="S52" s="13">
        <f t="shared" si="28"/>
        <v>5.7617462299615251E-2</v>
      </c>
      <c r="T52" s="2">
        <f t="shared" si="29"/>
        <v>0.43</v>
      </c>
      <c r="U52" s="14">
        <f t="shared" si="30"/>
        <v>2.4775508788834558E-2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3.3195508788834559E-2</v>
      </c>
      <c r="AR52" s="9">
        <f t="shared" si="35"/>
        <v>136.875</v>
      </c>
      <c r="AS52" s="1">
        <f t="shared" si="36"/>
        <v>0.24</v>
      </c>
      <c r="AT52" s="1">
        <f t="shared" si="37"/>
        <v>32789.166666666664</v>
      </c>
      <c r="AU52" s="1">
        <f t="shared" si="38"/>
        <v>239563078.49929163</v>
      </c>
    </row>
    <row r="53" spans="1:48" x14ac:dyDescent="0.15">
      <c r="C53" s="7">
        <v>11</v>
      </c>
      <c r="D53" s="7">
        <f t="shared" si="39"/>
        <v>3.3809</v>
      </c>
      <c r="E53" s="10">
        <f t="shared" si="40"/>
        <v>8.0214516129032294</v>
      </c>
      <c r="F53" s="7" t="s">
        <v>85</v>
      </c>
      <c r="G53" s="1">
        <v>12</v>
      </c>
      <c r="H53" s="9">
        <f t="shared" si="20"/>
        <v>3.3809</v>
      </c>
      <c r="I53" s="9">
        <f t="shared" si="21"/>
        <v>276.53089999999997</v>
      </c>
      <c r="J53" s="9">
        <f t="shared" si="22"/>
        <v>2.6945084747152286E-2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125.85125752085195</v>
      </c>
      <c r="P53" s="9">
        <f t="shared" si="25"/>
        <v>3.391072799435042</v>
      </c>
      <c r="Q53" s="12">
        <f t="shared" si="26"/>
        <v>0.81385747186441004</v>
      </c>
      <c r="R53" s="9">
        <f t="shared" si="27"/>
        <v>14.125500000000001</v>
      </c>
      <c r="S53" s="13">
        <f t="shared" si="28"/>
        <v>5.7616188585495026E-2</v>
      </c>
      <c r="T53" s="2">
        <f t="shared" si="29"/>
        <v>0.43</v>
      </c>
      <c r="U53" s="14">
        <f t="shared" si="30"/>
        <v>2.4774961091762859E-2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3.3194961091762856E-2</v>
      </c>
      <c r="AR53" s="9">
        <f t="shared" si="35"/>
        <v>136.875</v>
      </c>
      <c r="AS53" s="1">
        <f t="shared" si="36"/>
        <v>0.24</v>
      </c>
      <c r="AT53" s="1">
        <f t="shared" si="37"/>
        <v>32789.166666666664</v>
      </c>
      <c r="AU53" s="1">
        <f t="shared" si="38"/>
        <v>239559125.9165065</v>
      </c>
      <c r="AV53" s="1">
        <f>SUM(AU42:AU53)</f>
        <v>8801886106.0616398</v>
      </c>
    </row>
    <row r="54" spans="1:48" x14ac:dyDescent="0.15">
      <c r="C54" s="7">
        <v>12</v>
      </c>
      <c r="D54" s="7">
        <f t="shared" si="39"/>
        <v>-4.1882258064516096</v>
      </c>
      <c r="E54" s="10">
        <f t="shared" si="40"/>
        <v>3.3809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0.138548387096774</v>
      </c>
      <c r="E58" s="7"/>
      <c r="F58" s="7"/>
      <c r="G58" s="1">
        <v>1</v>
      </c>
      <c r="H58" s="9">
        <f t="shared" ref="H58:H69" si="42">E59</f>
        <v>0.138548387096774</v>
      </c>
      <c r="I58" s="9">
        <f t="shared" ref="I58:I69" si="43">H58+273.15</f>
        <v>273.28854838709674</v>
      </c>
      <c r="J58" s="9">
        <f t="shared" ref="J58:J69" si="44">EXP(($C$15*(I58-$C$13))/($C$16*I58*$C$13))</f>
        <v>1.7744158537793823E-2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1.7702755501205639E-3</v>
      </c>
      <c r="Q58" s="12">
        <f t="shared" ref="Q58:Q69" si="48">P58*$B$60</f>
        <v>3.3635235452290712E-4</v>
      </c>
      <c r="R58" s="9">
        <f t="shared" ref="R58:R69" si="49">L58*$B$60</f>
        <v>1.8955666666666669E-2</v>
      </c>
      <c r="S58" s="13">
        <f t="shared" ref="S58:S69" si="50">Q58/R58</f>
        <v>1.7744158537793819E-2</v>
      </c>
      <c r="T58" s="2">
        <f t="shared" ref="T58:T69" si="51">$B$59/100</f>
        <v>0.01</v>
      </c>
      <c r="U58" s="14">
        <f t="shared" ref="U58:U69" si="52">S58*T58</f>
        <v>1.774415853779382E-4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1.2177441585377938E-2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7528.333333333333</v>
      </c>
      <c r="AU58" s="1">
        <f t="shared" ref="AU58:AU69" si="59">AT58*10000*AS58*0.67*AR58*AQ58</f>
        <v>1164310.3575700764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-3.4517096774193501</v>
      </c>
      <c r="E59" s="10">
        <f t="shared" ref="E59:E70" si="61">D58</f>
        <v>0.138548387096774</v>
      </c>
      <c r="F59" s="7" t="s">
        <v>83</v>
      </c>
      <c r="G59" s="1">
        <v>2</v>
      </c>
      <c r="H59" s="9">
        <f t="shared" si="42"/>
        <v>-3.4517096774193501</v>
      </c>
      <c r="I59" s="9">
        <f t="shared" si="43"/>
        <v>269.69829032258065</v>
      </c>
      <c r="J59" s="9">
        <f t="shared" si="44"/>
        <v>1.1042690643689481E-2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0.19776305778321276</v>
      </c>
      <c r="P59" s="9">
        <f t="shared" si="47"/>
        <v>2.183836267850106E-3</v>
      </c>
      <c r="Q59" s="12">
        <f t="shared" si="48"/>
        <v>4.1492889089152012E-4</v>
      </c>
      <c r="R59" s="9">
        <f t="shared" si="49"/>
        <v>1.8955666666666669E-2</v>
      </c>
      <c r="S59" s="13">
        <f t="shared" si="50"/>
        <v>2.1889438033913522E-2</v>
      </c>
      <c r="T59" s="2">
        <f t="shared" si="51"/>
        <v>0.01</v>
      </c>
      <c r="U59" s="14">
        <f t="shared" si="52"/>
        <v>2.1889438033913524E-4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1.2218894380339136E-2</v>
      </c>
      <c r="AR59" s="9">
        <f t="shared" si="56"/>
        <v>9.9766666666666666</v>
      </c>
      <c r="AS59" s="1">
        <f t="shared" si="57"/>
        <v>0.19</v>
      </c>
      <c r="AT59" s="1">
        <f t="shared" si="58"/>
        <v>7528.333333333333</v>
      </c>
      <c r="AU59" s="1">
        <f t="shared" si="59"/>
        <v>1168273.7449684199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-5.8016428571428502</v>
      </c>
      <c r="E60" s="10">
        <f t="shared" si="61"/>
        <v>-3.4517096774193501</v>
      </c>
      <c r="F60" s="7" t="s">
        <v>83</v>
      </c>
      <c r="G60" s="1">
        <v>3</v>
      </c>
      <c r="H60" s="9">
        <f t="shared" si="42"/>
        <v>-5.8016428571428502</v>
      </c>
      <c r="I60" s="9">
        <f t="shared" si="43"/>
        <v>267.34835714285714</v>
      </c>
      <c r="J60" s="9">
        <f t="shared" si="44"/>
        <v>8.0400515087301269E-3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0.29534588818202934</v>
      </c>
      <c r="P60" s="9">
        <f t="shared" si="47"/>
        <v>2.3745961538751644E-3</v>
      </c>
      <c r="Q60" s="12">
        <f t="shared" si="48"/>
        <v>4.5117326923628124E-4</v>
      </c>
      <c r="R60" s="9">
        <f t="shared" si="49"/>
        <v>1.8955666666666669E-2</v>
      </c>
      <c r="S60" s="13">
        <f t="shared" si="50"/>
        <v>2.3801498368277621E-2</v>
      </c>
      <c r="T60" s="2">
        <f t="shared" si="51"/>
        <v>0.01</v>
      </c>
      <c r="U60" s="14">
        <f t="shared" si="52"/>
        <v>2.3801498368277623E-4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1.2238014983682776E-2</v>
      </c>
      <c r="AR60" s="9">
        <f t="shared" si="56"/>
        <v>9.9766666666666666</v>
      </c>
      <c r="AS60" s="1">
        <f t="shared" si="57"/>
        <v>0.19</v>
      </c>
      <c r="AT60" s="1">
        <f t="shared" si="58"/>
        <v>7528.333333333333</v>
      </c>
      <c r="AU60" s="1">
        <f t="shared" si="59"/>
        <v>1170101.9053713998</v>
      </c>
    </row>
    <row r="61" spans="1:48" x14ac:dyDescent="0.15">
      <c r="C61" s="7">
        <v>3</v>
      </c>
      <c r="D61" s="7">
        <f t="shared" si="60"/>
        <v>1.2961612903225801</v>
      </c>
      <c r="E61" s="10">
        <f t="shared" si="61"/>
        <v>-5.8016428571428502</v>
      </c>
      <c r="F61" s="7" t="s">
        <v>83</v>
      </c>
      <c r="G61" s="1">
        <v>4</v>
      </c>
      <c r="H61" s="9">
        <f t="shared" si="42"/>
        <v>1.2961612903225801</v>
      </c>
      <c r="I61" s="9">
        <f t="shared" si="43"/>
        <v>274.44616129032255</v>
      </c>
      <c r="J61" s="9">
        <f t="shared" si="44"/>
        <v>2.062153953107853E-2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0.39273795869482087</v>
      </c>
      <c r="P61" s="9">
        <f t="shared" si="47"/>
        <v>8.0988613405803354E-3</v>
      </c>
      <c r="Q61" s="12">
        <f t="shared" si="48"/>
        <v>1.5387836547102638E-3</v>
      </c>
      <c r="R61" s="9">
        <f t="shared" si="49"/>
        <v>1.8955666666666669E-2</v>
      </c>
      <c r="S61" s="13">
        <f t="shared" si="50"/>
        <v>8.1178028806351499E-2</v>
      </c>
      <c r="T61" s="2">
        <f t="shared" si="51"/>
        <v>0.01</v>
      </c>
      <c r="U61" s="14">
        <f t="shared" si="52"/>
        <v>8.11780288063515E-4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1.2811780288063516E-2</v>
      </c>
      <c r="AR61" s="9">
        <f t="shared" si="56"/>
        <v>9.9766666666666666</v>
      </c>
      <c r="AS61" s="1">
        <f t="shared" si="57"/>
        <v>0.19</v>
      </c>
      <c r="AT61" s="1">
        <f t="shared" si="58"/>
        <v>7528.333333333333</v>
      </c>
      <c r="AU61" s="1">
        <f t="shared" si="59"/>
        <v>1224960.7919463101</v>
      </c>
    </row>
    <row r="62" spans="1:48" x14ac:dyDescent="0.15">
      <c r="C62" s="7">
        <v>4</v>
      </c>
      <c r="D62" s="7">
        <f t="shared" si="60"/>
        <v>5.55263333333333</v>
      </c>
      <c r="E62" s="10">
        <f t="shared" si="61"/>
        <v>1.2961612903225801</v>
      </c>
      <c r="F62" s="7" t="s">
        <v>83</v>
      </c>
      <c r="G62" s="1">
        <v>5</v>
      </c>
      <c r="H62" s="9">
        <f t="shared" si="42"/>
        <v>5.55263333333333</v>
      </c>
      <c r="I62" s="9">
        <f t="shared" si="43"/>
        <v>278.70263333333332</v>
      </c>
      <c r="J62" s="9">
        <f t="shared" si="44"/>
        <v>3.5451709146362836E-2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0.36540714248652845</v>
      </c>
      <c r="O62" s="9">
        <f t="shared" si="62"/>
        <v>0.11899862153437873</v>
      </c>
      <c r="P62" s="9">
        <f t="shared" si="47"/>
        <v>4.2187045194549038E-3</v>
      </c>
      <c r="Q62" s="12">
        <f t="shared" si="48"/>
        <v>8.0155385869643176E-4</v>
      </c>
      <c r="R62" s="9">
        <f t="shared" si="49"/>
        <v>1.8955666666666669E-2</v>
      </c>
      <c r="S62" s="13">
        <f t="shared" si="50"/>
        <v>4.2285711855545305E-2</v>
      </c>
      <c r="T62" s="2">
        <f t="shared" si="51"/>
        <v>0.01</v>
      </c>
      <c r="U62" s="14">
        <f t="shared" si="52"/>
        <v>4.2285711855545306E-4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1.2422857118555453E-2</v>
      </c>
      <c r="AR62" s="9">
        <f t="shared" si="56"/>
        <v>9.9766666666666666</v>
      </c>
      <c r="AS62" s="1">
        <f t="shared" si="57"/>
        <v>0.19</v>
      </c>
      <c r="AT62" s="1">
        <f t="shared" si="58"/>
        <v>7528.333333333333</v>
      </c>
      <c r="AU62" s="1">
        <f t="shared" si="59"/>
        <v>1187775.0439070049</v>
      </c>
    </row>
    <row r="63" spans="1:48" x14ac:dyDescent="0.15">
      <c r="C63" s="7">
        <v>5</v>
      </c>
      <c r="D63" s="7">
        <f t="shared" si="60"/>
        <v>10.794</v>
      </c>
      <c r="E63" s="10">
        <f t="shared" si="61"/>
        <v>5.55263333333333</v>
      </c>
      <c r="F63" s="7" t="s">
        <v>85</v>
      </c>
      <c r="G63" s="1">
        <v>6</v>
      </c>
      <c r="H63" s="9">
        <f t="shared" si="42"/>
        <v>10.794</v>
      </c>
      <c r="I63" s="9">
        <f t="shared" si="43"/>
        <v>283.94399999999996</v>
      </c>
      <c r="J63" s="9">
        <f t="shared" si="44"/>
        <v>6.7563155354705959E-2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0.21454658368159049</v>
      </c>
      <c r="P63" s="9">
        <f t="shared" si="47"/>
        <v>1.4495444164100721E-2</v>
      </c>
      <c r="Q63" s="12">
        <f t="shared" si="48"/>
        <v>2.7541343911791369E-3</v>
      </c>
      <c r="R63" s="9">
        <f t="shared" si="49"/>
        <v>1.8955666666666669E-2</v>
      </c>
      <c r="S63" s="13">
        <f t="shared" si="50"/>
        <v>0.14529345971367241</v>
      </c>
      <c r="T63" s="2">
        <f t="shared" si="51"/>
        <v>0.01</v>
      </c>
      <c r="U63" s="14">
        <f t="shared" si="52"/>
        <v>1.4529345971367241E-3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1.3452934597136725E-2</v>
      </c>
      <c r="AR63" s="9">
        <f t="shared" si="56"/>
        <v>9.9766666666666666</v>
      </c>
      <c r="AS63" s="1">
        <f t="shared" si="57"/>
        <v>0.19</v>
      </c>
      <c r="AT63" s="1">
        <f t="shared" si="58"/>
        <v>7528.333333333333</v>
      </c>
      <c r="AU63" s="1">
        <f t="shared" si="59"/>
        <v>1286262.8805353439</v>
      </c>
    </row>
    <row r="64" spans="1:48" x14ac:dyDescent="0.15">
      <c r="C64" s="7">
        <v>6</v>
      </c>
      <c r="D64" s="7">
        <f t="shared" si="60"/>
        <v>19.138033333333301</v>
      </c>
      <c r="E64" s="10">
        <f t="shared" si="61"/>
        <v>10.794</v>
      </c>
      <c r="F64" s="7" t="s">
        <v>83</v>
      </c>
      <c r="G64" s="1">
        <v>7</v>
      </c>
      <c r="H64" s="9">
        <f t="shared" si="42"/>
        <v>19.138033333333301</v>
      </c>
      <c r="I64" s="9">
        <f t="shared" si="43"/>
        <v>292.28803333333326</v>
      </c>
      <c r="J64" s="9">
        <f t="shared" si="44"/>
        <v>0.17982510484098463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0.29981780618415649</v>
      </c>
      <c r="P64" s="9">
        <f t="shared" si="47"/>
        <v>5.3914768430259948E-2</v>
      </c>
      <c r="Q64" s="12">
        <f t="shared" si="48"/>
        <v>1.024380600174939E-2</v>
      </c>
      <c r="R64" s="9">
        <f t="shared" si="49"/>
        <v>1.8955666666666669E-2</v>
      </c>
      <c r="S64" s="13">
        <f t="shared" si="50"/>
        <v>0.54040863779077786</v>
      </c>
      <c r="T64" s="2">
        <f t="shared" si="51"/>
        <v>0.01</v>
      </c>
      <c r="U64" s="14">
        <f t="shared" si="52"/>
        <v>5.4040863779077786E-3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2.5504086377907777E-2</v>
      </c>
      <c r="AR64" s="9">
        <f t="shared" si="56"/>
        <v>9.9766666666666666</v>
      </c>
      <c r="AS64" s="1">
        <f t="shared" si="57"/>
        <v>0.19</v>
      </c>
      <c r="AT64" s="1">
        <f t="shared" si="58"/>
        <v>7528.333333333333</v>
      </c>
      <c r="AU64" s="1">
        <f t="shared" si="59"/>
        <v>2438498.4088789052</v>
      </c>
    </row>
    <row r="65" spans="1:48" x14ac:dyDescent="0.15">
      <c r="C65" s="7">
        <v>7</v>
      </c>
      <c r="D65" s="7">
        <f t="shared" si="60"/>
        <v>21.519290322580702</v>
      </c>
      <c r="E65" s="10">
        <f t="shared" si="61"/>
        <v>19.138033333333301</v>
      </c>
      <c r="F65" s="7" t="s">
        <v>83</v>
      </c>
      <c r="G65" s="1">
        <v>8</v>
      </c>
      <c r="H65" s="9">
        <f t="shared" si="42"/>
        <v>21.519290322580702</v>
      </c>
      <c r="I65" s="9">
        <f t="shared" si="43"/>
        <v>294.66929032258065</v>
      </c>
      <c r="J65" s="9">
        <f t="shared" si="44"/>
        <v>0.23537627375822931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0.34566970442056322</v>
      </c>
      <c r="P65" s="9">
        <f t="shared" si="47"/>
        <v>8.1362446977620698E-2</v>
      </c>
      <c r="Q65" s="12">
        <f t="shared" si="48"/>
        <v>1.5458864925747932E-2</v>
      </c>
      <c r="R65" s="9">
        <f t="shared" si="49"/>
        <v>1.8955666666666669E-2</v>
      </c>
      <c r="S65" s="13">
        <f t="shared" si="50"/>
        <v>0.81552736696579375</v>
      </c>
      <c r="T65" s="2">
        <f t="shared" si="51"/>
        <v>0.01</v>
      </c>
      <c r="U65" s="14">
        <f t="shared" si="52"/>
        <v>8.1552736696579378E-3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2.8255273669657938E-2</v>
      </c>
      <c r="AR65" s="9">
        <f t="shared" si="56"/>
        <v>9.9766666666666666</v>
      </c>
      <c r="AS65" s="1">
        <f t="shared" si="57"/>
        <v>0.19</v>
      </c>
      <c r="AT65" s="1">
        <f t="shared" si="58"/>
        <v>7528.333333333333</v>
      </c>
      <c r="AU65" s="1">
        <f t="shared" si="59"/>
        <v>2701545.1118289046</v>
      </c>
    </row>
    <row r="66" spans="1:48" x14ac:dyDescent="0.15">
      <c r="C66" s="7">
        <v>8</v>
      </c>
      <c r="D66" s="7">
        <f t="shared" si="60"/>
        <v>15.8511290322581</v>
      </c>
      <c r="E66" s="10">
        <f t="shared" si="61"/>
        <v>21.519290322580702</v>
      </c>
      <c r="F66" s="7" t="s">
        <v>83</v>
      </c>
      <c r="G66" s="1">
        <v>9</v>
      </c>
      <c r="H66" s="9">
        <f t="shared" si="42"/>
        <v>15.8511290322581</v>
      </c>
      <c r="I66" s="9">
        <f t="shared" si="43"/>
        <v>289.00112903225806</v>
      </c>
      <c r="J66" s="9">
        <f t="shared" si="44"/>
        <v>0.12311427219475524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0.3640739241096092</v>
      </c>
      <c r="P66" s="9">
        <f t="shared" si="47"/>
        <v>4.4822696191843085E-2</v>
      </c>
      <c r="Q66" s="12">
        <f t="shared" si="48"/>
        <v>8.5163122764501855E-3</v>
      </c>
      <c r="R66" s="9">
        <f t="shared" si="49"/>
        <v>1.8955666666666669E-2</v>
      </c>
      <c r="S66" s="13">
        <f t="shared" si="50"/>
        <v>0.44927527088382635</v>
      </c>
      <c r="T66" s="2">
        <f t="shared" si="51"/>
        <v>0.01</v>
      </c>
      <c r="U66" s="14">
        <f t="shared" si="52"/>
        <v>4.4927527088382633E-3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2.4592752708838261E-2</v>
      </c>
      <c r="AR66" s="9">
        <f t="shared" si="56"/>
        <v>9.9766666666666666</v>
      </c>
      <c r="AS66" s="1">
        <f t="shared" si="57"/>
        <v>0.19</v>
      </c>
      <c r="AT66" s="1">
        <f t="shared" si="58"/>
        <v>7528.333333333333</v>
      </c>
      <c r="AU66" s="1">
        <f t="shared" si="59"/>
        <v>2351363.9132904345</v>
      </c>
    </row>
    <row r="67" spans="1:48" x14ac:dyDescent="0.15">
      <c r="C67" s="7">
        <v>9</v>
      </c>
      <c r="D67" s="7">
        <f t="shared" si="60"/>
        <v>10.742100000000001</v>
      </c>
      <c r="E67" s="10">
        <f t="shared" si="61"/>
        <v>15.8511290322581</v>
      </c>
      <c r="F67" s="7" t="s">
        <v>83</v>
      </c>
      <c r="G67" s="1">
        <v>10</v>
      </c>
      <c r="H67" s="9">
        <f t="shared" si="42"/>
        <v>10.742100000000001</v>
      </c>
      <c r="I67" s="9">
        <f t="shared" si="43"/>
        <v>283.89209999999997</v>
      </c>
      <c r="J67" s="9">
        <f t="shared" si="44"/>
        <v>6.7140927907437781E-2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0.41901789458443278</v>
      </c>
      <c r="P67" s="9">
        <f t="shared" si="47"/>
        <v>2.8133250252219764E-2</v>
      </c>
      <c r="Q67" s="12">
        <f t="shared" si="48"/>
        <v>5.3453175479217553E-3</v>
      </c>
      <c r="R67" s="9">
        <f t="shared" si="49"/>
        <v>1.8955666666666669E-2</v>
      </c>
      <c r="S67" s="13">
        <f t="shared" si="50"/>
        <v>0.28199048030958662</v>
      </c>
      <c r="T67" s="2">
        <f t="shared" si="51"/>
        <v>0.01</v>
      </c>
      <c r="U67" s="14">
        <f t="shared" si="52"/>
        <v>2.8199048030958661E-3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2.2919904803095865E-2</v>
      </c>
      <c r="AR67" s="9">
        <f t="shared" si="56"/>
        <v>9.9766666666666666</v>
      </c>
      <c r="AS67" s="1">
        <f t="shared" si="57"/>
        <v>0.19</v>
      </c>
      <c r="AT67" s="1">
        <f t="shared" si="58"/>
        <v>7528.333333333333</v>
      </c>
      <c r="AU67" s="1">
        <f t="shared" si="59"/>
        <v>2191419.4676825819</v>
      </c>
    </row>
    <row r="68" spans="1:48" x14ac:dyDescent="0.15">
      <c r="C68" s="7">
        <v>10</v>
      </c>
      <c r="D68" s="7">
        <f t="shared" si="60"/>
        <v>8.0214516129032294</v>
      </c>
      <c r="E68" s="10">
        <f t="shared" si="61"/>
        <v>10.742100000000001</v>
      </c>
      <c r="F68" s="7" t="s">
        <v>83</v>
      </c>
      <c r="G68" s="1">
        <v>11</v>
      </c>
      <c r="H68" s="9">
        <f t="shared" si="42"/>
        <v>8.0214516129032294</v>
      </c>
      <c r="I68" s="9">
        <f t="shared" si="43"/>
        <v>281.17145161290318</v>
      </c>
      <c r="J68" s="9">
        <f t="shared" si="44"/>
        <v>4.8179187393840299E-2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0.37134041211560237</v>
      </c>
      <c r="O68" s="9">
        <f t="shared" si="62"/>
        <v>0.11931089888327739</v>
      </c>
      <c r="P68" s="9">
        <f t="shared" si="47"/>
        <v>5.7483021554249527E-3</v>
      </c>
      <c r="Q68" s="12">
        <f t="shared" si="48"/>
        <v>1.0921774095307411E-3</v>
      </c>
      <c r="R68" s="9">
        <f t="shared" si="49"/>
        <v>1.8955666666666669E-2</v>
      </c>
      <c r="S68" s="13">
        <f t="shared" si="50"/>
        <v>5.7617462299615292E-2</v>
      </c>
      <c r="T68" s="2">
        <f t="shared" si="51"/>
        <v>0.01</v>
      </c>
      <c r="U68" s="14">
        <f t="shared" si="52"/>
        <v>5.7617462299615297E-4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1.2576174622996154E-2</v>
      </c>
      <c r="AR68" s="9">
        <f t="shared" si="56"/>
        <v>9.9766666666666666</v>
      </c>
      <c r="AS68" s="1">
        <f t="shared" si="57"/>
        <v>0.19</v>
      </c>
      <c r="AT68" s="1">
        <f t="shared" si="58"/>
        <v>7528.333333333333</v>
      </c>
      <c r="AU68" s="1">
        <f t="shared" si="59"/>
        <v>1202434.0473738292</v>
      </c>
    </row>
    <row r="69" spans="1:48" x14ac:dyDescent="0.15">
      <c r="C69" s="7">
        <v>11</v>
      </c>
      <c r="D69" s="7">
        <f t="shared" si="60"/>
        <v>3.3809</v>
      </c>
      <c r="E69" s="10">
        <f t="shared" si="61"/>
        <v>8.0214516129032294</v>
      </c>
      <c r="F69" s="7" t="s">
        <v>85</v>
      </c>
      <c r="G69" s="1">
        <v>12</v>
      </c>
      <c r="H69" s="9">
        <f t="shared" si="42"/>
        <v>3.3809</v>
      </c>
      <c r="I69" s="9">
        <f t="shared" si="43"/>
        <v>276.53089999999997</v>
      </c>
      <c r="J69" s="9">
        <f t="shared" si="44"/>
        <v>2.6945084747152286E-2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0.2133292633945191</v>
      </c>
      <c r="P69" s="9">
        <f t="shared" si="47"/>
        <v>5.7481750812128892E-3</v>
      </c>
      <c r="Q69" s="12">
        <f t="shared" si="48"/>
        <v>1.0921532654304489E-3</v>
      </c>
      <c r="R69" s="9">
        <f t="shared" si="49"/>
        <v>1.8955666666666669E-2</v>
      </c>
      <c r="S69" s="13">
        <f t="shared" si="50"/>
        <v>5.7616188585495033E-2</v>
      </c>
      <c r="T69" s="2">
        <f t="shared" si="51"/>
        <v>0.01</v>
      </c>
      <c r="U69" s="14">
        <f t="shared" si="52"/>
        <v>5.7616188585495032E-4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1.2576161885854951E-2</v>
      </c>
      <c r="AR69" s="9">
        <f t="shared" si="56"/>
        <v>9.9766666666666666</v>
      </c>
      <c r="AS69" s="1">
        <f t="shared" si="57"/>
        <v>0.19</v>
      </c>
      <c r="AT69" s="1">
        <f t="shared" si="58"/>
        <v>7528.333333333333</v>
      </c>
      <c r="AU69" s="1">
        <f t="shared" si="59"/>
        <v>1202432.8295494344</v>
      </c>
      <c r="AV69" s="1">
        <f>SUM(AU58:AU69)</f>
        <v>19289378.502902646</v>
      </c>
    </row>
    <row r="70" spans="1:48" x14ac:dyDescent="0.15">
      <c r="C70" s="7">
        <v>12</v>
      </c>
      <c r="D70" s="7">
        <f t="shared" si="60"/>
        <v>-4.1882258064516096</v>
      </c>
      <c r="E70" s="10">
        <f t="shared" si="61"/>
        <v>3.3809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0.138548387096774</v>
      </c>
      <c r="E73" s="7"/>
      <c r="F73" s="7"/>
      <c r="G73" s="1">
        <v>1</v>
      </c>
      <c r="H73" s="9">
        <f t="shared" ref="H73:H84" si="63">E74</f>
        <v>0.138548387096774</v>
      </c>
      <c r="I73" s="9">
        <f t="shared" ref="I73:I84" si="64">H73+273.15</f>
        <v>273.28854838709674</v>
      </c>
      <c r="J73" s="9">
        <f t="shared" ref="J73:J84" si="65">EXP(($C$15*(I73-$C$13))/($C$16*I73*$C$13))</f>
        <v>1.7744158537793823E-2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1.9429853598884239E-3</v>
      </c>
      <c r="Q73" s="12">
        <f t="shared" ref="Q73:Q84" si="69">P73*$B$75</f>
        <v>3.4973736477991626E-4</v>
      </c>
      <c r="R73" s="9">
        <f t="shared" ref="R73:R84" si="70">L73*$B$75</f>
        <v>1.9710000000000002E-2</v>
      </c>
      <c r="S73" s="13">
        <f t="shared" ref="S73:S84" si="71">Q73/R73</f>
        <v>1.7744158537793823E-2</v>
      </c>
      <c r="T73" s="2">
        <f t="shared" ref="T73:T84" si="72">$B$74/100</f>
        <v>0.01</v>
      </c>
      <c r="U73" s="14">
        <f t="shared" ref="U73:U84" si="73">S73*T73</f>
        <v>1.7744158537793823E-4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1.2777441585377938E-2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950</v>
      </c>
      <c r="AU73" s="1">
        <f t="shared" ref="AU73:AU84" si="80">AT73*10000*AS73*0.67*AR73*AQ73</f>
        <v>160298.30732682417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-3.4517096774193501</v>
      </c>
      <c r="E74" s="10">
        <f t="shared" ref="E74:E85" si="82">D73</f>
        <v>0.138548387096774</v>
      </c>
      <c r="F74" s="7" t="s">
        <v>83</v>
      </c>
      <c r="G74" s="1">
        <v>2</v>
      </c>
      <c r="H74" s="9">
        <f t="shared" si="63"/>
        <v>-3.4517096774193501</v>
      </c>
      <c r="I74" s="9">
        <f t="shared" si="64"/>
        <v>269.69829032258065</v>
      </c>
      <c r="J74" s="9">
        <f t="shared" si="65"/>
        <v>1.1042690643689481E-2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0.2170570146401116</v>
      </c>
      <c r="P74" s="9">
        <f t="shared" si="68"/>
        <v>2.3968934647135309E-3</v>
      </c>
      <c r="Q74" s="12">
        <f t="shared" si="69"/>
        <v>4.3144082364843554E-4</v>
      </c>
      <c r="R74" s="9">
        <f t="shared" si="70"/>
        <v>1.9710000000000002E-2</v>
      </c>
      <c r="S74" s="13">
        <f t="shared" si="71"/>
        <v>2.1889438033913522E-2</v>
      </c>
      <c r="T74" s="2">
        <f t="shared" si="72"/>
        <v>0.01</v>
      </c>
      <c r="U74" s="14">
        <f t="shared" si="73"/>
        <v>2.1889438033913524E-4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1.2818894380339136E-2</v>
      </c>
      <c r="AR74" s="9">
        <f t="shared" si="77"/>
        <v>10.950000000000001</v>
      </c>
      <c r="AS74" s="1">
        <f t="shared" si="78"/>
        <v>0.18</v>
      </c>
      <c r="AT74" s="1">
        <f t="shared" si="79"/>
        <v>950</v>
      </c>
      <c r="AU74" s="1">
        <f t="shared" si="80"/>
        <v>160818.34984252232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-5.8016428571428502</v>
      </c>
      <c r="E75" s="10">
        <f t="shared" si="82"/>
        <v>-3.4517096774193501</v>
      </c>
      <c r="F75" s="7" t="s">
        <v>83</v>
      </c>
      <c r="G75" s="1">
        <v>3</v>
      </c>
      <c r="H75" s="9">
        <f t="shared" si="63"/>
        <v>-5.8016428571428502</v>
      </c>
      <c r="I75" s="9">
        <f t="shared" si="64"/>
        <v>267.34835714285714</v>
      </c>
      <c r="J75" s="9">
        <f t="shared" si="65"/>
        <v>8.0400515087301269E-3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0.32416012117539805</v>
      </c>
      <c r="P75" s="9">
        <f t="shared" si="68"/>
        <v>2.6062640713263997E-3</v>
      </c>
      <c r="Q75" s="12">
        <f t="shared" si="69"/>
        <v>4.6912753283875192E-4</v>
      </c>
      <c r="R75" s="9">
        <f t="shared" si="70"/>
        <v>1.9710000000000002E-2</v>
      </c>
      <c r="S75" s="13">
        <f t="shared" si="71"/>
        <v>2.3801498368277618E-2</v>
      </c>
      <c r="T75" s="2">
        <f t="shared" si="72"/>
        <v>0.01</v>
      </c>
      <c r="U75" s="14">
        <f t="shared" si="73"/>
        <v>2.3801498368277617E-4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1.2838014983682776E-2</v>
      </c>
      <c r="AR75" s="9">
        <f t="shared" si="77"/>
        <v>10.950000000000001</v>
      </c>
      <c r="AS75" s="1">
        <f t="shared" si="78"/>
        <v>0.18</v>
      </c>
      <c r="AT75" s="1">
        <f t="shared" si="79"/>
        <v>950</v>
      </c>
      <c r="AU75" s="1">
        <f t="shared" si="80"/>
        <v>161058.22574651867</v>
      </c>
    </row>
    <row r="76" spans="1:48" x14ac:dyDescent="0.15">
      <c r="C76" s="7">
        <v>3</v>
      </c>
      <c r="D76" s="7">
        <f t="shared" si="81"/>
        <v>1.2961612903225801</v>
      </c>
      <c r="E76" s="10">
        <f t="shared" si="82"/>
        <v>-5.8016428571428502</v>
      </c>
      <c r="F76" s="7" t="s">
        <v>83</v>
      </c>
      <c r="G76" s="1">
        <v>4</v>
      </c>
      <c r="H76" s="9">
        <f t="shared" si="63"/>
        <v>1.2961612903225801</v>
      </c>
      <c r="I76" s="9">
        <f t="shared" si="64"/>
        <v>274.44616129032255</v>
      </c>
      <c r="J76" s="9">
        <f t="shared" si="65"/>
        <v>2.062153953107853E-2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0.43105385710407168</v>
      </c>
      <c r="P76" s="9">
        <f t="shared" si="68"/>
        <v>8.8889941542954903E-3</v>
      </c>
      <c r="Q76" s="12">
        <f t="shared" si="69"/>
        <v>1.6000189477731882E-3</v>
      </c>
      <c r="R76" s="9">
        <f t="shared" si="70"/>
        <v>1.9710000000000002E-2</v>
      </c>
      <c r="S76" s="13">
        <f t="shared" si="71"/>
        <v>8.1178028806351499E-2</v>
      </c>
      <c r="T76" s="2">
        <f t="shared" si="72"/>
        <v>0.01</v>
      </c>
      <c r="U76" s="14">
        <f t="shared" si="73"/>
        <v>8.11780288063515E-4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1.3411780288063516E-2</v>
      </c>
      <c r="AR76" s="9">
        <f t="shared" si="77"/>
        <v>10.950000000000001</v>
      </c>
      <c r="AS76" s="1">
        <f t="shared" si="78"/>
        <v>0.18</v>
      </c>
      <c r="AT76" s="1">
        <f t="shared" si="79"/>
        <v>950</v>
      </c>
      <c r="AU76" s="1">
        <f t="shared" si="80"/>
        <v>168256.34960257637</v>
      </c>
    </row>
    <row r="77" spans="1:48" x14ac:dyDescent="0.15">
      <c r="C77" s="7">
        <v>4</v>
      </c>
      <c r="D77" s="7">
        <f t="shared" si="81"/>
        <v>5.55263333333333</v>
      </c>
      <c r="E77" s="10">
        <f t="shared" si="82"/>
        <v>1.2961612903225801</v>
      </c>
      <c r="F77" s="7" t="s">
        <v>83</v>
      </c>
      <c r="G77" s="1">
        <v>5</v>
      </c>
      <c r="H77" s="9">
        <f t="shared" si="63"/>
        <v>5.55263333333333</v>
      </c>
      <c r="I77" s="9">
        <f t="shared" si="64"/>
        <v>278.70263333333332</v>
      </c>
      <c r="J77" s="9">
        <f t="shared" si="65"/>
        <v>3.5451709146362836E-2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0.40105661980228741</v>
      </c>
      <c r="O77" s="9">
        <f t="shared" si="83"/>
        <v>0.13060824314748881</v>
      </c>
      <c r="P77" s="9">
        <f t="shared" si="68"/>
        <v>4.6302854481822106E-3</v>
      </c>
      <c r="Q77" s="12">
        <f t="shared" si="69"/>
        <v>8.3345138067279789E-4</v>
      </c>
      <c r="R77" s="9">
        <f t="shared" si="70"/>
        <v>1.9710000000000002E-2</v>
      </c>
      <c r="S77" s="13">
        <f t="shared" si="71"/>
        <v>4.2285711855545298E-2</v>
      </c>
      <c r="T77" s="2">
        <f t="shared" si="72"/>
        <v>0.01</v>
      </c>
      <c r="U77" s="14">
        <f t="shared" si="73"/>
        <v>4.2285711855545301E-4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1.3022857118555452E-2</v>
      </c>
      <c r="AR77" s="9">
        <f t="shared" si="77"/>
        <v>10.950000000000001</v>
      </c>
      <c r="AS77" s="1">
        <f t="shared" si="78"/>
        <v>0.18</v>
      </c>
      <c r="AT77" s="1">
        <f t="shared" si="79"/>
        <v>950</v>
      </c>
      <c r="AU77" s="1">
        <f t="shared" si="80"/>
        <v>163377.14703798239</v>
      </c>
    </row>
    <row r="78" spans="1:48" x14ac:dyDescent="0.15">
      <c r="C78" s="7">
        <v>5</v>
      </c>
      <c r="D78" s="7">
        <f t="shared" si="81"/>
        <v>10.794</v>
      </c>
      <c r="E78" s="10">
        <f t="shared" si="82"/>
        <v>5.55263333333333</v>
      </c>
      <c r="F78" s="7" t="s">
        <v>85</v>
      </c>
      <c r="G78" s="1">
        <v>6</v>
      </c>
      <c r="H78" s="9">
        <f t="shared" si="63"/>
        <v>10.794</v>
      </c>
      <c r="I78" s="9">
        <f t="shared" si="64"/>
        <v>283.94399999999996</v>
      </c>
      <c r="J78" s="9">
        <f t="shared" si="65"/>
        <v>6.7563155354705959E-2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0.23547795769930663</v>
      </c>
      <c r="P78" s="9">
        <f t="shared" si="68"/>
        <v>1.590963383864713E-2</v>
      </c>
      <c r="Q78" s="12">
        <f t="shared" si="69"/>
        <v>2.8637340909564834E-3</v>
      </c>
      <c r="R78" s="9">
        <f t="shared" si="70"/>
        <v>1.9710000000000002E-2</v>
      </c>
      <c r="S78" s="13">
        <f t="shared" si="71"/>
        <v>0.14529345971367241</v>
      </c>
      <c r="T78" s="2">
        <f t="shared" si="72"/>
        <v>0.01</v>
      </c>
      <c r="U78" s="14">
        <f t="shared" si="73"/>
        <v>1.4529345971367241E-3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1.4052934597136725E-2</v>
      </c>
      <c r="AR78" s="9">
        <f t="shared" si="77"/>
        <v>10.950000000000001</v>
      </c>
      <c r="AS78" s="1">
        <f t="shared" si="78"/>
        <v>0.18</v>
      </c>
      <c r="AT78" s="1">
        <f t="shared" si="79"/>
        <v>950</v>
      </c>
      <c r="AU78" s="1">
        <f t="shared" si="80"/>
        <v>176299.89648893804</v>
      </c>
    </row>
    <row r="79" spans="1:48" x14ac:dyDescent="0.15">
      <c r="C79" s="7">
        <v>6</v>
      </c>
      <c r="D79" s="7">
        <f t="shared" si="81"/>
        <v>19.138033333333301</v>
      </c>
      <c r="E79" s="10">
        <f t="shared" si="82"/>
        <v>10.794</v>
      </c>
      <c r="F79" s="7" t="s">
        <v>83</v>
      </c>
      <c r="G79" s="1">
        <v>7</v>
      </c>
      <c r="H79" s="9">
        <f t="shared" si="63"/>
        <v>19.138033333333301</v>
      </c>
      <c r="I79" s="9">
        <f t="shared" si="64"/>
        <v>292.28803333333326</v>
      </c>
      <c r="J79" s="9">
        <f t="shared" si="65"/>
        <v>0.17982510484098463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0.32906832386065948</v>
      </c>
      <c r="P79" s="9">
        <f t="shared" si="68"/>
        <v>5.9174745838090174E-2</v>
      </c>
      <c r="Q79" s="12">
        <f t="shared" si="69"/>
        <v>1.0651454250856231E-2</v>
      </c>
      <c r="R79" s="9">
        <f t="shared" si="70"/>
        <v>1.9710000000000002E-2</v>
      </c>
      <c r="S79" s="13">
        <f t="shared" si="71"/>
        <v>0.54040863779077775</v>
      </c>
      <c r="T79" s="2">
        <f t="shared" si="72"/>
        <v>0.01</v>
      </c>
      <c r="U79" s="14">
        <f t="shared" si="73"/>
        <v>5.4040863779077778E-3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2.7004086377907778E-2</v>
      </c>
      <c r="AR79" s="9">
        <f t="shared" si="77"/>
        <v>10.950000000000001</v>
      </c>
      <c r="AS79" s="1">
        <f t="shared" si="78"/>
        <v>0.18</v>
      </c>
      <c r="AT79" s="1">
        <f t="shared" si="79"/>
        <v>950</v>
      </c>
      <c r="AU79" s="1">
        <f t="shared" si="80"/>
        <v>338777.47030669998</v>
      </c>
    </row>
    <row r="80" spans="1:48" x14ac:dyDescent="0.15">
      <c r="C80" s="7">
        <v>7</v>
      </c>
      <c r="D80" s="7">
        <f t="shared" si="81"/>
        <v>21.519290322580702</v>
      </c>
      <c r="E80" s="10">
        <f t="shared" si="82"/>
        <v>19.138033333333301</v>
      </c>
      <c r="F80" s="7" t="s">
        <v>83</v>
      </c>
      <c r="G80" s="1">
        <v>8</v>
      </c>
      <c r="H80" s="9">
        <f t="shared" si="63"/>
        <v>21.519290322580702</v>
      </c>
      <c r="I80" s="9">
        <f t="shared" si="64"/>
        <v>294.66929032258065</v>
      </c>
      <c r="J80" s="9">
        <f t="shared" si="65"/>
        <v>0.23537627375822931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0.37939357802256929</v>
      </c>
      <c r="P80" s="9">
        <f t="shared" si="68"/>
        <v>8.9300246682754394E-2</v>
      </c>
      <c r="Q80" s="12">
        <f t="shared" si="69"/>
        <v>1.6074044402895789E-2</v>
      </c>
      <c r="R80" s="9">
        <f t="shared" si="70"/>
        <v>1.9710000000000002E-2</v>
      </c>
      <c r="S80" s="13">
        <f t="shared" si="71"/>
        <v>0.81552736696579342</v>
      </c>
      <c r="T80" s="2">
        <f t="shared" si="72"/>
        <v>0.01</v>
      </c>
      <c r="U80" s="14">
        <f t="shared" si="73"/>
        <v>8.1552736696579343E-3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2.9755273669657935E-2</v>
      </c>
      <c r="AR80" s="9">
        <f t="shared" si="77"/>
        <v>10.950000000000001</v>
      </c>
      <c r="AS80" s="1">
        <f t="shared" si="78"/>
        <v>0.18</v>
      </c>
      <c r="AT80" s="1">
        <f t="shared" si="79"/>
        <v>950</v>
      </c>
      <c r="AU80" s="1">
        <f t="shared" si="80"/>
        <v>373292.25662443176</v>
      </c>
    </row>
    <row r="81" spans="1:48" x14ac:dyDescent="0.15">
      <c r="C81" s="7">
        <v>8</v>
      </c>
      <c r="D81" s="7">
        <f t="shared" si="81"/>
        <v>15.8511290322581</v>
      </c>
      <c r="E81" s="10">
        <f t="shared" si="82"/>
        <v>21.519290322580702</v>
      </c>
      <c r="F81" s="7" t="s">
        <v>83</v>
      </c>
      <c r="G81" s="1">
        <v>9</v>
      </c>
      <c r="H81" s="9">
        <f t="shared" si="63"/>
        <v>15.8511290322581</v>
      </c>
      <c r="I81" s="9">
        <f t="shared" si="64"/>
        <v>289.00112903225806</v>
      </c>
      <c r="J81" s="9">
        <f t="shared" si="65"/>
        <v>0.12311427219475524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0.39959333133981489</v>
      </c>
      <c r="P81" s="9">
        <f t="shared" si="68"/>
        <v>4.9195642161778991E-2</v>
      </c>
      <c r="Q81" s="12">
        <f t="shared" si="69"/>
        <v>8.8552155891202175E-3</v>
      </c>
      <c r="R81" s="9">
        <f t="shared" si="70"/>
        <v>1.9710000000000002E-2</v>
      </c>
      <c r="S81" s="13">
        <f t="shared" si="71"/>
        <v>0.44927527088382629</v>
      </c>
      <c r="T81" s="2">
        <f t="shared" si="72"/>
        <v>0.01</v>
      </c>
      <c r="U81" s="14">
        <f t="shared" si="73"/>
        <v>4.4927527088382633E-3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2.6092752708838263E-2</v>
      </c>
      <c r="AR81" s="9">
        <f t="shared" si="77"/>
        <v>10.950000000000001</v>
      </c>
      <c r="AS81" s="1">
        <f t="shared" si="78"/>
        <v>0.18</v>
      </c>
      <c r="AT81" s="1">
        <f t="shared" si="79"/>
        <v>950</v>
      </c>
      <c r="AU81" s="1">
        <f t="shared" si="80"/>
        <v>327344.41122475022</v>
      </c>
    </row>
    <row r="82" spans="1:48" x14ac:dyDescent="0.15">
      <c r="C82" s="7">
        <v>9</v>
      </c>
      <c r="D82" s="7">
        <f t="shared" si="81"/>
        <v>10.742100000000001</v>
      </c>
      <c r="E82" s="10">
        <f t="shared" si="82"/>
        <v>15.8511290322581</v>
      </c>
      <c r="F82" s="7" t="s">
        <v>83</v>
      </c>
      <c r="G82" s="1">
        <v>10</v>
      </c>
      <c r="H82" s="9">
        <f t="shared" si="63"/>
        <v>10.742100000000001</v>
      </c>
      <c r="I82" s="9">
        <f t="shared" si="64"/>
        <v>283.89209999999997</v>
      </c>
      <c r="J82" s="9">
        <f t="shared" si="65"/>
        <v>6.7140927907437781E-2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0.45989768917803597</v>
      </c>
      <c r="P82" s="9">
        <f t="shared" si="68"/>
        <v>3.0877957593899743E-2</v>
      </c>
      <c r="Q82" s="12">
        <f t="shared" si="69"/>
        <v>5.5580323669019533E-3</v>
      </c>
      <c r="R82" s="9">
        <f t="shared" si="70"/>
        <v>1.9710000000000002E-2</v>
      </c>
      <c r="S82" s="13">
        <f t="shared" si="71"/>
        <v>0.28199048030958662</v>
      </c>
      <c r="T82" s="2">
        <f t="shared" si="72"/>
        <v>0.01</v>
      </c>
      <c r="U82" s="14">
        <f t="shared" si="73"/>
        <v>2.8199048030958661E-3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2.4419904803095867E-2</v>
      </c>
      <c r="AR82" s="9">
        <f t="shared" si="77"/>
        <v>10.950000000000001</v>
      </c>
      <c r="AS82" s="1">
        <f t="shared" si="78"/>
        <v>0.18</v>
      </c>
      <c r="AT82" s="1">
        <f t="shared" si="79"/>
        <v>950</v>
      </c>
      <c r="AU82" s="1">
        <f t="shared" si="80"/>
        <v>306357.84001533099</v>
      </c>
    </row>
    <row r="83" spans="1:48" x14ac:dyDescent="0.15">
      <c r="C83" s="7">
        <v>10</v>
      </c>
      <c r="D83" s="7">
        <f t="shared" si="81"/>
        <v>8.0214516129032294</v>
      </c>
      <c r="E83" s="10">
        <f t="shared" si="82"/>
        <v>10.742100000000001</v>
      </c>
      <c r="F83" s="7" t="s">
        <v>83</v>
      </c>
      <c r="G83" s="1">
        <v>11</v>
      </c>
      <c r="H83" s="9">
        <f t="shared" si="63"/>
        <v>8.0214516129032294</v>
      </c>
      <c r="I83" s="9">
        <f t="shared" si="64"/>
        <v>281.17145161290318</v>
      </c>
      <c r="J83" s="9">
        <f t="shared" si="65"/>
        <v>4.8179187393840299E-2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0.4075687450049294</v>
      </c>
      <c r="O83" s="9">
        <f t="shared" si="83"/>
        <v>0.13095098657920684</v>
      </c>
      <c r="P83" s="9">
        <f t="shared" si="68"/>
        <v>6.3091121218078723E-3</v>
      </c>
      <c r="Q83" s="12">
        <f t="shared" si="69"/>
        <v>1.135640181925417E-3</v>
      </c>
      <c r="R83" s="9">
        <f t="shared" si="70"/>
        <v>1.9710000000000002E-2</v>
      </c>
      <c r="S83" s="13">
        <f t="shared" si="71"/>
        <v>5.7617462299615271E-2</v>
      </c>
      <c r="T83" s="2">
        <f t="shared" si="72"/>
        <v>0.01</v>
      </c>
      <c r="U83" s="14">
        <f t="shared" si="73"/>
        <v>5.7617462299615276E-4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1.3176174622996153E-2</v>
      </c>
      <c r="AR83" s="9">
        <f t="shared" si="77"/>
        <v>10.950000000000001</v>
      </c>
      <c r="AS83" s="1">
        <f t="shared" si="78"/>
        <v>0.18</v>
      </c>
      <c r="AT83" s="1">
        <f t="shared" si="79"/>
        <v>950</v>
      </c>
      <c r="AU83" s="1">
        <f t="shared" si="80"/>
        <v>165300.57875795531</v>
      </c>
    </row>
    <row r="84" spans="1:48" x14ac:dyDescent="0.15">
      <c r="C84" s="7">
        <v>11</v>
      </c>
      <c r="D84" s="7">
        <f t="shared" si="81"/>
        <v>3.3809</v>
      </c>
      <c r="E84" s="10">
        <f t="shared" si="82"/>
        <v>8.0214516129032294</v>
      </c>
      <c r="F84" s="7" t="s">
        <v>85</v>
      </c>
      <c r="G84" s="1">
        <v>12</v>
      </c>
      <c r="H84" s="9">
        <f t="shared" si="63"/>
        <v>3.3809</v>
      </c>
      <c r="I84" s="9">
        <f t="shared" si="64"/>
        <v>276.53089999999997</v>
      </c>
      <c r="J84" s="9">
        <f t="shared" si="65"/>
        <v>2.6945084747152286E-2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0.23414187445739898</v>
      </c>
      <c r="P84" s="9">
        <f t="shared" si="68"/>
        <v>6.3089726501117062E-3</v>
      </c>
      <c r="Q84" s="12">
        <f t="shared" si="69"/>
        <v>1.1356150770201071E-3</v>
      </c>
      <c r="R84" s="9">
        <f t="shared" si="70"/>
        <v>1.9710000000000002E-2</v>
      </c>
      <c r="S84" s="13">
        <f t="shared" si="71"/>
        <v>5.7616188585495026E-2</v>
      </c>
      <c r="T84" s="2">
        <f t="shared" si="72"/>
        <v>0.01</v>
      </c>
      <c r="U84" s="14">
        <f t="shared" si="73"/>
        <v>5.7616188585495032E-4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1.3176161885854951E-2</v>
      </c>
      <c r="AR84" s="9">
        <f t="shared" si="77"/>
        <v>10.950000000000001</v>
      </c>
      <c r="AS84" s="1">
        <f t="shared" si="78"/>
        <v>0.18</v>
      </c>
      <c r="AT84" s="1">
        <f t="shared" si="79"/>
        <v>950</v>
      </c>
      <c r="AU84" s="1">
        <f t="shared" si="80"/>
        <v>165300.41896523302</v>
      </c>
      <c r="AV84" s="1">
        <f>SUM(AU73:AU84)</f>
        <v>2666481.2519397628</v>
      </c>
    </row>
    <row r="85" spans="1:48" x14ac:dyDescent="0.15">
      <c r="C85" s="7">
        <v>12</v>
      </c>
      <c r="D85" s="7">
        <f t="shared" si="81"/>
        <v>-4.1882258064516096</v>
      </c>
      <c r="E85" s="10">
        <f t="shared" si="82"/>
        <v>3.3809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0.138548387096774</v>
      </c>
      <c r="E89" s="7"/>
      <c r="F89" s="7"/>
      <c r="G89" s="1">
        <v>1</v>
      </c>
      <c r="H89" s="9">
        <f t="shared" ref="H89:H100" si="84">E90</f>
        <v>0.138548387096774</v>
      </c>
      <c r="I89" s="9">
        <f t="shared" ref="I89:I100" si="85">H89+273.15</f>
        <v>273.28854838709674</v>
      </c>
      <c r="J89" s="9">
        <f t="shared" ref="J89:J100" si="86">EXP(($C$15*(I89-$C$13))/($C$16*I89*$C$13))</f>
        <v>1.7744158537793823E-2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9.4137640686594123E-2</v>
      </c>
      <c r="Q89" s="12">
        <f t="shared" ref="Q89:Q100" si="90">P89*$B$91</f>
        <v>4.2361938308967353E-2</v>
      </c>
      <c r="R89" s="9">
        <f t="shared" ref="R89:R100" si="91">L89*$B$91</f>
        <v>2.3873737500000001</v>
      </c>
      <c r="S89" s="13">
        <f t="shared" ref="S89:S100" si="92">Q89/R89</f>
        <v>1.7744158537793823E-2</v>
      </c>
      <c r="T89" s="2">
        <f t="shared" ref="T89:T100" si="93">$B$90/100</f>
        <v>0.51</v>
      </c>
      <c r="U89" s="14">
        <f t="shared" ref="U89:U100" si="94">S89*T89</f>
        <v>9.0495208542748506E-3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3.3065430537563868E-2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27251.666666666668</v>
      </c>
      <c r="AN89" s="1">
        <f t="shared" ref="AN89:AN100" si="99">AM89*10000*AK89*AJ89</f>
        <v>93735688.687029168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-3.4517096774193501</v>
      </c>
      <c r="E90" s="10">
        <f t="shared" ref="E90:E101" si="101">D89</f>
        <v>0.138548387096774</v>
      </c>
      <c r="F90" s="7" t="s">
        <v>83</v>
      </c>
      <c r="G90" s="1">
        <v>2</v>
      </c>
      <c r="H90" s="9">
        <f t="shared" si="84"/>
        <v>-3.4517096774193501</v>
      </c>
      <c r="I90" s="9">
        <f t="shared" si="85"/>
        <v>269.69829032258065</v>
      </c>
      <c r="J90" s="9">
        <f t="shared" si="86"/>
        <v>1.1042690643689481E-2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10.516412359313406</v>
      </c>
      <c r="P90" s="9">
        <f t="shared" si="89"/>
        <v>0.11612948836537057</v>
      </c>
      <c r="Q90" s="12">
        <f t="shared" si="90"/>
        <v>5.2258269764416755E-2</v>
      </c>
      <c r="R90" s="9">
        <f t="shared" si="91"/>
        <v>2.3873737500000001</v>
      </c>
      <c r="S90" s="13">
        <f t="shared" si="92"/>
        <v>2.1889438033913522E-2</v>
      </c>
      <c r="T90" s="2">
        <f t="shared" si="93"/>
        <v>0.51</v>
      </c>
      <c r="U90" s="14">
        <f t="shared" si="94"/>
        <v>1.1163613397295897E-2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3.3702829439284709E-2</v>
      </c>
      <c r="AK90" s="9">
        <f t="shared" si="96"/>
        <v>10.4025</v>
      </c>
      <c r="AL90" s="1">
        <f t="shared" si="97"/>
        <v>0.45</v>
      </c>
      <c r="AM90" s="17">
        <f t="shared" si="98"/>
        <v>27251.666666666668</v>
      </c>
      <c r="AN90" s="1">
        <f t="shared" si="99"/>
        <v>95542621.911542416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-5.8016428571428502</v>
      </c>
      <c r="E91" s="10">
        <f t="shared" si="101"/>
        <v>-3.4517096774193501</v>
      </c>
      <c r="F91" s="7" t="s">
        <v>83</v>
      </c>
      <c r="G91" s="1">
        <v>3</v>
      </c>
      <c r="H91" s="9">
        <f t="shared" si="84"/>
        <v>-5.8016428571428502</v>
      </c>
      <c r="I91" s="9">
        <f t="shared" si="85"/>
        <v>267.34835714285714</v>
      </c>
      <c r="J91" s="9">
        <f t="shared" si="86"/>
        <v>8.0400515087301269E-3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15.705557870948036</v>
      </c>
      <c r="P91" s="9">
        <f t="shared" si="89"/>
        <v>0.12627349425576409</v>
      </c>
      <c r="Q91" s="12">
        <f t="shared" si="90"/>
        <v>5.6823072415093843E-2</v>
      </c>
      <c r="R91" s="9">
        <f t="shared" si="91"/>
        <v>2.3873737500000001</v>
      </c>
      <c r="S91" s="13">
        <f t="shared" si="92"/>
        <v>2.3801498368277628E-2</v>
      </c>
      <c r="T91" s="2">
        <f t="shared" si="93"/>
        <v>0.51</v>
      </c>
      <c r="U91" s="14">
        <f t="shared" si="94"/>
        <v>1.213876416782159E-2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3.3996837396598208E-2</v>
      </c>
      <c r="AK91" s="9">
        <f t="shared" si="96"/>
        <v>10.4025</v>
      </c>
      <c r="AL91" s="1">
        <f t="shared" si="97"/>
        <v>0.45</v>
      </c>
      <c r="AM91" s="17">
        <f t="shared" si="98"/>
        <v>27251.666666666668</v>
      </c>
      <c r="AN91" s="1">
        <f t="shared" si="99"/>
        <v>96376091.72911939</v>
      </c>
    </row>
    <row r="92" spans="1:48" x14ac:dyDescent="0.15">
      <c r="C92" s="7">
        <v>3</v>
      </c>
      <c r="D92" s="7">
        <f t="shared" si="100"/>
        <v>1.2961612903225801</v>
      </c>
      <c r="E92" s="10">
        <f t="shared" si="101"/>
        <v>-5.8016428571428502</v>
      </c>
      <c r="F92" s="7" t="s">
        <v>83</v>
      </c>
      <c r="G92" s="1">
        <v>4</v>
      </c>
      <c r="H92" s="9">
        <f t="shared" si="84"/>
        <v>1.2961612903225801</v>
      </c>
      <c r="I92" s="9">
        <f t="shared" si="85"/>
        <v>274.44616129032255</v>
      </c>
      <c r="J92" s="9">
        <f t="shared" si="86"/>
        <v>2.062153953107853E-2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20.884559376692273</v>
      </c>
      <c r="P92" s="9">
        <f t="shared" si="89"/>
        <v>0.43067176677561647</v>
      </c>
      <c r="Q92" s="12">
        <f t="shared" si="90"/>
        <v>0.19380229504902741</v>
      </c>
      <c r="R92" s="9">
        <f t="shared" si="91"/>
        <v>2.3873737500000001</v>
      </c>
      <c r="S92" s="13">
        <f t="shared" si="92"/>
        <v>8.1178028806351499E-2</v>
      </c>
      <c r="T92" s="2">
        <f t="shared" si="93"/>
        <v>0.51</v>
      </c>
      <c r="U92" s="14">
        <f t="shared" si="94"/>
        <v>4.1400794691239265E-2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4.2819339599408639E-2</v>
      </c>
      <c r="AK92" s="9">
        <f t="shared" si="96"/>
        <v>10.4025</v>
      </c>
      <c r="AL92" s="1">
        <f t="shared" si="97"/>
        <v>0.45</v>
      </c>
      <c r="AM92" s="17">
        <f t="shared" si="98"/>
        <v>27251.666666666668</v>
      </c>
      <c r="AN92" s="1">
        <f t="shared" si="99"/>
        <v>121386602.90282923</v>
      </c>
    </row>
    <row r="93" spans="1:48" x14ac:dyDescent="0.15">
      <c r="C93" s="7">
        <v>4</v>
      </c>
      <c r="D93" s="7">
        <f t="shared" si="100"/>
        <v>5.55263333333333</v>
      </c>
      <c r="E93" s="10">
        <f t="shared" si="101"/>
        <v>1.2961612903225801</v>
      </c>
      <c r="F93" s="7" t="s">
        <v>83</v>
      </c>
      <c r="G93" s="1">
        <v>5</v>
      </c>
      <c r="H93" s="9">
        <f t="shared" si="84"/>
        <v>5.55263333333333</v>
      </c>
      <c r="I93" s="9">
        <f t="shared" si="85"/>
        <v>278.70263333333332</v>
      </c>
      <c r="J93" s="9">
        <f t="shared" si="86"/>
        <v>3.5451709146362836E-2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19.431193229420824</v>
      </c>
      <c r="O93" s="9">
        <f t="shared" si="102"/>
        <v>6.3279693804958335</v>
      </c>
      <c r="P93" s="9">
        <f t="shared" si="89"/>
        <v>0.22433732996442812</v>
      </c>
      <c r="Q93" s="12">
        <f t="shared" si="90"/>
        <v>0.10095179848399266</v>
      </c>
      <c r="R93" s="9">
        <f t="shared" si="91"/>
        <v>2.3873737500000001</v>
      </c>
      <c r="S93" s="13">
        <f t="shared" si="92"/>
        <v>4.2285711855545305E-2</v>
      </c>
      <c r="T93" s="2">
        <f t="shared" si="93"/>
        <v>0.51</v>
      </c>
      <c r="U93" s="14">
        <f t="shared" si="94"/>
        <v>2.1565713046328105E-2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2.9413062483467926E-2</v>
      </c>
      <c r="AK93" s="9">
        <f t="shared" si="96"/>
        <v>10.4025</v>
      </c>
      <c r="AL93" s="1">
        <f t="shared" si="97"/>
        <v>0.45</v>
      </c>
      <c r="AM93" s="17">
        <f t="shared" si="98"/>
        <v>27251.666666666668</v>
      </c>
      <c r="AN93" s="1">
        <f t="shared" si="99"/>
        <v>83381756.216673031</v>
      </c>
    </row>
    <row r="94" spans="1:48" x14ac:dyDescent="0.15">
      <c r="C94" s="7">
        <v>5</v>
      </c>
      <c r="D94" s="7">
        <f t="shared" si="100"/>
        <v>10.794</v>
      </c>
      <c r="E94" s="10">
        <f t="shared" si="101"/>
        <v>5.55263333333333</v>
      </c>
      <c r="F94" s="7" t="s">
        <v>85</v>
      </c>
      <c r="G94" s="1">
        <v>6</v>
      </c>
      <c r="H94" s="9">
        <f t="shared" si="84"/>
        <v>10.794</v>
      </c>
      <c r="I94" s="9">
        <f t="shared" si="85"/>
        <v>283.94399999999996</v>
      </c>
      <c r="J94" s="9">
        <f t="shared" si="86"/>
        <v>6.7563155354705959E-2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11.408907050531406</v>
      </c>
      <c r="P94" s="9">
        <f t="shared" si="89"/>
        <v>0.77082175948245357</v>
      </c>
      <c r="Q94" s="12">
        <f t="shared" si="90"/>
        <v>0.34686979176710414</v>
      </c>
      <c r="R94" s="9">
        <f t="shared" si="91"/>
        <v>2.3873737500000001</v>
      </c>
      <c r="S94" s="13">
        <f t="shared" si="92"/>
        <v>0.14529345971367244</v>
      </c>
      <c r="T94" s="2">
        <f t="shared" si="93"/>
        <v>0.51</v>
      </c>
      <c r="U94" s="14">
        <f t="shared" si="94"/>
        <v>7.4099664453972952E-2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4.8470048832872856E-2</v>
      </c>
      <c r="AK94" s="9">
        <f t="shared" si="96"/>
        <v>10.4025</v>
      </c>
      <c r="AL94" s="1">
        <f t="shared" si="97"/>
        <v>0.45</v>
      </c>
      <c r="AM94" s="17">
        <f t="shared" si="98"/>
        <v>27251.666666666668</v>
      </c>
      <c r="AN94" s="1">
        <f t="shared" si="99"/>
        <v>137405542.10784546</v>
      </c>
    </row>
    <row r="95" spans="1:48" x14ac:dyDescent="0.15">
      <c r="C95" s="7">
        <v>6</v>
      </c>
      <c r="D95" s="7">
        <f t="shared" si="100"/>
        <v>19.138033333333301</v>
      </c>
      <c r="E95" s="10">
        <f t="shared" si="101"/>
        <v>10.794</v>
      </c>
      <c r="F95" s="7" t="s">
        <v>83</v>
      </c>
      <c r="G95" s="1">
        <v>7</v>
      </c>
      <c r="H95" s="9">
        <f t="shared" si="84"/>
        <v>19.138033333333301</v>
      </c>
      <c r="I95" s="9">
        <f t="shared" si="85"/>
        <v>292.28803333333326</v>
      </c>
      <c r="J95" s="9">
        <f t="shared" si="86"/>
        <v>0.17982510484098463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15.943360291048952</v>
      </c>
      <c r="P95" s="9">
        <f t="shared" si="89"/>
        <v>2.8670164358554691</v>
      </c>
      <c r="Q95" s="12">
        <f t="shared" si="90"/>
        <v>1.2901573961349611</v>
      </c>
      <c r="R95" s="9">
        <f t="shared" si="91"/>
        <v>2.3873737500000001</v>
      </c>
      <c r="S95" s="13">
        <f t="shared" si="92"/>
        <v>0.54040863779077786</v>
      </c>
      <c r="T95" s="2">
        <f t="shared" si="93"/>
        <v>0.51</v>
      </c>
      <c r="U95" s="14">
        <f t="shared" si="94"/>
        <v>0.27560840527329672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0.12955093418989896</v>
      </c>
      <c r="AK95" s="9">
        <f t="shared" si="96"/>
        <v>10.4025</v>
      </c>
      <c r="AL95" s="1">
        <f t="shared" si="97"/>
        <v>0.45</v>
      </c>
      <c r="AM95" s="17">
        <f t="shared" si="98"/>
        <v>27251.666666666668</v>
      </c>
      <c r="AN95" s="1">
        <f t="shared" si="99"/>
        <v>367258064.96130568</v>
      </c>
    </row>
    <row r="96" spans="1:48" x14ac:dyDescent="0.15">
      <c r="C96" s="7">
        <v>7</v>
      </c>
      <c r="D96" s="7">
        <f t="shared" si="100"/>
        <v>21.519290322580702</v>
      </c>
      <c r="E96" s="10">
        <f t="shared" si="101"/>
        <v>19.138033333333301</v>
      </c>
      <c r="F96" s="7" t="s">
        <v>83</v>
      </c>
      <c r="G96" s="1">
        <v>8</v>
      </c>
      <c r="H96" s="9">
        <f t="shared" si="84"/>
        <v>21.519290322580702</v>
      </c>
      <c r="I96" s="9">
        <f t="shared" si="85"/>
        <v>294.66929032258065</v>
      </c>
      <c r="J96" s="9">
        <f t="shared" si="86"/>
        <v>0.23537627375822931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18.381618855193484</v>
      </c>
      <c r="P96" s="9">
        <f t="shared" si="89"/>
        <v>4.3265969517794511</v>
      </c>
      <c r="Q96" s="12">
        <f t="shared" si="90"/>
        <v>1.946968628300753</v>
      </c>
      <c r="R96" s="9">
        <f t="shared" si="91"/>
        <v>2.3873737500000001</v>
      </c>
      <c r="S96" s="13">
        <f t="shared" si="92"/>
        <v>0.81552736696579364</v>
      </c>
      <c r="T96" s="2">
        <f t="shared" si="93"/>
        <v>0.51</v>
      </c>
      <c r="U96" s="14">
        <f t="shared" si="94"/>
        <v>0.41591895715255478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0.17185456558149528</v>
      </c>
      <c r="AK96" s="9">
        <f t="shared" si="96"/>
        <v>10.4025</v>
      </c>
      <c r="AL96" s="1">
        <f t="shared" si="97"/>
        <v>0.45</v>
      </c>
      <c r="AM96" s="17">
        <f t="shared" si="98"/>
        <v>27251.666666666668</v>
      </c>
      <c r="AN96" s="1">
        <f t="shared" si="99"/>
        <v>487182710.0660677</v>
      </c>
    </row>
    <row r="97" spans="1:50" x14ac:dyDescent="0.15">
      <c r="C97" s="7">
        <v>8</v>
      </c>
      <c r="D97" s="7">
        <f t="shared" si="100"/>
        <v>15.8511290322581</v>
      </c>
      <c r="E97" s="10">
        <f t="shared" si="101"/>
        <v>21.519290322580702</v>
      </c>
      <c r="F97" s="7" t="s">
        <v>83</v>
      </c>
      <c r="G97" s="1">
        <v>9</v>
      </c>
      <c r="H97" s="9">
        <f t="shared" si="84"/>
        <v>15.8511290322581</v>
      </c>
      <c r="I97" s="9">
        <f t="shared" si="85"/>
        <v>289.00112903225806</v>
      </c>
      <c r="J97" s="9">
        <f t="shared" si="86"/>
        <v>0.12311427219475524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19.360296903414032</v>
      </c>
      <c r="P97" s="9">
        <f t="shared" si="89"/>
        <v>2.3835288627381921</v>
      </c>
      <c r="Q97" s="12">
        <f t="shared" si="90"/>
        <v>1.0725879882321865</v>
      </c>
      <c r="R97" s="9">
        <f t="shared" si="91"/>
        <v>2.3873737500000001</v>
      </c>
      <c r="S97" s="13">
        <f t="shared" si="92"/>
        <v>0.44927527088382641</v>
      </c>
      <c r="T97" s="2">
        <f t="shared" si="93"/>
        <v>0.51</v>
      </c>
      <c r="U97" s="14">
        <f t="shared" si="94"/>
        <v>0.22913038815075146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0.11553781202745156</v>
      </c>
      <c r="AK97" s="9">
        <f t="shared" si="96"/>
        <v>10.4025</v>
      </c>
      <c r="AL97" s="1">
        <f t="shared" si="97"/>
        <v>0.45</v>
      </c>
      <c r="AM97" s="17">
        <f t="shared" si="98"/>
        <v>27251.666666666668</v>
      </c>
      <c r="AN97" s="1">
        <f t="shared" si="99"/>
        <v>327532900.78840166</v>
      </c>
    </row>
    <row r="98" spans="1:50" x14ac:dyDescent="0.15">
      <c r="C98" s="7">
        <v>9</v>
      </c>
      <c r="D98" s="7">
        <f t="shared" si="100"/>
        <v>10.742100000000001</v>
      </c>
      <c r="E98" s="10">
        <f t="shared" si="101"/>
        <v>15.8511290322581</v>
      </c>
      <c r="F98" s="7" t="s">
        <v>83</v>
      </c>
      <c r="G98" s="1">
        <v>10</v>
      </c>
      <c r="H98" s="9">
        <f t="shared" si="84"/>
        <v>10.742100000000001</v>
      </c>
      <c r="I98" s="9">
        <f t="shared" si="85"/>
        <v>283.89209999999997</v>
      </c>
      <c r="J98" s="9">
        <f t="shared" si="86"/>
        <v>6.7140927907437781E-2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22.282043040675841</v>
      </c>
      <c r="P98" s="9">
        <f t="shared" si="89"/>
        <v>1.4960370454244423</v>
      </c>
      <c r="Q98" s="12">
        <f t="shared" si="90"/>
        <v>0.67321667044099909</v>
      </c>
      <c r="R98" s="9">
        <f t="shared" si="91"/>
        <v>2.3873737500000001</v>
      </c>
      <c r="S98" s="13">
        <f t="shared" si="92"/>
        <v>0.28199048030958668</v>
      </c>
      <c r="T98" s="2">
        <f t="shared" si="93"/>
        <v>0.51</v>
      </c>
      <c r="U98" s="14">
        <f t="shared" si="94"/>
        <v>0.14381514495788922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8.6609266204803595E-2</v>
      </c>
      <c r="AK98" s="9">
        <f t="shared" si="96"/>
        <v>10.4025</v>
      </c>
      <c r="AL98" s="1">
        <f t="shared" si="97"/>
        <v>0.45</v>
      </c>
      <c r="AM98" s="17">
        <f t="shared" si="98"/>
        <v>27251.666666666668</v>
      </c>
      <c r="AN98" s="1">
        <f t="shared" si="99"/>
        <v>245524678.86854365</v>
      </c>
    </row>
    <row r="99" spans="1:50" x14ac:dyDescent="0.15">
      <c r="C99" s="7">
        <v>10</v>
      </c>
      <c r="D99" s="7">
        <f t="shared" si="100"/>
        <v>8.0214516129032294</v>
      </c>
      <c r="E99" s="10">
        <f t="shared" si="101"/>
        <v>10.742100000000001</v>
      </c>
      <c r="F99" s="7" t="s">
        <v>83</v>
      </c>
      <c r="G99" s="1">
        <v>11</v>
      </c>
      <c r="H99" s="9">
        <f t="shared" si="84"/>
        <v>8.0214516129032294</v>
      </c>
      <c r="I99" s="9">
        <f t="shared" si="85"/>
        <v>281.17145161290318</v>
      </c>
      <c r="J99" s="9">
        <f t="shared" si="86"/>
        <v>4.8179187393840299E-2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19.746705695488831</v>
      </c>
      <c r="O99" s="9">
        <f t="shared" si="102"/>
        <v>6.344575299762564</v>
      </c>
      <c r="P99" s="9">
        <f t="shared" si="89"/>
        <v>0.30567648230159106</v>
      </c>
      <c r="Q99" s="12">
        <f t="shared" si="90"/>
        <v>0.13755441703571597</v>
      </c>
      <c r="R99" s="9">
        <f t="shared" si="91"/>
        <v>2.3873737500000001</v>
      </c>
      <c r="S99" s="13">
        <f t="shared" si="92"/>
        <v>5.7617462299615202E-2</v>
      </c>
      <c r="T99" s="2">
        <f t="shared" si="93"/>
        <v>0.51</v>
      </c>
      <c r="U99" s="14">
        <f t="shared" si="94"/>
        <v>2.9384905772803754E-2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3.9196549090500334E-2</v>
      </c>
      <c r="AK99" s="9">
        <f t="shared" si="96"/>
        <v>10.4025</v>
      </c>
      <c r="AL99" s="1">
        <f t="shared" si="97"/>
        <v>0.45</v>
      </c>
      <c r="AM99" s="17">
        <f t="shared" si="98"/>
        <v>27251.666666666668</v>
      </c>
      <c r="AN99" s="1">
        <f t="shared" si="99"/>
        <v>111116518.47324441</v>
      </c>
    </row>
    <row r="100" spans="1:50" x14ac:dyDescent="0.15">
      <c r="C100" s="7">
        <v>11</v>
      </c>
      <c r="D100" s="7">
        <f t="shared" si="100"/>
        <v>3.3809</v>
      </c>
      <c r="E100" s="10">
        <f t="shared" si="101"/>
        <v>8.0214516129032294</v>
      </c>
      <c r="F100" s="7" t="s">
        <v>85</v>
      </c>
      <c r="G100" s="1">
        <v>12</v>
      </c>
      <c r="H100" s="9">
        <f t="shared" si="84"/>
        <v>3.3809</v>
      </c>
      <c r="I100" s="9">
        <f t="shared" si="85"/>
        <v>276.53089999999997</v>
      </c>
      <c r="J100" s="9">
        <f t="shared" si="86"/>
        <v>2.6945084747152286E-2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11.344173817460973</v>
      </c>
      <c r="P100" s="9">
        <f t="shared" si="89"/>
        <v>0.305669724897912</v>
      </c>
      <c r="Q100" s="12">
        <f t="shared" si="90"/>
        <v>0.13755137620406041</v>
      </c>
      <c r="R100" s="9">
        <f t="shared" si="91"/>
        <v>2.3873737500000001</v>
      </c>
      <c r="S100" s="13">
        <f t="shared" si="92"/>
        <v>5.7616188585495005E-2</v>
      </c>
      <c r="T100" s="2">
        <f t="shared" si="93"/>
        <v>0.51</v>
      </c>
      <c r="U100" s="14">
        <f t="shared" si="94"/>
        <v>2.9384256178602453E-2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3.919635323784864E-2</v>
      </c>
      <c r="AK100" s="9">
        <f t="shared" si="96"/>
        <v>10.4025</v>
      </c>
      <c r="AL100" s="1">
        <f t="shared" si="97"/>
        <v>0.45</v>
      </c>
      <c r="AM100" s="17">
        <f t="shared" si="98"/>
        <v>27251.666666666668</v>
      </c>
      <c r="AN100" s="1">
        <f t="shared" si="99"/>
        <v>111115963.25944895</v>
      </c>
      <c r="AO100" s="1">
        <f>SUM(AN89:AN100)</f>
        <v>2277559139.9720507</v>
      </c>
    </row>
    <row r="101" spans="1:50" x14ac:dyDescent="0.15">
      <c r="C101" s="7">
        <v>12</v>
      </c>
      <c r="D101" s="7">
        <f t="shared" si="100"/>
        <v>-4.1882258064516096</v>
      </c>
      <c r="E101" s="10">
        <f t="shared" si="101"/>
        <v>3.3809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0.138548387096774</v>
      </c>
      <c r="E105" s="7"/>
      <c r="F105" s="7"/>
      <c r="G105" s="1">
        <v>1</v>
      </c>
      <c r="H105" s="9">
        <f t="shared" ref="H105:H116" si="103">E106</f>
        <v>0.138548387096774</v>
      </c>
      <c r="I105" s="9">
        <f t="shared" ref="I105:I116" si="104">H105+273.15</f>
        <v>273.28854838709674</v>
      </c>
      <c r="J105" s="9">
        <f t="shared" ref="J105:J116" si="105">EXP(($C$15*(I105-$C$13))/($C$16*I105*$C$13))</f>
        <v>1.7744158537793823E-2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1.1496266571750936E-2</v>
      </c>
      <c r="Q105" s="12">
        <f t="shared" ref="Q105:Q116" si="109">P105*$B$107</f>
        <v>3.448879971525281E-3</v>
      </c>
      <c r="R105" s="9">
        <f t="shared" ref="R105:R116" si="110">L105*$B$107</f>
        <v>0.19436706250000002</v>
      </c>
      <c r="S105" s="13">
        <f t="shared" ref="S105:S116" si="111">Q105/R105</f>
        <v>1.7744158537793823E-2</v>
      </c>
      <c r="T105" s="2">
        <f t="shared" ref="T105:T116" si="112">$B$106/100</f>
        <v>0.01</v>
      </c>
      <c r="U105" s="14">
        <f t="shared" ref="U105:U116" si="113">S105*T105</f>
        <v>1.7744158537793823E-4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5.6674415853779385E-3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700</v>
      </c>
      <c r="AX105" s="1">
        <f t="shared" ref="AX105:AX116" si="120">AW105*10000*AV105*0.67*AU105*AT105</f>
        <v>516633.50326207868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-3.4517096774193501</v>
      </c>
      <c r="E106" s="10">
        <f t="shared" ref="E106:E117" si="122">D105</f>
        <v>0.138548387096774</v>
      </c>
      <c r="F106" s="7" t="s">
        <v>83</v>
      </c>
      <c r="G106" s="1">
        <v>2</v>
      </c>
      <c r="H106" s="9">
        <f t="shared" si="103"/>
        <v>-3.4517096774193501</v>
      </c>
      <c r="I106" s="9">
        <f t="shared" si="104"/>
        <v>269.69829032258065</v>
      </c>
      <c r="J106" s="9">
        <f t="shared" si="105"/>
        <v>1.1042690643689481E-2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1.284284150094916</v>
      </c>
      <c r="P106" s="9">
        <f t="shared" si="108"/>
        <v>1.4181952568091826E-2</v>
      </c>
      <c r="Q106" s="12">
        <f t="shared" si="109"/>
        <v>4.2545857704275481E-3</v>
      </c>
      <c r="R106" s="9">
        <f t="shared" si="110"/>
        <v>0.19436706250000002</v>
      </c>
      <c r="S106" s="13">
        <f t="shared" si="111"/>
        <v>2.1889438033913529E-2</v>
      </c>
      <c r="T106" s="2">
        <f t="shared" si="112"/>
        <v>0.01</v>
      </c>
      <c r="U106" s="14">
        <f t="shared" si="113"/>
        <v>2.1889438033913529E-4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5.7088943803391351E-3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700</v>
      </c>
      <c r="AX106" s="1">
        <f t="shared" si="120"/>
        <v>520412.26345893025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-5.8016428571428502</v>
      </c>
      <c r="E107" s="10">
        <f t="shared" si="122"/>
        <v>-3.4517096774193501</v>
      </c>
      <c r="F107" s="7" t="s">
        <v>83</v>
      </c>
      <c r="G107" s="1">
        <v>3</v>
      </c>
      <c r="H107" s="9">
        <f t="shared" si="103"/>
        <v>-5.8016428571428502</v>
      </c>
      <c r="I107" s="9">
        <f t="shared" si="104"/>
        <v>267.34835714285714</v>
      </c>
      <c r="J107" s="9">
        <f t="shared" si="105"/>
        <v>8.0400515087301269E-3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1.9179924058601578</v>
      </c>
      <c r="P107" s="9">
        <f t="shared" si="108"/>
        <v>1.5420757736468888E-2</v>
      </c>
      <c r="Q107" s="12">
        <f t="shared" si="109"/>
        <v>4.6262273209406665E-3</v>
      </c>
      <c r="R107" s="9">
        <f t="shared" si="110"/>
        <v>0.19436706250000002</v>
      </c>
      <c r="S107" s="13">
        <f t="shared" si="111"/>
        <v>2.3801498368277628E-2</v>
      </c>
      <c r="T107" s="2">
        <f t="shared" si="112"/>
        <v>0.01</v>
      </c>
      <c r="U107" s="14">
        <f t="shared" si="113"/>
        <v>2.3801498368277628E-4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5.7280149836827767E-3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700</v>
      </c>
      <c r="AX107" s="1">
        <f t="shared" si="120"/>
        <v>522155.26233083685</v>
      </c>
    </row>
    <row r="108" spans="1:50" x14ac:dyDescent="0.15">
      <c r="C108" s="7">
        <v>3</v>
      </c>
      <c r="D108" s="7">
        <f t="shared" si="121"/>
        <v>1.2961612903225801</v>
      </c>
      <c r="E108" s="10">
        <f t="shared" si="122"/>
        <v>-5.8016428571428502</v>
      </c>
      <c r="F108" s="7" t="s">
        <v>83</v>
      </c>
      <c r="G108" s="1">
        <v>4</v>
      </c>
      <c r="H108" s="9">
        <f t="shared" si="103"/>
        <v>1.2961612903225801</v>
      </c>
      <c r="I108" s="9">
        <f t="shared" si="104"/>
        <v>274.44616129032255</v>
      </c>
      <c r="J108" s="9">
        <f t="shared" si="105"/>
        <v>2.062153953107853E-2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2.5504618564570225</v>
      </c>
      <c r="P108" s="9">
        <f t="shared" si="108"/>
        <v>5.2594449995436422E-2</v>
      </c>
      <c r="Q108" s="12">
        <f t="shared" si="109"/>
        <v>1.5778334998630926E-2</v>
      </c>
      <c r="R108" s="9">
        <f t="shared" si="110"/>
        <v>0.19436706250000002</v>
      </c>
      <c r="S108" s="13">
        <f t="shared" si="111"/>
        <v>8.1178028806351513E-2</v>
      </c>
      <c r="T108" s="2">
        <f t="shared" si="112"/>
        <v>0.01</v>
      </c>
      <c r="U108" s="14">
        <f t="shared" si="113"/>
        <v>8.1178028806351511E-4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6.3017802880635148E-3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700</v>
      </c>
      <c r="AX108" s="1">
        <f t="shared" si="120"/>
        <v>574458.64733920409</v>
      </c>
    </row>
    <row r="109" spans="1:50" x14ac:dyDescent="0.15">
      <c r="C109" s="7">
        <v>4</v>
      </c>
      <c r="D109" s="7">
        <f t="shared" si="121"/>
        <v>5.55263333333333</v>
      </c>
      <c r="E109" s="10">
        <f t="shared" si="122"/>
        <v>1.2961612903225801</v>
      </c>
      <c r="F109" s="7" t="s">
        <v>83</v>
      </c>
      <c r="G109" s="1">
        <v>5</v>
      </c>
      <c r="H109" s="9">
        <f t="shared" si="103"/>
        <v>5.55263333333333</v>
      </c>
      <c r="I109" s="9">
        <f t="shared" si="104"/>
        <v>278.70263333333332</v>
      </c>
      <c r="J109" s="9">
        <f t="shared" si="105"/>
        <v>3.5451709146362836E-2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2.3729740361385065</v>
      </c>
      <c r="O109" s="9">
        <f t="shared" si="123"/>
        <v>0.77278357865641301</v>
      </c>
      <c r="P109" s="9">
        <f t="shared" si="108"/>
        <v>2.7396498663612563E-2</v>
      </c>
      <c r="Q109" s="12">
        <f t="shared" si="109"/>
        <v>8.2189495990837684E-3</v>
      </c>
      <c r="R109" s="9">
        <f t="shared" si="110"/>
        <v>0.19436706250000002</v>
      </c>
      <c r="S109" s="13">
        <f t="shared" si="111"/>
        <v>4.2285711855545319E-2</v>
      </c>
      <c r="T109" s="2">
        <f t="shared" si="112"/>
        <v>0.01</v>
      </c>
      <c r="U109" s="14">
        <f t="shared" si="113"/>
        <v>4.2285711855545322E-4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5.9128571185554533E-3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700</v>
      </c>
      <c r="AX109" s="1">
        <f t="shared" si="120"/>
        <v>539005.12981532793</v>
      </c>
    </row>
    <row r="110" spans="1:50" x14ac:dyDescent="0.15">
      <c r="C110" s="7">
        <v>5</v>
      </c>
      <c r="D110" s="7">
        <f t="shared" si="121"/>
        <v>10.794</v>
      </c>
      <c r="E110" s="10">
        <f t="shared" si="122"/>
        <v>5.55263333333333</v>
      </c>
      <c r="F110" s="7" t="s">
        <v>85</v>
      </c>
      <c r="G110" s="1">
        <v>6</v>
      </c>
      <c r="H110" s="9">
        <f t="shared" si="103"/>
        <v>10.794</v>
      </c>
      <c r="I110" s="9">
        <f t="shared" si="104"/>
        <v>283.94399999999996</v>
      </c>
      <c r="J110" s="9">
        <f t="shared" si="105"/>
        <v>6.7563155354705959E-2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1.393277288326134</v>
      </c>
      <c r="P110" s="9">
        <f t="shared" si="108"/>
        <v>9.4134209883362033E-2</v>
      </c>
      <c r="Q110" s="12">
        <f t="shared" si="109"/>
        <v>2.824026296500861E-2</v>
      </c>
      <c r="R110" s="9">
        <f t="shared" si="110"/>
        <v>0.19436706250000002</v>
      </c>
      <c r="S110" s="13">
        <f t="shared" si="111"/>
        <v>0.14529345971367247</v>
      </c>
      <c r="T110" s="2">
        <f t="shared" si="112"/>
        <v>0.01</v>
      </c>
      <c r="U110" s="14">
        <f t="shared" si="113"/>
        <v>1.4529345971367247E-3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6.942934597136725E-3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700</v>
      </c>
      <c r="AX110" s="1">
        <f t="shared" si="120"/>
        <v>632905.0895015155</v>
      </c>
    </row>
    <row r="111" spans="1:50" x14ac:dyDescent="0.15">
      <c r="C111" s="7">
        <v>6</v>
      </c>
      <c r="D111" s="7">
        <f t="shared" si="121"/>
        <v>19.138033333333301</v>
      </c>
      <c r="E111" s="10">
        <f t="shared" si="122"/>
        <v>10.794</v>
      </c>
      <c r="F111" s="7" t="s">
        <v>83</v>
      </c>
      <c r="G111" s="1">
        <v>7</v>
      </c>
      <c r="H111" s="9">
        <f t="shared" si="103"/>
        <v>19.138033333333301</v>
      </c>
      <c r="I111" s="9">
        <f t="shared" si="104"/>
        <v>292.28803333333326</v>
      </c>
      <c r="J111" s="9">
        <f t="shared" si="105"/>
        <v>0.17982510484098463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1.9470332867761055</v>
      </c>
      <c r="P111" s="9">
        <f t="shared" si="108"/>
        <v>0.35012546492340008</v>
      </c>
      <c r="Q111" s="12">
        <f t="shared" si="109"/>
        <v>0.10503763947702002</v>
      </c>
      <c r="R111" s="9">
        <f t="shared" si="110"/>
        <v>0.19436706250000002</v>
      </c>
      <c r="S111" s="13">
        <f t="shared" si="111"/>
        <v>0.54040863779077797</v>
      </c>
      <c r="T111" s="2">
        <f t="shared" si="112"/>
        <v>0.01</v>
      </c>
      <c r="U111" s="14">
        <f t="shared" si="113"/>
        <v>5.4040863779077795E-3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1.5354086377907781E-2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700</v>
      </c>
      <c r="AX111" s="1">
        <f t="shared" si="120"/>
        <v>1399650.1446565993</v>
      </c>
    </row>
    <row r="112" spans="1:50" x14ac:dyDescent="0.15">
      <c r="C112" s="7">
        <v>7</v>
      </c>
      <c r="D112" s="7">
        <f t="shared" si="121"/>
        <v>21.519290322580702</v>
      </c>
      <c r="E112" s="10">
        <f t="shared" si="122"/>
        <v>19.138033333333301</v>
      </c>
      <c r="F112" s="7" t="s">
        <v>83</v>
      </c>
      <c r="G112" s="1">
        <v>8</v>
      </c>
      <c r="H112" s="9">
        <f t="shared" si="103"/>
        <v>21.519290322580702</v>
      </c>
      <c r="I112" s="9">
        <f t="shared" si="104"/>
        <v>294.66929032258065</v>
      </c>
      <c r="J112" s="9">
        <f t="shared" si="105"/>
        <v>0.23537627375822931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2.2447980301860389</v>
      </c>
      <c r="P112" s="9">
        <f t="shared" si="108"/>
        <v>0.52837219568500293</v>
      </c>
      <c r="Q112" s="12">
        <f t="shared" si="109"/>
        <v>0.15851165870550088</v>
      </c>
      <c r="R112" s="9">
        <f t="shared" si="110"/>
        <v>0.19436706250000002</v>
      </c>
      <c r="S112" s="13">
        <f t="shared" si="111"/>
        <v>0.81552736696579375</v>
      </c>
      <c r="T112" s="2">
        <f t="shared" si="112"/>
        <v>0.01</v>
      </c>
      <c r="U112" s="14">
        <f t="shared" si="113"/>
        <v>8.1552736696579378E-3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1.8105273669657938E-2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700</v>
      </c>
      <c r="AX112" s="1">
        <f t="shared" si="120"/>
        <v>1650443.2948381745</v>
      </c>
    </row>
    <row r="113" spans="1:53" x14ac:dyDescent="0.15">
      <c r="C113" s="7">
        <v>8</v>
      </c>
      <c r="D113" s="7">
        <f t="shared" si="121"/>
        <v>15.8511290322581</v>
      </c>
      <c r="E113" s="10">
        <f t="shared" si="122"/>
        <v>21.519290322580702</v>
      </c>
      <c r="F113" s="7" t="s">
        <v>83</v>
      </c>
      <c r="G113" s="1">
        <v>9</v>
      </c>
      <c r="H113" s="9">
        <f t="shared" si="103"/>
        <v>15.8511290322581</v>
      </c>
      <c r="I113" s="9">
        <f t="shared" si="104"/>
        <v>289.00112903225806</v>
      </c>
      <c r="J113" s="9">
        <f t="shared" si="105"/>
        <v>0.12311427219475524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2.3643160428343695</v>
      </c>
      <c r="P113" s="9">
        <f t="shared" si="108"/>
        <v>0.29108104885193714</v>
      </c>
      <c r="Q113" s="12">
        <f t="shared" si="109"/>
        <v>8.7324314655581145E-2</v>
      </c>
      <c r="R113" s="9">
        <f t="shared" si="110"/>
        <v>0.19436706250000002</v>
      </c>
      <c r="S113" s="13">
        <f t="shared" si="111"/>
        <v>0.44927527088382652</v>
      </c>
      <c r="T113" s="2">
        <f t="shared" si="112"/>
        <v>0.01</v>
      </c>
      <c r="U113" s="14">
        <f t="shared" si="113"/>
        <v>4.492752708838265E-3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1.4442752708838266E-2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700</v>
      </c>
      <c r="AX113" s="1">
        <f t="shared" si="120"/>
        <v>1316574.6512440508</v>
      </c>
    </row>
    <row r="114" spans="1:53" x14ac:dyDescent="0.15">
      <c r="C114" s="7">
        <v>9</v>
      </c>
      <c r="D114" s="7">
        <f t="shared" si="121"/>
        <v>10.742100000000001</v>
      </c>
      <c r="E114" s="10">
        <f t="shared" si="122"/>
        <v>15.8511290322581</v>
      </c>
      <c r="F114" s="7" t="s">
        <v>83</v>
      </c>
      <c r="G114" s="1">
        <v>10</v>
      </c>
      <c r="H114" s="9">
        <f t="shared" si="103"/>
        <v>10.742100000000001</v>
      </c>
      <c r="I114" s="9">
        <f t="shared" si="104"/>
        <v>283.89209999999997</v>
      </c>
      <c r="J114" s="9">
        <f t="shared" si="105"/>
        <v>6.7140927907437781E-2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2.7211252023157657</v>
      </c>
      <c r="P114" s="9">
        <f t="shared" si="108"/>
        <v>0.18269887103579488</v>
      </c>
      <c r="Q114" s="12">
        <f t="shared" si="109"/>
        <v>5.4809661310738465E-2</v>
      </c>
      <c r="R114" s="9">
        <f t="shared" si="110"/>
        <v>0.19436706250000002</v>
      </c>
      <c r="S114" s="13">
        <f t="shared" si="111"/>
        <v>0.28199048030958673</v>
      </c>
      <c r="T114" s="2">
        <f t="shared" si="112"/>
        <v>0.01</v>
      </c>
      <c r="U114" s="14">
        <f t="shared" si="113"/>
        <v>2.8199048030958674E-3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1.2769904803095866E-2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700</v>
      </c>
      <c r="AX114" s="1">
        <f t="shared" si="120"/>
        <v>1164080.9270567384</v>
      </c>
    </row>
    <row r="115" spans="1:53" x14ac:dyDescent="0.15">
      <c r="C115" s="7">
        <v>10</v>
      </c>
      <c r="D115" s="7">
        <f t="shared" si="121"/>
        <v>8.0214516129032294</v>
      </c>
      <c r="E115" s="10">
        <f t="shared" si="122"/>
        <v>10.742100000000001</v>
      </c>
      <c r="F115" s="7" t="s">
        <v>83</v>
      </c>
      <c r="G115" s="1">
        <v>11</v>
      </c>
      <c r="H115" s="9">
        <f t="shared" si="103"/>
        <v>8.0214516129032294</v>
      </c>
      <c r="I115" s="9">
        <f t="shared" si="104"/>
        <v>281.17145161290318</v>
      </c>
      <c r="J115" s="9">
        <f t="shared" si="105"/>
        <v>4.8179187393840299E-2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2.4115050147159725</v>
      </c>
      <c r="O115" s="9">
        <f t="shared" si="123"/>
        <v>0.77481152489733196</v>
      </c>
      <c r="P115" s="9">
        <f t="shared" si="108"/>
        <v>3.7329789652935715E-2</v>
      </c>
      <c r="Q115" s="12">
        <f t="shared" si="109"/>
        <v>1.1198936895880715E-2</v>
      </c>
      <c r="R115" s="9">
        <f t="shared" si="110"/>
        <v>0.19436706250000002</v>
      </c>
      <c r="S115" s="13">
        <f t="shared" si="111"/>
        <v>5.7617462299615264E-2</v>
      </c>
      <c r="T115" s="2">
        <f t="shared" si="112"/>
        <v>0.01</v>
      </c>
      <c r="U115" s="14">
        <f t="shared" si="113"/>
        <v>5.7617462299615265E-4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6.0661746229961526E-3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700</v>
      </c>
      <c r="AX115" s="1">
        <f t="shared" si="120"/>
        <v>552981.27023730567</v>
      </c>
    </row>
    <row r="116" spans="1:53" x14ac:dyDescent="0.15">
      <c r="C116" s="7">
        <v>11</v>
      </c>
      <c r="D116" s="7">
        <f t="shared" si="121"/>
        <v>3.3809</v>
      </c>
      <c r="E116" s="10">
        <f t="shared" si="122"/>
        <v>8.0214516129032294</v>
      </c>
      <c r="F116" s="7" t="s">
        <v>85</v>
      </c>
      <c r="G116" s="1">
        <v>12</v>
      </c>
      <c r="H116" s="9">
        <f t="shared" si="103"/>
        <v>3.3809</v>
      </c>
      <c r="I116" s="9">
        <f t="shared" si="104"/>
        <v>276.53089999999997</v>
      </c>
      <c r="J116" s="9">
        <f t="shared" si="105"/>
        <v>2.6945084747152286E-2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1.3853719435777299</v>
      </c>
      <c r="P116" s="9">
        <f t="shared" si="108"/>
        <v>3.7328964426029003E-2</v>
      </c>
      <c r="Q116" s="12">
        <f t="shared" si="109"/>
        <v>1.11986893278087E-2</v>
      </c>
      <c r="R116" s="9">
        <f t="shared" si="110"/>
        <v>0.19436706250000002</v>
      </c>
      <c r="S116" s="13">
        <f t="shared" si="111"/>
        <v>5.7616188585495026E-2</v>
      </c>
      <c r="T116" s="2">
        <f t="shared" si="112"/>
        <v>0.01</v>
      </c>
      <c r="U116" s="14">
        <f t="shared" si="113"/>
        <v>5.7616188585495032E-4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6.0661618858549506E-3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700</v>
      </c>
      <c r="AX116" s="1">
        <f t="shared" si="120"/>
        <v>552980.10914304794</v>
      </c>
      <c r="AY116" s="1">
        <f>SUM(AX105:AX116)</f>
        <v>9942280.2928838115</v>
      </c>
    </row>
    <row r="117" spans="1:53" x14ac:dyDescent="0.15">
      <c r="C117" s="7">
        <v>12</v>
      </c>
      <c r="D117" s="7">
        <f t="shared" si="121"/>
        <v>-4.1882258064516096</v>
      </c>
      <c r="E117" s="10">
        <f t="shared" si="122"/>
        <v>3.3809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0.138548387096774</v>
      </c>
      <c r="E121" s="7"/>
      <c r="F121" s="7"/>
      <c r="G121" s="1">
        <v>1</v>
      </c>
      <c r="H121" s="9">
        <f t="shared" ref="H121:H132" si="124">E122</f>
        <v>0.138548387096774</v>
      </c>
      <c r="I121" s="9">
        <f t="shared" ref="I121:I132" si="125">H121+273.15</f>
        <v>273.28854838709674</v>
      </c>
      <c r="J121" s="9">
        <f t="shared" ref="J121:J132" si="126">EXP(($C$15*(I121-$C$13))/($C$16*I121*$C$13))</f>
        <v>1.7744158537793823E-2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5.0517619357099012E-3</v>
      </c>
      <c r="Q121" s="12">
        <f t="shared" ref="Q121:Q132" si="130">P121*$B$123</f>
        <v>1.6670814387842675E-3</v>
      </c>
      <c r="R121" s="9">
        <f t="shared" ref="R121:R132" si="131">L121*$B$123</f>
        <v>9.3951000000000007E-2</v>
      </c>
      <c r="S121" s="13">
        <f t="shared" ref="S121:S132" si="132">Q121/R121</f>
        <v>1.7744158537793823E-2</v>
      </c>
      <c r="T121" s="2">
        <f t="shared" ref="T121:T132" si="133">$B$122/100</f>
        <v>0.01</v>
      </c>
      <c r="U121" s="14">
        <f t="shared" ref="U121:U132" si="134">S121*T121</f>
        <v>1.7744158537793823E-4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5.6674415853779385E-3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-3.4517096774193501</v>
      </c>
      <c r="E122" s="10">
        <f t="shared" ref="E122:E133" si="145">D121</f>
        <v>0.138548387096774</v>
      </c>
      <c r="F122" s="7" t="s">
        <v>83</v>
      </c>
      <c r="G122" s="1">
        <v>2</v>
      </c>
      <c r="H122" s="9">
        <f t="shared" si="124"/>
        <v>-3.4517096774193501</v>
      </c>
      <c r="I122" s="9">
        <f t="shared" si="125"/>
        <v>269.69829032258065</v>
      </c>
      <c r="J122" s="9">
        <f t="shared" si="126"/>
        <v>1.1042690643689481E-2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0.56434823806429013</v>
      </c>
      <c r="P122" s="9">
        <f t="shared" si="129"/>
        <v>6.2319230082551807E-3</v>
      </c>
      <c r="Q122" s="12">
        <f t="shared" si="130"/>
        <v>2.0565345927242096E-3</v>
      </c>
      <c r="R122" s="9">
        <f t="shared" si="131"/>
        <v>9.3951000000000007E-2</v>
      </c>
      <c r="S122" s="13">
        <f t="shared" si="132"/>
        <v>2.1889438033913525E-2</v>
      </c>
      <c r="T122" s="2">
        <f t="shared" si="133"/>
        <v>0.01</v>
      </c>
      <c r="U122" s="14">
        <f t="shared" si="134"/>
        <v>2.1889438033913526E-4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5.7088943803391351E-3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-5.8016428571428502</v>
      </c>
      <c r="E123" s="10">
        <f t="shared" si="145"/>
        <v>-3.4517096774193501</v>
      </c>
      <c r="F123" s="7" t="s">
        <v>83</v>
      </c>
      <c r="G123" s="1">
        <v>3</v>
      </c>
      <c r="H123" s="9">
        <f t="shared" si="124"/>
        <v>-5.8016428571428502</v>
      </c>
      <c r="I123" s="9">
        <f t="shared" si="125"/>
        <v>267.34835714285714</v>
      </c>
      <c r="J123" s="9">
        <f t="shared" si="126"/>
        <v>8.0400515087301269E-3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0.84281631505603494</v>
      </c>
      <c r="P123" s="9">
        <f t="shared" si="129"/>
        <v>6.7762865854486395E-3</v>
      </c>
      <c r="Q123" s="12">
        <f t="shared" si="130"/>
        <v>2.2361745731980512E-3</v>
      </c>
      <c r="R123" s="9">
        <f t="shared" si="131"/>
        <v>9.3951000000000007E-2</v>
      </c>
      <c r="S123" s="13">
        <f t="shared" si="132"/>
        <v>2.3801498368277624E-2</v>
      </c>
      <c r="T123" s="2">
        <f t="shared" si="133"/>
        <v>0.01</v>
      </c>
      <c r="U123" s="14">
        <f t="shared" si="134"/>
        <v>2.3801498368277625E-4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5.7280149836827767E-3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1.2961612903225801</v>
      </c>
      <c r="E124" s="10">
        <f t="shared" si="145"/>
        <v>-5.8016428571428502</v>
      </c>
      <c r="F124" s="7" t="s">
        <v>83</v>
      </c>
      <c r="G124" s="1">
        <v>4</v>
      </c>
      <c r="H124" s="9">
        <f t="shared" si="124"/>
        <v>1.2961612903225801</v>
      </c>
      <c r="I124" s="9">
        <f t="shared" si="125"/>
        <v>274.44616129032255</v>
      </c>
      <c r="J124" s="9">
        <f t="shared" si="126"/>
        <v>2.062153953107853E-2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1.1207400284705864</v>
      </c>
      <c r="P124" s="9">
        <f t="shared" si="129"/>
        <v>2.3111384801168273E-2</v>
      </c>
      <c r="Q124" s="12">
        <f t="shared" si="130"/>
        <v>7.6267569843855307E-3</v>
      </c>
      <c r="R124" s="9">
        <f t="shared" si="131"/>
        <v>9.3951000000000007E-2</v>
      </c>
      <c r="S124" s="13">
        <f t="shared" si="132"/>
        <v>8.1178028806351499E-2</v>
      </c>
      <c r="T124" s="2">
        <f t="shared" si="133"/>
        <v>0.01</v>
      </c>
      <c r="U124" s="14">
        <f t="shared" si="134"/>
        <v>8.11780288063515E-4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6.3017802880635148E-3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5.55263333333333</v>
      </c>
      <c r="E125" s="10">
        <f t="shared" si="145"/>
        <v>1.2961612903225801</v>
      </c>
      <c r="F125" s="7" t="s">
        <v>83</v>
      </c>
      <c r="G125" s="1">
        <v>5</v>
      </c>
      <c r="H125" s="9">
        <f t="shared" si="124"/>
        <v>5.55263333333333</v>
      </c>
      <c r="I125" s="9">
        <f t="shared" si="125"/>
        <v>278.70263333333332</v>
      </c>
      <c r="J125" s="9">
        <f t="shared" si="126"/>
        <v>3.5451709146362836E-2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1.0427472114859471</v>
      </c>
      <c r="O125" s="9">
        <f t="shared" si="146"/>
        <v>0.33958143218347092</v>
      </c>
      <c r="P125" s="9">
        <f t="shared" si="129"/>
        <v>1.2038742165273748E-2</v>
      </c>
      <c r="Q125" s="12">
        <f t="shared" si="130"/>
        <v>3.9727849145403367E-3</v>
      </c>
      <c r="R125" s="9">
        <f t="shared" si="131"/>
        <v>9.3951000000000007E-2</v>
      </c>
      <c r="S125" s="13">
        <f t="shared" si="132"/>
        <v>4.2285711855545298E-2</v>
      </c>
      <c r="T125" s="2">
        <f t="shared" si="133"/>
        <v>0.01</v>
      </c>
      <c r="U125" s="14">
        <f t="shared" si="134"/>
        <v>4.2285711855545301E-4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5.9128571185554533E-3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10.794</v>
      </c>
      <c r="E126" s="10">
        <f t="shared" si="145"/>
        <v>5.55263333333333</v>
      </c>
      <c r="F126" s="7" t="s">
        <v>85</v>
      </c>
      <c r="G126" s="1">
        <v>6</v>
      </c>
      <c r="H126" s="9">
        <f t="shared" si="124"/>
        <v>10.794</v>
      </c>
      <c r="I126" s="9">
        <f t="shared" si="125"/>
        <v>283.94399999999996</v>
      </c>
      <c r="J126" s="9">
        <f t="shared" si="126"/>
        <v>6.7563155354705959E-2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0.61224269001819709</v>
      </c>
      <c r="P126" s="9">
        <f t="shared" si="129"/>
        <v>4.1365047980482531E-2</v>
      </c>
      <c r="Q126" s="12">
        <f t="shared" si="130"/>
        <v>1.3650465833559236E-2</v>
      </c>
      <c r="R126" s="9">
        <f t="shared" si="131"/>
        <v>9.3951000000000007E-2</v>
      </c>
      <c r="S126" s="13">
        <f t="shared" si="132"/>
        <v>0.14529345971367238</v>
      </c>
      <c r="T126" s="2">
        <f t="shared" si="133"/>
        <v>0.01</v>
      </c>
      <c r="U126" s="14">
        <f t="shared" si="134"/>
        <v>1.4529345971367239E-3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6.9429345971367242E-3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19.138033333333301</v>
      </c>
      <c r="E127" s="10">
        <f t="shared" si="145"/>
        <v>10.794</v>
      </c>
      <c r="F127" s="7" t="s">
        <v>83</v>
      </c>
      <c r="G127" s="1">
        <v>7</v>
      </c>
      <c r="H127" s="9">
        <f t="shared" si="124"/>
        <v>19.138033333333301</v>
      </c>
      <c r="I127" s="9">
        <f t="shared" si="125"/>
        <v>292.28803333333326</v>
      </c>
      <c r="J127" s="9">
        <f t="shared" si="126"/>
        <v>0.17982510484098463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0.85557764203771458</v>
      </c>
      <c r="P127" s="9">
        <f t="shared" si="129"/>
        <v>0.15385433917903443</v>
      </c>
      <c r="Q127" s="12">
        <f t="shared" si="130"/>
        <v>5.0771931929081367E-2</v>
      </c>
      <c r="R127" s="9">
        <f t="shared" si="131"/>
        <v>9.3951000000000007E-2</v>
      </c>
      <c r="S127" s="13">
        <f t="shared" si="132"/>
        <v>0.54040863779077775</v>
      </c>
      <c r="T127" s="2">
        <f t="shared" si="133"/>
        <v>0.01</v>
      </c>
      <c r="U127" s="14">
        <f t="shared" si="134"/>
        <v>5.4040863779077778E-3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1.5354086377907777E-2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21.519290322580702</v>
      </c>
      <c r="E128" s="10">
        <f t="shared" si="145"/>
        <v>19.138033333333301</v>
      </c>
      <c r="F128" s="7" t="s">
        <v>83</v>
      </c>
      <c r="G128" s="1">
        <v>8</v>
      </c>
      <c r="H128" s="9">
        <f t="shared" si="124"/>
        <v>21.519290322580702</v>
      </c>
      <c r="I128" s="9">
        <f t="shared" si="125"/>
        <v>294.66929032258065</v>
      </c>
      <c r="J128" s="9">
        <f t="shared" si="126"/>
        <v>0.23537627375822931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0.98642330285868007</v>
      </c>
      <c r="P128" s="9">
        <f t="shared" si="129"/>
        <v>0.23218064137516142</v>
      </c>
      <c r="Q128" s="12">
        <f t="shared" si="130"/>
        <v>7.661961165380328E-2</v>
      </c>
      <c r="R128" s="9">
        <f t="shared" si="131"/>
        <v>9.3951000000000007E-2</v>
      </c>
      <c r="S128" s="13">
        <f t="shared" si="132"/>
        <v>0.81552736696579364</v>
      </c>
      <c r="T128" s="2">
        <f t="shared" si="133"/>
        <v>0.01</v>
      </c>
      <c r="U128" s="14">
        <f t="shared" si="134"/>
        <v>8.1552736696579361E-3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1.8105273669657938E-2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15.8511290322581</v>
      </c>
      <c r="E129" s="10">
        <f t="shared" si="145"/>
        <v>21.519290322580702</v>
      </c>
      <c r="F129" s="7" t="s">
        <v>83</v>
      </c>
      <c r="G129" s="1">
        <v>9</v>
      </c>
      <c r="H129" s="9">
        <f t="shared" si="124"/>
        <v>15.8511290322581</v>
      </c>
      <c r="I129" s="9">
        <f t="shared" si="125"/>
        <v>289.00112903225806</v>
      </c>
      <c r="J129" s="9">
        <f t="shared" si="126"/>
        <v>0.12311427219475524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1.0389426614835187</v>
      </c>
      <c r="P129" s="9">
        <f t="shared" si="129"/>
        <v>0.12790866962062536</v>
      </c>
      <c r="Q129" s="12">
        <f t="shared" si="130"/>
        <v>4.2209860974806369E-2</v>
      </c>
      <c r="R129" s="9">
        <f t="shared" si="131"/>
        <v>9.3951000000000007E-2</v>
      </c>
      <c r="S129" s="13">
        <f t="shared" si="132"/>
        <v>0.44927527088382629</v>
      </c>
      <c r="T129" s="2">
        <f t="shared" si="133"/>
        <v>0.01</v>
      </c>
      <c r="U129" s="14">
        <f t="shared" si="134"/>
        <v>4.4927527088382633E-3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1.4442752708838262E-2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10.742100000000001</v>
      </c>
      <c r="E130" s="10">
        <f t="shared" si="145"/>
        <v>15.8511290322581</v>
      </c>
      <c r="F130" s="7" t="s">
        <v>83</v>
      </c>
      <c r="G130" s="1">
        <v>10</v>
      </c>
      <c r="H130" s="9">
        <f t="shared" si="124"/>
        <v>10.742100000000001</v>
      </c>
      <c r="I130" s="9">
        <f t="shared" si="125"/>
        <v>283.89209999999997</v>
      </c>
      <c r="J130" s="9">
        <f t="shared" si="126"/>
        <v>6.7140927907437781E-2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1.1957339918628933</v>
      </c>
      <c r="P130" s="9">
        <f t="shared" si="129"/>
        <v>8.028268974413931E-2</v>
      </c>
      <c r="Q130" s="12">
        <f t="shared" si="130"/>
        <v>2.6493287615565974E-2</v>
      </c>
      <c r="R130" s="9">
        <f t="shared" si="131"/>
        <v>9.3951000000000007E-2</v>
      </c>
      <c r="S130" s="13">
        <f t="shared" si="132"/>
        <v>0.28199048030958662</v>
      </c>
      <c r="T130" s="2">
        <f t="shared" si="133"/>
        <v>0.01</v>
      </c>
      <c r="U130" s="14">
        <f t="shared" si="134"/>
        <v>2.8199048030958661E-3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1.2769904803095866E-2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8.0214516129032294</v>
      </c>
      <c r="E131" s="10">
        <f t="shared" si="145"/>
        <v>10.742100000000001</v>
      </c>
      <c r="F131" s="7" t="s">
        <v>83</v>
      </c>
      <c r="G131" s="1">
        <v>11</v>
      </c>
      <c r="H131" s="9">
        <f t="shared" si="124"/>
        <v>8.0214516129032294</v>
      </c>
      <c r="I131" s="9">
        <f t="shared" si="125"/>
        <v>281.17145161290318</v>
      </c>
      <c r="J131" s="9">
        <f t="shared" si="126"/>
        <v>4.8179187393840299E-2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1.0596787370128162</v>
      </c>
      <c r="O131" s="9">
        <f t="shared" si="146"/>
        <v>0.34047256510593771</v>
      </c>
      <c r="P131" s="9">
        <f t="shared" si="129"/>
        <v>1.6403691516700465E-2</v>
      </c>
      <c r="Q131" s="12">
        <f t="shared" si="130"/>
        <v>5.4132182005111537E-3</v>
      </c>
      <c r="R131" s="9">
        <f t="shared" si="131"/>
        <v>9.3951000000000007E-2</v>
      </c>
      <c r="S131" s="13">
        <f t="shared" si="132"/>
        <v>5.7617462299615257E-2</v>
      </c>
      <c r="T131" s="2">
        <f t="shared" si="133"/>
        <v>0.01</v>
      </c>
      <c r="U131" s="14">
        <f t="shared" si="134"/>
        <v>5.7617462299615254E-4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6.0661746229961526E-3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3.3809</v>
      </c>
      <c r="E132" s="10">
        <f t="shared" si="145"/>
        <v>8.0214516129032294</v>
      </c>
      <c r="F132" s="7" t="s">
        <v>85</v>
      </c>
      <c r="G132" s="1">
        <v>12</v>
      </c>
      <c r="H132" s="9">
        <f t="shared" si="124"/>
        <v>3.3809</v>
      </c>
      <c r="I132" s="9">
        <f t="shared" si="125"/>
        <v>276.53089999999997</v>
      </c>
      <c r="J132" s="9">
        <f t="shared" si="126"/>
        <v>2.6945084747152286E-2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0.60876887358923715</v>
      </c>
      <c r="P132" s="9">
        <f t="shared" si="129"/>
        <v>1.6403328890290433E-2</v>
      </c>
      <c r="Q132" s="12">
        <f t="shared" si="130"/>
        <v>5.4130985337958433E-3</v>
      </c>
      <c r="R132" s="9">
        <f t="shared" si="131"/>
        <v>9.3951000000000007E-2</v>
      </c>
      <c r="S132" s="13">
        <f t="shared" si="132"/>
        <v>5.7616188585495026E-2</v>
      </c>
      <c r="T132" s="2">
        <f t="shared" si="133"/>
        <v>0.01</v>
      </c>
      <c r="U132" s="14">
        <f t="shared" si="134"/>
        <v>5.7616188585495032E-4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6.0661618858549506E-3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-4.1882258064516096</v>
      </c>
      <c r="E133" s="10">
        <f t="shared" si="145"/>
        <v>3.3809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0.138548387096774</v>
      </c>
      <c r="E136" s="7"/>
      <c r="F136" s="7"/>
      <c r="G136" s="1">
        <v>1</v>
      </c>
      <c r="H136" s="9">
        <f t="shared" ref="H136:H147" si="147">E137</f>
        <v>0.138548387096774</v>
      </c>
      <c r="I136" s="9">
        <f t="shared" ref="I136:I147" si="148">H136+273.15</f>
        <v>273.28854838709674</v>
      </c>
      <c r="J136" s="9">
        <f t="shared" ref="J136:J147" si="149">EXP(($C$15*(I136-$C$13))/($C$16*I136*$C$13))</f>
        <v>1.7744158537793823E-2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1.3468666571115449E-2</v>
      </c>
      <c r="Q136" s="12">
        <f t="shared" ref="Q136:Q147" si="153">P136*$B$138</f>
        <v>3.501853308490017E-3</v>
      </c>
      <c r="R136" s="9">
        <f t="shared" ref="R136:R147" si="154">L136*$B$138</f>
        <v>0.19735245833333334</v>
      </c>
      <c r="S136" s="13">
        <f t="shared" ref="S136:S147" si="155">Q136/R136</f>
        <v>1.7744158537793826E-2</v>
      </c>
      <c r="T136" s="2">
        <f t="shared" ref="T136:T147" si="156">$B$137/100</f>
        <v>0.01</v>
      </c>
      <c r="U136" s="14">
        <f t="shared" ref="U136:U147" si="157">S136*T136</f>
        <v>1.7744158537793826E-4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5.6674415853779385E-3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-3.4517096774193501</v>
      </c>
      <c r="E137" s="10">
        <f t="shared" ref="E137:E148" si="166">D136</f>
        <v>0.138548387096774</v>
      </c>
      <c r="F137" s="7" t="s">
        <v>83</v>
      </c>
      <c r="G137" s="1">
        <v>2</v>
      </c>
      <c r="H137" s="9">
        <f t="shared" si="147"/>
        <v>-3.4517096774193501</v>
      </c>
      <c r="I137" s="9">
        <f t="shared" si="148"/>
        <v>269.69829032258065</v>
      </c>
      <c r="J137" s="9">
        <f t="shared" si="149"/>
        <v>1.1042690643689481E-2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1.504627166762218</v>
      </c>
      <c r="P137" s="9">
        <f t="shared" si="152"/>
        <v>1.6615132336646157E-2</v>
      </c>
      <c r="Q137" s="12">
        <f t="shared" si="153"/>
        <v>4.319934407528001E-3</v>
      </c>
      <c r="R137" s="9">
        <f t="shared" si="154"/>
        <v>0.19735245833333334</v>
      </c>
      <c r="S137" s="13">
        <f t="shared" si="155"/>
        <v>2.1889438033913525E-2</v>
      </c>
      <c r="T137" s="2">
        <f t="shared" si="156"/>
        <v>0.01</v>
      </c>
      <c r="U137" s="14">
        <f t="shared" si="157"/>
        <v>2.1889438033913526E-4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5.7088943803391351E-3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-5.8016428571428502</v>
      </c>
      <c r="E138" s="10">
        <f t="shared" si="166"/>
        <v>-3.4517096774193501</v>
      </c>
      <c r="F138" s="7" t="s">
        <v>83</v>
      </c>
      <c r="G138" s="1">
        <v>3</v>
      </c>
      <c r="H138" s="9">
        <f t="shared" si="147"/>
        <v>-5.8016428571428502</v>
      </c>
      <c r="I138" s="9">
        <f t="shared" si="148"/>
        <v>267.34835714285714</v>
      </c>
      <c r="J138" s="9">
        <f t="shared" si="149"/>
        <v>8.0400515087301269E-3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2.2470599510922384</v>
      </c>
      <c r="P138" s="9">
        <f t="shared" si="152"/>
        <v>1.8066477749986196E-2</v>
      </c>
      <c r="Q138" s="12">
        <f t="shared" si="153"/>
        <v>4.6972842149964108E-3</v>
      </c>
      <c r="R138" s="9">
        <f t="shared" si="154"/>
        <v>0.19735245833333334</v>
      </c>
      <c r="S138" s="13">
        <f t="shared" si="155"/>
        <v>2.3801498368277621E-2</v>
      </c>
      <c r="T138" s="2">
        <f t="shared" si="156"/>
        <v>0.01</v>
      </c>
      <c r="U138" s="14">
        <f t="shared" si="157"/>
        <v>2.3801498368277623E-4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5.7280149836827767E-3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1.2961612903225801</v>
      </c>
      <c r="E139" s="10">
        <f t="shared" si="166"/>
        <v>-5.8016428571428502</v>
      </c>
      <c r="F139" s="7" t="s">
        <v>83</v>
      </c>
      <c r="G139" s="1">
        <v>4</v>
      </c>
      <c r="H139" s="9">
        <f t="shared" si="147"/>
        <v>1.2961612903225801</v>
      </c>
      <c r="I139" s="9">
        <f t="shared" si="148"/>
        <v>274.44616129032255</v>
      </c>
      <c r="J139" s="9">
        <f t="shared" si="149"/>
        <v>2.062153953107853E-2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2.9880413900089189</v>
      </c>
      <c r="P139" s="9">
        <f t="shared" si="152"/>
        <v>6.161801364456776E-2</v>
      </c>
      <c r="Q139" s="12">
        <f t="shared" si="153"/>
        <v>1.6020683547587618E-2</v>
      </c>
      <c r="R139" s="9">
        <f t="shared" si="154"/>
        <v>0.19735245833333334</v>
      </c>
      <c r="S139" s="13">
        <f t="shared" si="155"/>
        <v>8.1178028806351499E-2</v>
      </c>
      <c r="T139" s="2">
        <f t="shared" si="156"/>
        <v>0.01</v>
      </c>
      <c r="U139" s="14">
        <f t="shared" si="157"/>
        <v>8.11780288063515E-4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6.3017802880635148E-3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5.55263333333333</v>
      </c>
      <c r="E140" s="10">
        <f t="shared" si="166"/>
        <v>1.2961612903225801</v>
      </c>
      <c r="F140" s="7" t="s">
        <v>83</v>
      </c>
      <c r="G140" s="1">
        <v>5</v>
      </c>
      <c r="H140" s="9">
        <f t="shared" si="147"/>
        <v>5.55263333333333</v>
      </c>
      <c r="I140" s="9">
        <f t="shared" si="148"/>
        <v>278.70263333333332</v>
      </c>
      <c r="J140" s="9">
        <f t="shared" si="149"/>
        <v>3.5451709146362836E-2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3.6854712930310178</v>
      </c>
      <c r="P140" s="9">
        <f t="shared" si="152"/>
        <v>0.13065625634780539</v>
      </c>
      <c r="Q140" s="12">
        <f t="shared" si="153"/>
        <v>3.3970626650429402E-2</v>
      </c>
      <c r="R140" s="9">
        <f t="shared" si="154"/>
        <v>0.19735245833333334</v>
      </c>
      <c r="S140" s="13">
        <f t="shared" si="155"/>
        <v>0.17213176333001207</v>
      </c>
      <c r="T140" s="2">
        <f t="shared" si="156"/>
        <v>0.01</v>
      </c>
      <c r="U140" s="14">
        <f t="shared" si="157"/>
        <v>1.7213176333001207E-3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7.2113176333001208E-3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10.794</v>
      </c>
      <c r="E141" s="10">
        <f t="shared" si="166"/>
        <v>5.55263333333333</v>
      </c>
      <c r="F141" s="7" t="s">
        <v>85</v>
      </c>
      <c r="G141" s="1">
        <v>6</v>
      </c>
      <c r="H141" s="9">
        <f t="shared" si="147"/>
        <v>10.794</v>
      </c>
      <c r="I141" s="9">
        <f t="shared" si="148"/>
        <v>283.94399999999996</v>
      </c>
      <c r="J141" s="9">
        <f t="shared" si="149"/>
        <v>6.7563155354705959E-2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4.3138629533498793</v>
      </c>
      <c r="P141" s="9">
        <f t="shared" si="152"/>
        <v>0.29145819289608854</v>
      </c>
      <c r="Q141" s="12">
        <f t="shared" si="153"/>
        <v>7.5779130152983029E-2</v>
      </c>
      <c r="R141" s="9">
        <f t="shared" si="154"/>
        <v>0.19735245833333334</v>
      </c>
      <c r="S141" s="13">
        <f t="shared" si="155"/>
        <v>0.38397864811488763</v>
      </c>
      <c r="T141" s="2">
        <f t="shared" si="156"/>
        <v>0.01</v>
      </c>
      <c r="U141" s="14">
        <f t="shared" si="157"/>
        <v>3.8397864811488764E-3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9.3297864811488773E-3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19.138033333333301</v>
      </c>
      <c r="E142" s="10">
        <f t="shared" si="166"/>
        <v>10.794</v>
      </c>
      <c r="F142" s="7" t="s">
        <v>83</v>
      </c>
      <c r="G142" s="1">
        <v>7</v>
      </c>
      <c r="H142" s="9">
        <f t="shared" si="147"/>
        <v>19.138033333333301</v>
      </c>
      <c r="I142" s="9">
        <f t="shared" si="148"/>
        <v>292.28803333333326</v>
      </c>
      <c r="J142" s="9">
        <f t="shared" si="149"/>
        <v>0.17982510484098463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4.7814526771204573</v>
      </c>
      <c r="P142" s="9">
        <f t="shared" si="152"/>
        <v>0.85982522895539282</v>
      </c>
      <c r="Q142" s="12">
        <f t="shared" si="153"/>
        <v>0.22355455952840214</v>
      </c>
      <c r="R142" s="9">
        <f t="shared" si="154"/>
        <v>0.19735245833333334</v>
      </c>
      <c r="S142" s="13">
        <f t="shared" si="155"/>
        <v>1.1327680507065829</v>
      </c>
      <c r="T142" s="2">
        <f t="shared" si="156"/>
        <v>0.01</v>
      </c>
      <c r="U142" s="14">
        <f t="shared" si="157"/>
        <v>1.132768050706583E-2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2.1277680507065831E-2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21.519290322580702</v>
      </c>
      <c r="E143" s="10">
        <f t="shared" si="166"/>
        <v>19.138033333333301</v>
      </c>
      <c r="F143" s="7" t="s">
        <v>83</v>
      </c>
      <c r="G143" s="1">
        <v>8</v>
      </c>
      <c r="H143" s="9">
        <f t="shared" si="147"/>
        <v>21.519290322580702</v>
      </c>
      <c r="I143" s="9">
        <f t="shared" si="148"/>
        <v>294.66929032258065</v>
      </c>
      <c r="J143" s="9">
        <f t="shared" si="149"/>
        <v>0.23537627375822931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4.680675364831731</v>
      </c>
      <c r="P143" s="9">
        <f t="shared" si="152"/>
        <v>1.1017199260460333</v>
      </c>
      <c r="Q143" s="12">
        <f t="shared" si="153"/>
        <v>0.28644718077196868</v>
      </c>
      <c r="R143" s="9">
        <f t="shared" si="154"/>
        <v>0.19735245833333334</v>
      </c>
      <c r="S143" s="13">
        <f t="shared" si="155"/>
        <v>1.4514497726101394</v>
      </c>
      <c r="T143" s="2">
        <f t="shared" si="156"/>
        <v>0.01</v>
      </c>
      <c r="U143" s="14">
        <f t="shared" si="157"/>
        <v>1.4514497726101394E-2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2.4464497726101396E-2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15.8511290322581</v>
      </c>
      <c r="E144" s="10">
        <f t="shared" si="166"/>
        <v>21.519290322580702</v>
      </c>
      <c r="F144" s="7" t="s">
        <v>83</v>
      </c>
      <c r="G144" s="1">
        <v>9</v>
      </c>
      <c r="H144" s="9">
        <f t="shared" si="147"/>
        <v>15.8511290322581</v>
      </c>
      <c r="I144" s="9">
        <f t="shared" si="148"/>
        <v>289.00112903225806</v>
      </c>
      <c r="J144" s="9">
        <f t="shared" si="149"/>
        <v>0.12311427219475524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4.3380033554523649</v>
      </c>
      <c r="P144" s="9">
        <f t="shared" si="152"/>
        <v>0.53407012588492397</v>
      </c>
      <c r="Q144" s="12">
        <f t="shared" si="153"/>
        <v>0.13885823273008024</v>
      </c>
      <c r="R144" s="9">
        <f t="shared" si="154"/>
        <v>0.19735245833333334</v>
      </c>
      <c r="S144" s="13">
        <f t="shared" si="155"/>
        <v>0.70360528519763932</v>
      </c>
      <c r="T144" s="2">
        <f t="shared" si="156"/>
        <v>0.01</v>
      </c>
      <c r="U144" s="14">
        <f t="shared" si="157"/>
        <v>7.0360528519763932E-3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1.6986052851976394E-2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10.742100000000001</v>
      </c>
      <c r="E145" s="10">
        <f t="shared" si="166"/>
        <v>15.8511290322581</v>
      </c>
      <c r="F145" s="7" t="s">
        <v>83</v>
      </c>
      <c r="G145" s="1">
        <v>10</v>
      </c>
      <c r="H145" s="9">
        <f t="shared" si="147"/>
        <v>10.742100000000001</v>
      </c>
      <c r="I145" s="9">
        <f t="shared" si="148"/>
        <v>283.89209999999997</v>
      </c>
      <c r="J145" s="9">
        <f t="shared" si="149"/>
        <v>6.7140927907437781E-2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4.5629811462341081</v>
      </c>
      <c r="P145" s="9">
        <f t="shared" si="152"/>
        <v>0.30636278818230206</v>
      </c>
      <c r="Q145" s="12">
        <f t="shared" si="153"/>
        <v>7.9654324927398532E-2</v>
      </c>
      <c r="R145" s="9">
        <f t="shared" si="154"/>
        <v>0.19735245833333334</v>
      </c>
      <c r="S145" s="13">
        <f t="shared" si="155"/>
        <v>0.40361455641388738</v>
      </c>
      <c r="T145" s="2">
        <f t="shared" si="156"/>
        <v>0.01</v>
      </c>
      <c r="U145" s="14">
        <f t="shared" si="157"/>
        <v>4.0361455641388742E-3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1.3986145564138873E-2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8.0214516129032294</v>
      </c>
      <c r="E146" s="10">
        <f t="shared" si="166"/>
        <v>10.742100000000001</v>
      </c>
      <c r="F146" s="7" t="s">
        <v>83</v>
      </c>
      <c r="G146" s="1">
        <v>11</v>
      </c>
      <c r="H146" s="9">
        <f t="shared" si="147"/>
        <v>8.0214516129032294</v>
      </c>
      <c r="I146" s="9">
        <f t="shared" si="148"/>
        <v>281.17145161290318</v>
      </c>
      <c r="J146" s="9">
        <f t="shared" si="149"/>
        <v>4.8179187393840299E-2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5.0156662747184733</v>
      </c>
      <c r="P146" s="9">
        <f t="shared" si="152"/>
        <v>0.2416507253546262</v>
      </c>
      <c r="Q146" s="12">
        <f t="shared" si="153"/>
        <v>6.2829188592202809E-2</v>
      </c>
      <c r="R146" s="9">
        <f t="shared" si="154"/>
        <v>0.19735245833333334</v>
      </c>
      <c r="S146" s="13">
        <f t="shared" si="155"/>
        <v>0.31836030380773217</v>
      </c>
      <c r="T146" s="2">
        <f t="shared" si="156"/>
        <v>0.01</v>
      </c>
      <c r="U146" s="14">
        <f t="shared" si="157"/>
        <v>3.1836030380773218E-3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8.673603038077321E-3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3.3809</v>
      </c>
      <c r="E147" s="10">
        <f t="shared" si="166"/>
        <v>8.0214516129032294</v>
      </c>
      <c r="F147" s="7" t="s">
        <v>85</v>
      </c>
      <c r="G147" s="1">
        <v>12</v>
      </c>
      <c r="H147" s="9">
        <f t="shared" si="147"/>
        <v>3.3809</v>
      </c>
      <c r="I147" s="9">
        <f t="shared" si="148"/>
        <v>276.53089999999997</v>
      </c>
      <c r="J147" s="9">
        <f t="shared" si="149"/>
        <v>2.6945084747152286E-2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5.533063466030514</v>
      </c>
      <c r="P147" s="9">
        <f t="shared" si="152"/>
        <v>0.14908886400356436</v>
      </c>
      <c r="Q147" s="12">
        <f t="shared" si="153"/>
        <v>3.8763104640926735E-2</v>
      </c>
      <c r="R147" s="9">
        <f t="shared" si="154"/>
        <v>0.19735245833333334</v>
      </c>
      <c r="S147" s="13">
        <f t="shared" si="155"/>
        <v>0.19641561583922537</v>
      </c>
      <c r="T147" s="2">
        <f t="shared" si="156"/>
        <v>0.01</v>
      </c>
      <c r="U147" s="14">
        <f t="shared" si="157"/>
        <v>1.9641561583922536E-3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7.4541561583922533E-3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-4.1882258064516096</v>
      </c>
      <c r="E148" s="10">
        <f t="shared" si="166"/>
        <v>3.3809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topLeftCell="A37"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14020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5640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12730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40050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135606.32930496245</v>
      </c>
      <c r="J13" s="6" t="s">
        <v>37</v>
      </c>
      <c r="K13" s="6">
        <f>I13/(10000*1000)</f>
        <v>1.3560632930496246E-2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16.6901612903226</v>
      </c>
      <c r="E26" s="7"/>
      <c r="F26" s="7"/>
      <c r="G26" s="1">
        <v>1</v>
      </c>
      <c r="H26" s="9">
        <f t="shared" ref="H26:H37" si="0">E27</f>
        <v>16.6901612903226</v>
      </c>
      <c r="I26" s="9">
        <f t="shared" ref="I26:I37" si="1">H26+273.15</f>
        <v>289.84016129032256</v>
      </c>
      <c r="J26" s="9">
        <f t="shared" ref="J26:J37" si="2">EXP(($C$15*(I26-$C$13))/($C$16*I26*$C$13))</f>
        <v>0.13572659600927953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5.5012831703692422</v>
      </c>
      <c r="Q26" s="12">
        <f t="shared" ref="Q26:Q37" si="6">P26*$B$28</f>
        <v>0.55012831703692422</v>
      </c>
      <c r="R26" s="9">
        <f t="shared" ref="R26:R37" si="7">L26*$B$28</f>
        <v>4.0532094166666672</v>
      </c>
      <c r="S26" s="13">
        <f t="shared" ref="S26:S37" si="8">Q26/R26</f>
        <v>0.13572659600927953</v>
      </c>
      <c r="T26" s="2">
        <f t="shared" ref="T26:T37" si="9">$B$27/100</f>
        <v>0.34</v>
      </c>
      <c r="U26" s="14">
        <f t="shared" ref="U26:U37" si="10">S26*T26</f>
        <v>4.6147042643155042E-2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7.1797042643155035E-2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15.5553225806452</v>
      </c>
      <c r="E27" s="10">
        <f t="shared" ref="E27:E38" si="18">D26</f>
        <v>16.6901612903226</v>
      </c>
      <c r="F27" s="7" t="s">
        <v>83</v>
      </c>
      <c r="G27" s="1">
        <v>2</v>
      </c>
      <c r="H27" s="9">
        <f t="shared" si="0"/>
        <v>15.5553225806452</v>
      </c>
      <c r="I27" s="9">
        <f t="shared" si="1"/>
        <v>288.7053225806452</v>
      </c>
      <c r="J27" s="9">
        <f t="shared" si="2"/>
        <v>0.11893690022721243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75.562905162964086</v>
      </c>
      <c r="P27" s="9">
        <f t="shared" si="5"/>
        <v>8.9872177122457746</v>
      </c>
      <c r="Q27" s="12">
        <f t="shared" si="6"/>
        <v>0.89872177122457753</v>
      </c>
      <c r="R27" s="9">
        <f t="shared" si="7"/>
        <v>4.0532094166666672</v>
      </c>
      <c r="S27" s="13">
        <f t="shared" si="8"/>
        <v>0.22173089984668998</v>
      </c>
      <c r="T27" s="2">
        <f t="shared" si="9"/>
        <v>0.34</v>
      </c>
      <c r="U27" s="14">
        <f t="shared" si="10"/>
        <v>7.5388505947874593E-2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0.10103850594787459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15.055</v>
      </c>
      <c r="E28" s="10">
        <f t="shared" si="18"/>
        <v>15.5553225806452</v>
      </c>
      <c r="F28" s="7" t="s">
        <v>83</v>
      </c>
      <c r="G28" s="1">
        <v>3</v>
      </c>
      <c r="H28" s="9">
        <f t="shared" si="0"/>
        <v>15.055</v>
      </c>
      <c r="I28" s="9">
        <f t="shared" si="1"/>
        <v>288.20499999999998</v>
      </c>
      <c r="J28" s="9">
        <f t="shared" si="2"/>
        <v>0.11217334959101431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107.10778161738497</v>
      </c>
      <c r="P28" s="9">
        <f t="shared" si="5"/>
        <v>12.01463863128494</v>
      </c>
      <c r="Q28" s="12">
        <f t="shared" si="6"/>
        <v>1.2014638631284942</v>
      </c>
      <c r="R28" s="9">
        <f t="shared" si="7"/>
        <v>4.0532094166666672</v>
      </c>
      <c r="S28" s="13">
        <f t="shared" si="8"/>
        <v>0.29642284412646269</v>
      </c>
      <c r="T28" s="2">
        <f t="shared" si="9"/>
        <v>0.34</v>
      </c>
      <c r="U28" s="14">
        <f t="shared" si="10"/>
        <v>0.10078376700299732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0.12643376700299733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14.4371935483871</v>
      </c>
      <c r="E29" s="10">
        <f t="shared" si="18"/>
        <v>15.055</v>
      </c>
      <c r="F29" s="7" t="s">
        <v>83</v>
      </c>
      <c r="G29" s="1">
        <v>4</v>
      </c>
      <c r="H29" s="9">
        <f t="shared" si="0"/>
        <v>14.4371935483871</v>
      </c>
      <c r="I29" s="9">
        <f t="shared" si="1"/>
        <v>287.58719354838706</v>
      </c>
      <c r="J29" s="9">
        <f t="shared" si="2"/>
        <v>0.10432058961955135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135.62523715276669</v>
      </c>
      <c r="P29" s="9">
        <f t="shared" si="5"/>
        <v>14.148504707068103</v>
      </c>
      <c r="Q29" s="12">
        <f t="shared" si="6"/>
        <v>1.4148504707068104</v>
      </c>
      <c r="R29" s="9">
        <f t="shared" si="7"/>
        <v>4.0532094166666672</v>
      </c>
      <c r="S29" s="13">
        <f t="shared" si="8"/>
        <v>0.34906917587060532</v>
      </c>
      <c r="T29" s="2">
        <f t="shared" si="9"/>
        <v>0.34</v>
      </c>
      <c r="U29" s="14">
        <f t="shared" si="10"/>
        <v>0.11868351979600582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0.14433351979600581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15.8381333333333</v>
      </c>
      <c r="E30" s="10">
        <f t="shared" si="18"/>
        <v>14.4371935483871</v>
      </c>
      <c r="F30" s="7" t="s">
        <v>83</v>
      </c>
      <c r="G30" s="1">
        <v>5</v>
      </c>
      <c r="H30" s="9">
        <f t="shared" si="0"/>
        <v>15.8381333333333</v>
      </c>
      <c r="I30" s="9">
        <f t="shared" si="1"/>
        <v>288.98813333333328</v>
      </c>
      <c r="J30" s="9">
        <f t="shared" si="2"/>
        <v>0.12292788532931224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115.40289582341366</v>
      </c>
      <c r="O30" s="9">
        <f t="shared" si="19"/>
        <v>46.605930788951596</v>
      </c>
      <c r="P30" s="9">
        <f t="shared" si="5"/>
        <v>5.7291685156901044</v>
      </c>
      <c r="Q30" s="12">
        <f t="shared" si="6"/>
        <v>0.57291685156901051</v>
      </c>
      <c r="R30" s="9">
        <f t="shared" si="7"/>
        <v>4.0532094166666672</v>
      </c>
      <c r="S30" s="13">
        <f t="shared" si="8"/>
        <v>0.14134893924138112</v>
      </c>
      <c r="T30" s="2">
        <f t="shared" si="9"/>
        <v>0.34</v>
      </c>
      <c r="U30" s="14">
        <f t="shared" si="10"/>
        <v>4.8058639342069581E-2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8.0158639342069585E-2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19.116</v>
      </c>
      <c r="E31" s="10">
        <f t="shared" si="18"/>
        <v>15.8381333333333</v>
      </c>
      <c r="F31" s="7" t="s">
        <v>85</v>
      </c>
      <c r="G31" s="1">
        <v>6</v>
      </c>
      <c r="H31" s="9">
        <f t="shared" si="0"/>
        <v>19.116</v>
      </c>
      <c r="I31" s="9">
        <f t="shared" si="1"/>
        <v>292.26599999999996</v>
      </c>
      <c r="J31" s="9">
        <f t="shared" si="2"/>
        <v>0.17937406828460351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81.408856439928158</v>
      </c>
      <c r="P31" s="9">
        <f t="shared" si="5"/>
        <v>14.602637774027157</v>
      </c>
      <c r="Q31" s="12">
        <f t="shared" si="6"/>
        <v>1.4602637774027158</v>
      </c>
      <c r="R31" s="9">
        <f t="shared" si="7"/>
        <v>4.0532094166666672</v>
      </c>
      <c r="S31" s="13">
        <f t="shared" si="8"/>
        <v>0.36027345919955628</v>
      </c>
      <c r="T31" s="2">
        <f t="shared" si="9"/>
        <v>0.34</v>
      </c>
      <c r="U31" s="14">
        <f t="shared" si="10"/>
        <v>0.12249297612784914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0.15459297612784914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23.364933333333301</v>
      </c>
      <c r="E32" s="10">
        <f t="shared" si="18"/>
        <v>19.116</v>
      </c>
      <c r="F32" s="7" t="s">
        <v>83</v>
      </c>
      <c r="G32" s="1">
        <v>7</v>
      </c>
      <c r="H32" s="9">
        <f t="shared" si="0"/>
        <v>23.364933333333301</v>
      </c>
      <c r="I32" s="9">
        <f t="shared" si="1"/>
        <v>296.51493333333326</v>
      </c>
      <c r="J32" s="9">
        <f t="shared" si="2"/>
        <v>0.28912543978798361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107.33831283256767</v>
      </c>
      <c r="P32" s="9">
        <f t="shared" si="5"/>
        <v>31.034236903816289</v>
      </c>
      <c r="Q32" s="12">
        <f t="shared" si="6"/>
        <v>3.103423690381629</v>
      </c>
      <c r="R32" s="9">
        <f t="shared" si="7"/>
        <v>4.0532094166666672</v>
      </c>
      <c r="S32" s="13">
        <f t="shared" si="8"/>
        <v>0.76567069977200053</v>
      </c>
      <c r="T32" s="2">
        <f t="shared" si="9"/>
        <v>0.34</v>
      </c>
      <c r="U32" s="14">
        <f t="shared" si="10"/>
        <v>0.26032803792248022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0.29242803792248023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26.312290322580601</v>
      </c>
      <c r="E33" s="10">
        <f t="shared" si="18"/>
        <v>23.364933333333301</v>
      </c>
      <c r="F33" s="7" t="s">
        <v>83</v>
      </c>
      <c r="G33" s="1">
        <v>8</v>
      </c>
      <c r="H33" s="9">
        <f t="shared" si="0"/>
        <v>26.312290322580601</v>
      </c>
      <c r="I33" s="9">
        <f t="shared" si="1"/>
        <v>299.4622903225806</v>
      </c>
      <c r="J33" s="9">
        <f t="shared" si="2"/>
        <v>0.39943539604674227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116.83617009541803</v>
      </c>
      <c r="P33" s="9">
        <f t="shared" si="5"/>
        <v>46.668501874647845</v>
      </c>
      <c r="Q33" s="12">
        <f t="shared" si="6"/>
        <v>4.6668501874647843</v>
      </c>
      <c r="R33" s="9">
        <f t="shared" si="7"/>
        <v>4.0532094166666672</v>
      </c>
      <c r="S33" s="13">
        <f t="shared" si="8"/>
        <v>1.1513962659503469</v>
      </c>
      <c r="T33" s="2">
        <f t="shared" si="9"/>
        <v>0.34</v>
      </c>
      <c r="U33" s="14">
        <f t="shared" si="10"/>
        <v>0.39147473042311798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0.423574730423118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27.953806451612898</v>
      </c>
      <c r="E34" s="10">
        <f t="shared" si="18"/>
        <v>26.312290322580601</v>
      </c>
      <c r="F34" s="7" t="s">
        <v>83</v>
      </c>
      <c r="G34" s="1">
        <v>9</v>
      </c>
      <c r="H34" s="9">
        <f t="shared" si="0"/>
        <v>27.953806451612898</v>
      </c>
      <c r="I34" s="9">
        <f t="shared" si="1"/>
        <v>301.10380645161285</v>
      </c>
      <c r="J34" s="9">
        <f t="shared" si="2"/>
        <v>0.47690088817278131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110.69976238743685</v>
      </c>
      <c r="P34" s="9">
        <f t="shared" si="5"/>
        <v>52.792815003084485</v>
      </c>
      <c r="Q34" s="12">
        <f t="shared" si="6"/>
        <v>5.279281500308449</v>
      </c>
      <c r="R34" s="9">
        <f t="shared" si="7"/>
        <v>4.0532094166666672</v>
      </c>
      <c r="S34" s="13">
        <f t="shared" si="8"/>
        <v>1.3024941367697935</v>
      </c>
      <c r="T34" s="2">
        <f t="shared" si="9"/>
        <v>0.34</v>
      </c>
      <c r="U34" s="14">
        <f t="shared" si="10"/>
        <v>0.44284800650172984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0.47494800650172986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26.182300000000001</v>
      </c>
      <c r="E35" s="10">
        <f t="shared" si="18"/>
        <v>27.953806451612898</v>
      </c>
      <c r="F35" s="7" t="s">
        <v>83</v>
      </c>
      <c r="G35" s="1">
        <v>10</v>
      </c>
      <c r="H35" s="9">
        <f t="shared" si="0"/>
        <v>26.182300000000001</v>
      </c>
      <c r="I35" s="9">
        <f t="shared" si="1"/>
        <v>299.33229999999998</v>
      </c>
      <c r="J35" s="9">
        <f t="shared" si="2"/>
        <v>0.39383504664439906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98.439041551019017</v>
      </c>
      <c r="P35" s="9">
        <f t="shared" si="5"/>
        <v>38.768744520875508</v>
      </c>
      <c r="Q35" s="12">
        <f t="shared" si="6"/>
        <v>3.8768744520875509</v>
      </c>
      <c r="R35" s="9">
        <f t="shared" si="7"/>
        <v>4.0532094166666672</v>
      </c>
      <c r="S35" s="13">
        <f t="shared" si="8"/>
        <v>0.95649497806502848</v>
      </c>
      <c r="T35" s="2">
        <f t="shared" si="9"/>
        <v>0.34</v>
      </c>
      <c r="U35" s="14">
        <f t="shared" si="10"/>
        <v>0.3252082925421097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0.35730829254210972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21.733064516129001</v>
      </c>
      <c r="E36" s="10">
        <f t="shared" si="18"/>
        <v>26.182300000000001</v>
      </c>
      <c r="F36" s="7" t="s">
        <v>83</v>
      </c>
      <c r="G36" s="1">
        <v>11</v>
      </c>
      <c r="H36" s="9">
        <f t="shared" si="0"/>
        <v>21.733064516129001</v>
      </c>
      <c r="I36" s="9">
        <f t="shared" si="1"/>
        <v>294.88306451612897</v>
      </c>
      <c r="J36" s="9">
        <f t="shared" si="2"/>
        <v>0.24108265842370033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56.686782178636328</v>
      </c>
      <c r="O36" s="9">
        <f t="shared" si="19"/>
        <v>43.515609018173841</v>
      </c>
      <c r="P36" s="9">
        <f t="shared" si="5"/>
        <v>10.490858705027698</v>
      </c>
      <c r="Q36" s="12">
        <f t="shared" si="6"/>
        <v>1.0490858705027699</v>
      </c>
      <c r="R36" s="9">
        <f t="shared" si="7"/>
        <v>4.0532094166666672</v>
      </c>
      <c r="S36" s="13">
        <f t="shared" si="8"/>
        <v>0.25882844004777111</v>
      </c>
      <c r="T36" s="2">
        <f t="shared" si="9"/>
        <v>0.34</v>
      </c>
      <c r="U36" s="14">
        <f t="shared" si="10"/>
        <v>8.8001669616242187E-2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0.12010166961624219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20.061866666666699</v>
      </c>
      <c r="E37" s="10">
        <f t="shared" si="18"/>
        <v>21.733064516129001</v>
      </c>
      <c r="F37" s="7" t="s">
        <v>85</v>
      </c>
      <c r="G37" s="1">
        <v>12</v>
      </c>
      <c r="H37" s="9">
        <f t="shared" si="0"/>
        <v>20.061866666666699</v>
      </c>
      <c r="I37" s="9">
        <f t="shared" si="1"/>
        <v>293.21186666666665</v>
      </c>
      <c r="J37" s="9">
        <f t="shared" si="2"/>
        <v>0.19972532453823511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73.55684447981281</v>
      </c>
      <c r="P37" s="9">
        <f t="shared" si="5"/>
        <v>14.691164635739101</v>
      </c>
      <c r="Q37" s="12">
        <f t="shared" si="6"/>
        <v>1.4691164635739102</v>
      </c>
      <c r="R37" s="9">
        <f t="shared" si="7"/>
        <v>4.0532094166666672</v>
      </c>
      <c r="S37" s="13">
        <f t="shared" si="8"/>
        <v>0.36245757683601304</v>
      </c>
      <c r="T37" s="2">
        <f t="shared" si="9"/>
        <v>0.34</v>
      </c>
      <c r="U37" s="14">
        <f t="shared" si="10"/>
        <v>0.12323557612424445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0.15533557612424445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15.645096774193499</v>
      </c>
      <c r="E38" s="10">
        <f t="shared" si="18"/>
        <v>20.061866666666699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16.6901612903226</v>
      </c>
      <c r="E42" s="7"/>
      <c r="F42" s="7"/>
      <c r="G42" s="1">
        <v>1</v>
      </c>
      <c r="H42" s="9">
        <f t="shared" ref="H42:H53" si="20">E43</f>
        <v>16.6901612903226</v>
      </c>
      <c r="I42" s="9">
        <f t="shared" ref="I42:I53" si="21">H42+273.15</f>
        <v>289.84016129032256</v>
      </c>
      <c r="J42" s="9">
        <f t="shared" ref="J42:J53" si="22">EXP(($C$15*(I42-$C$13))/($C$16*I42*$C$13))</f>
        <v>0.13572659600927953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7.9883584663711584</v>
      </c>
      <c r="Q42" s="12">
        <f t="shared" ref="Q42:Q53" si="26">P42*$B$44</f>
        <v>1.917206031929078</v>
      </c>
      <c r="R42" s="9">
        <f t="shared" ref="R42:R53" si="27">L42*$B$44</f>
        <v>14.125500000000001</v>
      </c>
      <c r="S42" s="13">
        <f t="shared" ref="S42:S53" si="28">Q42/R42</f>
        <v>0.13572659600927953</v>
      </c>
      <c r="T42" s="2">
        <f t="shared" ref="T42:T53" si="29">$B$43/100</f>
        <v>0.43</v>
      </c>
      <c r="U42" s="14">
        <f t="shared" ref="U42:U53" si="30">S42*T42</f>
        <v>5.8362436283990196E-2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7.3962436283990199E-2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1168.3333333333333</v>
      </c>
      <c r="AU42" s="1">
        <f t="shared" ref="AU42:AU53" si="38">AT42*10000*AS42*0.67*AR42*AQ42</f>
        <v>19019020.753602166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15.5553225806452</v>
      </c>
      <c r="E43" s="10">
        <f t="shared" ref="E43:E54" si="40">D42</f>
        <v>16.6901612903226</v>
      </c>
      <c r="F43" s="7" t="s">
        <v>83</v>
      </c>
      <c r="G43" s="1">
        <v>2</v>
      </c>
      <c r="H43" s="9">
        <f t="shared" si="20"/>
        <v>15.5553225806452</v>
      </c>
      <c r="I43" s="9">
        <f t="shared" si="21"/>
        <v>288.7053225806452</v>
      </c>
      <c r="J43" s="9">
        <f t="shared" si="22"/>
        <v>0.11893690022721243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109.72414153362885</v>
      </c>
      <c r="P43" s="9">
        <f t="shared" si="25"/>
        <v>13.05024927410175</v>
      </c>
      <c r="Q43" s="12">
        <f t="shared" si="26"/>
        <v>3.1320598257844199</v>
      </c>
      <c r="R43" s="9">
        <f t="shared" si="27"/>
        <v>14.125500000000001</v>
      </c>
      <c r="S43" s="13">
        <f t="shared" si="28"/>
        <v>0.22173089984669</v>
      </c>
      <c r="T43" s="2">
        <f t="shared" si="29"/>
        <v>0.43</v>
      </c>
      <c r="U43" s="14">
        <f t="shared" si="30"/>
        <v>9.5344286934076705E-2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0.11094428693407671</v>
      </c>
      <c r="AR43" s="9">
        <f t="shared" si="35"/>
        <v>136.875</v>
      </c>
      <c r="AS43" s="1">
        <f t="shared" si="36"/>
        <v>0.24</v>
      </c>
      <c r="AT43" s="1">
        <f t="shared" si="37"/>
        <v>1168.3333333333333</v>
      </c>
      <c r="AU43" s="1">
        <f t="shared" si="38"/>
        <v>28528693.776269469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15.055</v>
      </c>
      <c r="E44" s="10">
        <f t="shared" si="40"/>
        <v>15.5553225806452</v>
      </c>
      <c r="F44" s="7" t="s">
        <v>83</v>
      </c>
      <c r="G44" s="1">
        <v>3</v>
      </c>
      <c r="H44" s="9">
        <f t="shared" si="20"/>
        <v>15.055</v>
      </c>
      <c r="I44" s="9">
        <f t="shared" si="21"/>
        <v>288.20499999999998</v>
      </c>
      <c r="J44" s="9">
        <f t="shared" si="22"/>
        <v>0.11217334959101431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155.53014225952711</v>
      </c>
      <c r="P44" s="9">
        <f t="shared" si="25"/>
        <v>17.446337019618124</v>
      </c>
      <c r="Q44" s="12">
        <f t="shared" si="26"/>
        <v>4.1871208847083494</v>
      </c>
      <c r="R44" s="9">
        <f t="shared" si="27"/>
        <v>14.125500000000001</v>
      </c>
      <c r="S44" s="13">
        <f t="shared" si="28"/>
        <v>0.29642284412646275</v>
      </c>
      <c r="T44" s="2">
        <f t="shared" si="29"/>
        <v>0.43</v>
      </c>
      <c r="U44" s="14">
        <f t="shared" si="30"/>
        <v>0.12746182297437897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0.14306182297437897</v>
      </c>
      <c r="AR44" s="9">
        <f t="shared" si="35"/>
        <v>136.875</v>
      </c>
      <c r="AS44" s="1">
        <f t="shared" si="36"/>
        <v>0.24</v>
      </c>
      <c r="AT44" s="1">
        <f t="shared" si="37"/>
        <v>1168.3333333333333</v>
      </c>
      <c r="AU44" s="1">
        <f t="shared" si="38"/>
        <v>36787535.90201617</v>
      </c>
    </row>
    <row r="45" spans="1:48" x14ac:dyDescent="0.15">
      <c r="C45" s="7">
        <v>3</v>
      </c>
      <c r="D45" s="7">
        <f t="shared" si="39"/>
        <v>14.4371935483871</v>
      </c>
      <c r="E45" s="10">
        <f t="shared" si="40"/>
        <v>15.055</v>
      </c>
      <c r="F45" s="7" t="s">
        <v>83</v>
      </c>
      <c r="G45" s="1">
        <v>4</v>
      </c>
      <c r="H45" s="9">
        <f t="shared" si="20"/>
        <v>14.4371935483871</v>
      </c>
      <c r="I45" s="9">
        <f t="shared" si="21"/>
        <v>287.58719354838706</v>
      </c>
      <c r="J45" s="9">
        <f t="shared" si="22"/>
        <v>0.10432058961955135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196.94005523990899</v>
      </c>
      <c r="P45" s="9">
        <f t="shared" si="25"/>
        <v>20.544902682334317</v>
      </c>
      <c r="Q45" s="12">
        <f t="shared" si="26"/>
        <v>4.9307766437602361</v>
      </c>
      <c r="R45" s="9">
        <f t="shared" si="27"/>
        <v>14.125500000000001</v>
      </c>
      <c r="S45" s="13">
        <f t="shared" si="28"/>
        <v>0.34906917587060537</v>
      </c>
      <c r="T45" s="2">
        <f t="shared" si="29"/>
        <v>0.43</v>
      </c>
      <c r="U45" s="14">
        <f t="shared" si="30"/>
        <v>0.15009974562436032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0.1656997456243603</v>
      </c>
      <c r="AR45" s="9">
        <f t="shared" si="35"/>
        <v>136.875</v>
      </c>
      <c r="AS45" s="1">
        <f t="shared" si="36"/>
        <v>0.24</v>
      </c>
      <c r="AT45" s="1">
        <f t="shared" si="37"/>
        <v>1168.3333333333333</v>
      </c>
      <c r="AU45" s="1">
        <f t="shared" si="38"/>
        <v>42608749.241247825</v>
      </c>
    </row>
    <row r="46" spans="1:48" x14ac:dyDescent="0.15">
      <c r="C46" s="7">
        <v>4</v>
      </c>
      <c r="D46" s="7">
        <f t="shared" si="39"/>
        <v>15.8381333333333</v>
      </c>
      <c r="E46" s="10">
        <f t="shared" si="40"/>
        <v>14.4371935483871</v>
      </c>
      <c r="F46" s="7" t="s">
        <v>83</v>
      </c>
      <c r="G46" s="1">
        <v>5</v>
      </c>
      <c r="H46" s="9">
        <f t="shared" si="20"/>
        <v>15.8381333333333</v>
      </c>
      <c r="I46" s="9">
        <f t="shared" si="21"/>
        <v>288.98813333333328</v>
      </c>
      <c r="J46" s="9">
        <f t="shared" si="22"/>
        <v>0.12292788532931224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167.57539492969593</v>
      </c>
      <c r="O46" s="9">
        <f t="shared" si="41"/>
        <v>67.676007627878732</v>
      </c>
      <c r="P46" s="9">
        <f t="shared" si="25"/>
        <v>8.3192685052255371</v>
      </c>
      <c r="Q46" s="12">
        <f t="shared" si="26"/>
        <v>1.9966244412541287</v>
      </c>
      <c r="R46" s="9">
        <f t="shared" si="27"/>
        <v>14.125500000000001</v>
      </c>
      <c r="S46" s="13">
        <f t="shared" si="28"/>
        <v>0.14134893924138109</v>
      </c>
      <c r="T46" s="2">
        <f t="shared" si="29"/>
        <v>0.43</v>
      </c>
      <c r="U46" s="14">
        <f t="shared" si="30"/>
        <v>6.0780043873793869E-2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8.0680043873793877E-2</v>
      </c>
      <c r="AR46" s="9">
        <f t="shared" si="35"/>
        <v>136.875</v>
      </c>
      <c r="AS46" s="1">
        <f t="shared" si="36"/>
        <v>0.24</v>
      </c>
      <c r="AT46" s="1">
        <f t="shared" si="37"/>
        <v>1168.3333333333333</v>
      </c>
      <c r="AU46" s="1">
        <f t="shared" si="38"/>
        <v>20746415.422897108</v>
      </c>
    </row>
    <row r="47" spans="1:48" x14ac:dyDescent="0.15">
      <c r="C47" s="7">
        <v>5</v>
      </c>
      <c r="D47" s="7">
        <f t="shared" si="39"/>
        <v>19.116</v>
      </c>
      <c r="E47" s="10">
        <f t="shared" si="40"/>
        <v>15.8381333333333</v>
      </c>
      <c r="F47" s="7" t="s">
        <v>85</v>
      </c>
      <c r="G47" s="1">
        <v>6</v>
      </c>
      <c r="H47" s="9">
        <f t="shared" si="20"/>
        <v>19.116</v>
      </c>
      <c r="I47" s="9">
        <f t="shared" si="21"/>
        <v>292.26599999999996</v>
      </c>
      <c r="J47" s="9">
        <f t="shared" si="22"/>
        <v>0.17937406828460351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118.2129891226532</v>
      </c>
      <c r="P47" s="9">
        <f t="shared" si="25"/>
        <v>21.204344783013887</v>
      </c>
      <c r="Q47" s="12">
        <f t="shared" si="26"/>
        <v>5.0890427479233331</v>
      </c>
      <c r="R47" s="9">
        <f t="shared" si="27"/>
        <v>14.125500000000001</v>
      </c>
      <c r="S47" s="13">
        <f t="shared" si="28"/>
        <v>0.36027345919955633</v>
      </c>
      <c r="T47" s="2">
        <f t="shared" si="29"/>
        <v>0.43</v>
      </c>
      <c r="U47" s="14">
        <f t="shared" si="30"/>
        <v>0.15491758745580922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0.17481758745580922</v>
      </c>
      <c r="AR47" s="9">
        <f t="shared" si="35"/>
        <v>136.875</v>
      </c>
      <c r="AS47" s="1">
        <f t="shared" si="36"/>
        <v>0.24</v>
      </c>
      <c r="AT47" s="1">
        <f t="shared" si="37"/>
        <v>1168.3333333333333</v>
      </c>
      <c r="AU47" s="1">
        <f t="shared" si="38"/>
        <v>44953350.524452522</v>
      </c>
    </row>
    <row r="48" spans="1:48" x14ac:dyDescent="0.15">
      <c r="C48" s="7">
        <v>6</v>
      </c>
      <c r="D48" s="7">
        <f t="shared" si="39"/>
        <v>23.364933333333301</v>
      </c>
      <c r="E48" s="10">
        <f t="shared" si="40"/>
        <v>19.116</v>
      </c>
      <c r="F48" s="7" t="s">
        <v>83</v>
      </c>
      <c r="G48" s="1">
        <v>7</v>
      </c>
      <c r="H48" s="9">
        <f t="shared" si="20"/>
        <v>23.364933333333301</v>
      </c>
      <c r="I48" s="9">
        <f t="shared" si="21"/>
        <v>296.51493333333326</v>
      </c>
      <c r="J48" s="9">
        <f t="shared" si="22"/>
        <v>0.28912543978798361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155.86489433963931</v>
      </c>
      <c r="P48" s="9">
        <f t="shared" si="25"/>
        <v>45.064506123455814</v>
      </c>
      <c r="Q48" s="12">
        <f t="shared" si="26"/>
        <v>10.815481469629395</v>
      </c>
      <c r="R48" s="9">
        <f t="shared" si="27"/>
        <v>14.125500000000001</v>
      </c>
      <c r="S48" s="13">
        <f t="shared" si="28"/>
        <v>0.76567069977200064</v>
      </c>
      <c r="T48" s="2">
        <f t="shared" si="29"/>
        <v>0.43</v>
      </c>
      <c r="U48" s="14">
        <f t="shared" si="30"/>
        <v>0.32923840090196027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0.34913840090196024</v>
      </c>
      <c r="AR48" s="9">
        <f t="shared" si="35"/>
        <v>136.875</v>
      </c>
      <c r="AS48" s="1">
        <f t="shared" si="36"/>
        <v>0.24</v>
      </c>
      <c r="AT48" s="1">
        <f t="shared" si="37"/>
        <v>1168.3333333333333</v>
      </c>
      <c r="AU48" s="1">
        <f t="shared" si="38"/>
        <v>89778958.43151395</v>
      </c>
    </row>
    <row r="49" spans="1:48" x14ac:dyDescent="0.15">
      <c r="C49" s="7">
        <v>7</v>
      </c>
      <c r="D49" s="7">
        <f t="shared" si="39"/>
        <v>26.312290322580601</v>
      </c>
      <c r="E49" s="10">
        <f t="shared" si="40"/>
        <v>23.364933333333301</v>
      </c>
      <c r="F49" s="7" t="s">
        <v>83</v>
      </c>
      <c r="G49" s="1">
        <v>8</v>
      </c>
      <c r="H49" s="9">
        <f t="shared" si="20"/>
        <v>26.312290322580601</v>
      </c>
      <c r="I49" s="9">
        <f t="shared" si="21"/>
        <v>299.4622903225806</v>
      </c>
      <c r="J49" s="9">
        <f t="shared" si="22"/>
        <v>0.39943539604674227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169.65663821618347</v>
      </c>
      <c r="P49" s="9">
        <f t="shared" si="25"/>
        <v>67.766866477840111</v>
      </c>
      <c r="Q49" s="12">
        <f t="shared" si="26"/>
        <v>16.264047954681626</v>
      </c>
      <c r="R49" s="9">
        <f t="shared" si="27"/>
        <v>14.125500000000001</v>
      </c>
      <c r="S49" s="13">
        <f t="shared" si="28"/>
        <v>1.1513962659503469</v>
      </c>
      <c r="T49" s="2">
        <f t="shared" si="29"/>
        <v>0.43</v>
      </c>
      <c r="U49" s="14">
        <f t="shared" si="30"/>
        <v>0.49510039435864917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0.51500039435864919</v>
      </c>
      <c r="AR49" s="9">
        <f t="shared" si="35"/>
        <v>136.875</v>
      </c>
      <c r="AS49" s="1">
        <f t="shared" si="36"/>
        <v>0.24</v>
      </c>
      <c r="AT49" s="1">
        <f t="shared" si="37"/>
        <v>1168.3333333333333</v>
      </c>
      <c r="AU49" s="1">
        <f t="shared" si="38"/>
        <v>132429428.78208864</v>
      </c>
    </row>
    <row r="50" spans="1:48" x14ac:dyDescent="0.15">
      <c r="C50" s="7">
        <v>8</v>
      </c>
      <c r="D50" s="7">
        <f t="shared" si="39"/>
        <v>27.953806451612898</v>
      </c>
      <c r="E50" s="10">
        <f t="shared" si="40"/>
        <v>26.312290322580601</v>
      </c>
      <c r="F50" s="7" t="s">
        <v>83</v>
      </c>
      <c r="G50" s="1">
        <v>9</v>
      </c>
      <c r="H50" s="9">
        <f t="shared" si="20"/>
        <v>27.953806451612898</v>
      </c>
      <c r="I50" s="9">
        <f t="shared" si="21"/>
        <v>301.10380645161285</v>
      </c>
      <c r="J50" s="9">
        <f t="shared" si="22"/>
        <v>0.47690088817278131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160.74602173834336</v>
      </c>
      <c r="P50" s="9">
        <f t="shared" si="25"/>
        <v>76.659920537257165</v>
      </c>
      <c r="Q50" s="12">
        <f t="shared" si="26"/>
        <v>18.39838092894172</v>
      </c>
      <c r="R50" s="9">
        <f t="shared" si="27"/>
        <v>14.125500000000001</v>
      </c>
      <c r="S50" s="13">
        <f t="shared" si="28"/>
        <v>1.3024941367697935</v>
      </c>
      <c r="T50" s="2">
        <f t="shared" si="29"/>
        <v>0.43</v>
      </c>
      <c r="U50" s="14">
        <f t="shared" si="30"/>
        <v>0.56007247881101119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0.57997247881101122</v>
      </c>
      <c r="AR50" s="9">
        <f t="shared" si="35"/>
        <v>136.875</v>
      </c>
      <c r="AS50" s="1">
        <f t="shared" si="36"/>
        <v>0.24</v>
      </c>
      <c r="AT50" s="1">
        <f t="shared" si="37"/>
        <v>1168.3333333333333</v>
      </c>
      <c r="AU50" s="1">
        <f t="shared" si="38"/>
        <v>149136631.58243427</v>
      </c>
    </row>
    <row r="51" spans="1:48" x14ac:dyDescent="0.15">
      <c r="C51" s="7">
        <v>9</v>
      </c>
      <c r="D51" s="7">
        <f t="shared" si="39"/>
        <v>26.182300000000001</v>
      </c>
      <c r="E51" s="10">
        <f t="shared" si="40"/>
        <v>27.953806451612898</v>
      </c>
      <c r="F51" s="7" t="s">
        <v>83</v>
      </c>
      <c r="G51" s="1">
        <v>10</v>
      </c>
      <c r="H51" s="9">
        <f t="shared" si="20"/>
        <v>26.182300000000001</v>
      </c>
      <c r="I51" s="9">
        <f t="shared" si="21"/>
        <v>299.33229999999998</v>
      </c>
      <c r="J51" s="9">
        <f t="shared" si="22"/>
        <v>0.39383504664439906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142.94235120108618</v>
      </c>
      <c r="P51" s="9">
        <f t="shared" si="25"/>
        <v>56.295707552739849</v>
      </c>
      <c r="Q51" s="12">
        <f t="shared" si="26"/>
        <v>13.510969812657564</v>
      </c>
      <c r="R51" s="9">
        <f t="shared" si="27"/>
        <v>14.125500000000001</v>
      </c>
      <c r="S51" s="13">
        <f t="shared" si="28"/>
        <v>0.9564949780650287</v>
      </c>
      <c r="T51" s="2">
        <f t="shared" si="29"/>
        <v>0.43</v>
      </c>
      <c r="U51" s="14">
        <f t="shared" si="30"/>
        <v>0.41129284056796234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0.43119284056796231</v>
      </c>
      <c r="AR51" s="9">
        <f t="shared" si="35"/>
        <v>136.875</v>
      </c>
      <c r="AS51" s="1">
        <f t="shared" si="36"/>
        <v>0.24</v>
      </c>
      <c r="AT51" s="1">
        <f t="shared" si="37"/>
        <v>1168.3333333333333</v>
      </c>
      <c r="AU51" s="1">
        <f t="shared" si="38"/>
        <v>110878791.93268128</v>
      </c>
    </row>
    <row r="52" spans="1:48" x14ac:dyDescent="0.15">
      <c r="C52" s="7">
        <v>10</v>
      </c>
      <c r="D52" s="7">
        <f t="shared" si="39"/>
        <v>21.733064516129001</v>
      </c>
      <c r="E52" s="10">
        <f t="shared" si="40"/>
        <v>26.182300000000001</v>
      </c>
      <c r="F52" s="7" t="s">
        <v>83</v>
      </c>
      <c r="G52" s="1">
        <v>11</v>
      </c>
      <c r="H52" s="9">
        <f t="shared" si="20"/>
        <v>21.733064516129001</v>
      </c>
      <c r="I52" s="9">
        <f t="shared" si="21"/>
        <v>294.88306451612897</v>
      </c>
      <c r="J52" s="9">
        <f t="shared" si="22"/>
        <v>0.24108265842370033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82.314311465929009</v>
      </c>
      <c r="O52" s="9">
        <f t="shared" si="41"/>
        <v>63.188582182417306</v>
      </c>
      <c r="P52" s="9">
        <f t="shared" si="25"/>
        <v>15.233671374561629</v>
      </c>
      <c r="Q52" s="12">
        <f t="shared" si="26"/>
        <v>3.6560811298947908</v>
      </c>
      <c r="R52" s="9">
        <f t="shared" si="27"/>
        <v>14.125500000000001</v>
      </c>
      <c r="S52" s="13">
        <f t="shared" si="28"/>
        <v>0.25882844004777111</v>
      </c>
      <c r="T52" s="2">
        <f t="shared" si="29"/>
        <v>0.43</v>
      </c>
      <c r="U52" s="14">
        <f t="shared" si="30"/>
        <v>0.11129622922054158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0.13119622922054158</v>
      </c>
      <c r="AR52" s="9">
        <f t="shared" si="35"/>
        <v>136.875</v>
      </c>
      <c r="AS52" s="1">
        <f t="shared" si="36"/>
        <v>0.24</v>
      </c>
      <c r="AT52" s="1">
        <f t="shared" si="37"/>
        <v>1168.3333333333333</v>
      </c>
      <c r="AU52" s="1">
        <f t="shared" si="38"/>
        <v>33736365.805461437</v>
      </c>
    </row>
    <row r="53" spans="1:48" x14ac:dyDescent="0.15">
      <c r="C53" s="7">
        <v>11</v>
      </c>
      <c r="D53" s="7">
        <f t="shared" si="39"/>
        <v>20.061866666666699</v>
      </c>
      <c r="E53" s="10">
        <f t="shared" si="40"/>
        <v>21.733064516129001</v>
      </c>
      <c r="F53" s="7" t="s">
        <v>85</v>
      </c>
      <c r="G53" s="1">
        <v>12</v>
      </c>
      <c r="H53" s="9">
        <f t="shared" si="20"/>
        <v>20.061866666666699</v>
      </c>
      <c r="I53" s="9">
        <f t="shared" si="21"/>
        <v>293.21186666666665</v>
      </c>
      <c r="J53" s="9">
        <f t="shared" si="22"/>
        <v>0.19972532453823511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106.81116080785569</v>
      </c>
      <c r="P53" s="9">
        <f t="shared" si="25"/>
        <v>21.332893756654595</v>
      </c>
      <c r="Q53" s="12">
        <f t="shared" si="26"/>
        <v>5.1198945015971029</v>
      </c>
      <c r="R53" s="9">
        <f t="shared" si="27"/>
        <v>14.125500000000001</v>
      </c>
      <c r="S53" s="13">
        <f t="shared" si="28"/>
        <v>0.3624575768360131</v>
      </c>
      <c r="T53" s="2">
        <f t="shared" si="29"/>
        <v>0.43</v>
      </c>
      <c r="U53" s="14">
        <f t="shared" si="30"/>
        <v>0.15585675803948562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0.17575675803948562</v>
      </c>
      <c r="AR53" s="9">
        <f t="shared" si="35"/>
        <v>136.875</v>
      </c>
      <c r="AS53" s="1">
        <f t="shared" si="36"/>
        <v>0.24</v>
      </c>
      <c r="AT53" s="1">
        <f t="shared" si="37"/>
        <v>1168.3333333333333</v>
      </c>
      <c r="AU53" s="1">
        <f t="shared" si="38"/>
        <v>45194852.910251848</v>
      </c>
      <c r="AV53" s="1">
        <f>SUM(AU42:AU53)</f>
        <v>753798795.06491673</v>
      </c>
    </row>
    <row r="54" spans="1:48" x14ac:dyDescent="0.15">
      <c r="C54" s="7">
        <v>12</v>
      </c>
      <c r="D54" s="7">
        <f t="shared" si="39"/>
        <v>15.645096774193499</v>
      </c>
      <c r="E54" s="10">
        <f t="shared" si="40"/>
        <v>20.061866666666699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16.6901612903226</v>
      </c>
      <c r="E58" s="7"/>
      <c r="F58" s="7"/>
      <c r="G58" s="1">
        <v>1</v>
      </c>
      <c r="H58" s="9">
        <f t="shared" ref="H58:H69" si="42">E59</f>
        <v>16.6901612903226</v>
      </c>
      <c r="I58" s="9">
        <f t="shared" ref="I58:I69" si="43">H58+273.15</f>
        <v>289.84016129032256</v>
      </c>
      <c r="J58" s="9">
        <f t="shared" ref="J58:J69" si="44">EXP(($C$15*(I58-$C$13))/($C$16*I58*$C$13))</f>
        <v>0.13572659600927953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1.3540990061859121E-2</v>
      </c>
      <c r="Q58" s="12">
        <f t="shared" ref="Q58:Q69" si="48">P58*$B$60</f>
        <v>2.5727881117532329E-3</v>
      </c>
      <c r="R58" s="9">
        <f t="shared" ref="R58:R69" si="49">L58*$B$60</f>
        <v>1.8955666666666669E-2</v>
      </c>
      <c r="S58" s="13">
        <f t="shared" ref="S58:S69" si="50">Q58/R58</f>
        <v>0.1357265960092795</v>
      </c>
      <c r="T58" s="2">
        <f t="shared" ref="T58:T69" si="51">$B$59/100</f>
        <v>0.01</v>
      </c>
      <c r="U58" s="14">
        <f t="shared" ref="U58:U69" si="52">S58*T58</f>
        <v>1.3572659600927951E-3</v>
      </c>
      <c r="V58" s="13"/>
      <c r="W58" s="2"/>
      <c r="X58" s="14"/>
      <c r="Y58" s="2">
        <v>0.04</v>
      </c>
      <c r="Z58" s="2">
        <v>0.21</v>
      </c>
      <c r="AA58" s="2">
        <f t="shared" ref="AA58:AA69" si="53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4">AO58*AN58</f>
        <v>1.17E-2</v>
      </c>
      <c r="AQ58" s="1">
        <f t="shared" ref="AQ58:AQ69" si="55">(AP58+AM58+AD58+AA58+U58+X58+AG58+AJ58)</f>
        <v>2.1457265960092793E-2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1060.8333333333333</v>
      </c>
      <c r="AU58" s="1">
        <f t="shared" ref="AU58:AU69" si="59">AT58*10000*AS58*0.67*AR58*AQ58</f>
        <v>289091.55665246205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15.5553225806452</v>
      </c>
      <c r="E59" s="10">
        <f t="shared" ref="E59:E70" si="61">D58</f>
        <v>16.6901612903226</v>
      </c>
      <c r="F59" s="7" t="s">
        <v>83</v>
      </c>
      <c r="G59" s="1">
        <v>2</v>
      </c>
      <c r="H59" s="9">
        <f t="shared" si="42"/>
        <v>15.5553225806452</v>
      </c>
      <c r="I59" s="9">
        <f t="shared" si="43"/>
        <v>288.7053225806452</v>
      </c>
      <c r="J59" s="9">
        <f t="shared" si="44"/>
        <v>0.11893690022721243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0.18599234327147421</v>
      </c>
      <c r="P59" s="9">
        <f t="shared" si="47"/>
        <v>2.2121352774704773E-2</v>
      </c>
      <c r="Q59" s="12">
        <f t="shared" si="48"/>
        <v>4.2030570271939065E-3</v>
      </c>
      <c r="R59" s="9">
        <f t="shared" si="49"/>
        <v>1.8955666666666669E-2</v>
      </c>
      <c r="S59" s="13">
        <f t="shared" si="50"/>
        <v>0.22173089984668995</v>
      </c>
      <c r="T59" s="2">
        <f t="shared" si="51"/>
        <v>0.01</v>
      </c>
      <c r="U59" s="14">
        <f t="shared" si="52"/>
        <v>2.2173089984668997E-3</v>
      </c>
      <c r="V59" s="13"/>
      <c r="W59" s="2"/>
      <c r="X59" s="14"/>
      <c r="Y59" s="2">
        <v>0.04</v>
      </c>
      <c r="Z59" s="2">
        <v>0.21</v>
      </c>
      <c r="AA59" s="2">
        <f t="shared" si="53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4"/>
        <v>1.17E-2</v>
      </c>
      <c r="AQ59" s="1">
        <f t="shared" si="55"/>
        <v>2.23173089984669E-2</v>
      </c>
      <c r="AR59" s="9">
        <f t="shared" si="56"/>
        <v>9.9766666666666666</v>
      </c>
      <c r="AS59" s="1">
        <f t="shared" si="57"/>
        <v>0.19</v>
      </c>
      <c r="AT59" s="1">
        <f t="shared" si="58"/>
        <v>1060.8333333333333</v>
      </c>
      <c r="AU59" s="1">
        <f t="shared" si="59"/>
        <v>300678.82882469962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15.055</v>
      </c>
      <c r="E60" s="10">
        <f t="shared" si="61"/>
        <v>15.5553225806452</v>
      </c>
      <c r="F60" s="7" t="s">
        <v>83</v>
      </c>
      <c r="G60" s="1">
        <v>3</v>
      </c>
      <c r="H60" s="9">
        <f t="shared" si="42"/>
        <v>15.055</v>
      </c>
      <c r="I60" s="9">
        <f t="shared" si="43"/>
        <v>288.20499999999998</v>
      </c>
      <c r="J60" s="9">
        <f t="shared" si="44"/>
        <v>0.11217334959101431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0.26363765716343607</v>
      </c>
      <c r="P60" s="9">
        <f t="shared" si="47"/>
        <v>2.9573119082350094E-2</v>
      </c>
      <c r="Q60" s="12">
        <f t="shared" si="48"/>
        <v>5.6188926256465176E-3</v>
      </c>
      <c r="R60" s="9">
        <f t="shared" si="49"/>
        <v>1.8955666666666669E-2</v>
      </c>
      <c r="S60" s="13">
        <f t="shared" si="50"/>
        <v>0.29642284412646264</v>
      </c>
      <c r="T60" s="2">
        <f t="shared" si="51"/>
        <v>0.01</v>
      </c>
      <c r="U60" s="14">
        <f t="shared" si="52"/>
        <v>2.9642284412646266E-3</v>
      </c>
      <c r="V60" s="13"/>
      <c r="W60" s="2"/>
      <c r="X60" s="14"/>
      <c r="Y60" s="2">
        <v>0.04</v>
      </c>
      <c r="Z60" s="2">
        <v>0.21</v>
      </c>
      <c r="AA60" s="2">
        <f t="shared" si="53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4"/>
        <v>1.17E-2</v>
      </c>
      <c r="AQ60" s="1">
        <f t="shared" si="55"/>
        <v>2.3064228441264628E-2</v>
      </c>
      <c r="AR60" s="9">
        <f t="shared" si="56"/>
        <v>9.9766666666666666</v>
      </c>
      <c r="AS60" s="1">
        <f t="shared" si="57"/>
        <v>0.19</v>
      </c>
      <c r="AT60" s="1">
        <f t="shared" si="58"/>
        <v>1060.8333333333333</v>
      </c>
      <c r="AU60" s="1">
        <f t="shared" si="59"/>
        <v>310741.99832700141</v>
      </c>
    </row>
    <row r="61" spans="1:48" x14ac:dyDescent="0.15">
      <c r="C61" s="7">
        <v>3</v>
      </c>
      <c r="D61" s="7">
        <f t="shared" si="60"/>
        <v>14.4371935483871</v>
      </c>
      <c r="E61" s="10">
        <f t="shared" si="61"/>
        <v>15.055</v>
      </c>
      <c r="F61" s="7" t="s">
        <v>83</v>
      </c>
      <c r="G61" s="1">
        <v>4</v>
      </c>
      <c r="H61" s="9">
        <f t="shared" si="42"/>
        <v>14.4371935483871</v>
      </c>
      <c r="I61" s="9">
        <f t="shared" si="43"/>
        <v>287.58719354838706</v>
      </c>
      <c r="J61" s="9">
        <f t="shared" si="44"/>
        <v>0.10432058961955135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0.33383120474775263</v>
      </c>
      <c r="P61" s="9">
        <f t="shared" si="47"/>
        <v>3.4825468112690723E-2</v>
      </c>
      <c r="Q61" s="12">
        <f t="shared" si="48"/>
        <v>6.616838941411237E-3</v>
      </c>
      <c r="R61" s="9">
        <f t="shared" si="49"/>
        <v>1.8955666666666669E-2</v>
      </c>
      <c r="S61" s="13">
        <f t="shared" si="50"/>
        <v>0.34906917587060526</v>
      </c>
      <c r="T61" s="2">
        <f t="shared" si="51"/>
        <v>0.01</v>
      </c>
      <c r="U61" s="14">
        <f t="shared" si="52"/>
        <v>3.4906917587060526E-3</v>
      </c>
      <c r="V61" s="13"/>
      <c r="W61" s="2"/>
      <c r="X61" s="14"/>
      <c r="Y61" s="2">
        <v>0.04</v>
      </c>
      <c r="Z61" s="2">
        <v>0.21</v>
      </c>
      <c r="AA61" s="2">
        <f t="shared" si="53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4"/>
        <v>1.17E-2</v>
      </c>
      <c r="AQ61" s="1">
        <f t="shared" si="55"/>
        <v>2.3590691758706053E-2</v>
      </c>
      <c r="AR61" s="9">
        <f t="shared" si="56"/>
        <v>9.9766666666666666</v>
      </c>
      <c r="AS61" s="1">
        <f t="shared" si="57"/>
        <v>0.19</v>
      </c>
      <c r="AT61" s="1">
        <f t="shared" si="58"/>
        <v>1060.8333333333333</v>
      </c>
      <c r="AU61" s="1">
        <f t="shared" si="59"/>
        <v>317834.98492849211</v>
      </c>
    </row>
    <row r="62" spans="1:48" x14ac:dyDescent="0.15">
      <c r="C62" s="7">
        <v>4</v>
      </c>
      <c r="D62" s="7">
        <f t="shared" si="60"/>
        <v>15.8381333333333</v>
      </c>
      <c r="E62" s="10">
        <f t="shared" si="61"/>
        <v>14.4371935483871</v>
      </c>
      <c r="F62" s="7" t="s">
        <v>83</v>
      </c>
      <c r="G62" s="1">
        <v>5</v>
      </c>
      <c r="H62" s="9">
        <f t="shared" si="42"/>
        <v>15.8381333333333</v>
      </c>
      <c r="I62" s="9">
        <f t="shared" si="43"/>
        <v>288.98813333333328</v>
      </c>
      <c r="J62" s="9">
        <f t="shared" si="44"/>
        <v>0.12292788532931224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0.28405544980330882</v>
      </c>
      <c r="O62" s="9">
        <f t="shared" si="62"/>
        <v>0.11471695349841976</v>
      </c>
      <c r="P62" s="9">
        <f t="shared" si="47"/>
        <v>1.410191250498179E-2</v>
      </c>
      <c r="Q62" s="12">
        <f t="shared" si="48"/>
        <v>2.6793633759465401E-3</v>
      </c>
      <c r="R62" s="9">
        <f t="shared" si="49"/>
        <v>1.8955666666666669E-2</v>
      </c>
      <c r="S62" s="13">
        <f t="shared" si="50"/>
        <v>0.14134893924138112</v>
      </c>
      <c r="T62" s="2">
        <f t="shared" si="51"/>
        <v>0.01</v>
      </c>
      <c r="U62" s="14">
        <f t="shared" si="52"/>
        <v>1.4134893924138113E-3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2.7513489392413812E-2</v>
      </c>
      <c r="AR62" s="9">
        <f t="shared" si="56"/>
        <v>9.9766666666666666</v>
      </c>
      <c r="AS62" s="1">
        <f t="shared" si="57"/>
        <v>0.19</v>
      </c>
      <c r="AT62" s="1">
        <f t="shared" si="58"/>
        <v>1060.8333333333333</v>
      </c>
      <c r="AU62" s="1">
        <f t="shared" si="59"/>
        <v>370686.43750732136</v>
      </c>
    </row>
    <row r="63" spans="1:48" x14ac:dyDescent="0.15">
      <c r="C63" s="7">
        <v>5</v>
      </c>
      <c r="D63" s="7">
        <f t="shared" si="60"/>
        <v>19.116</v>
      </c>
      <c r="E63" s="10">
        <f t="shared" si="61"/>
        <v>15.8381333333333</v>
      </c>
      <c r="F63" s="7" t="s">
        <v>85</v>
      </c>
      <c r="G63" s="1">
        <v>6</v>
      </c>
      <c r="H63" s="9">
        <f t="shared" si="42"/>
        <v>19.116</v>
      </c>
      <c r="I63" s="9">
        <f t="shared" si="43"/>
        <v>292.26599999999996</v>
      </c>
      <c r="J63" s="9">
        <f t="shared" si="44"/>
        <v>0.17937406828460351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0.20038170766010463</v>
      </c>
      <c r="P63" s="9">
        <f t="shared" si="47"/>
        <v>3.5943282112809068E-2</v>
      </c>
      <c r="Q63" s="12">
        <f t="shared" si="48"/>
        <v>6.8292236014337229E-3</v>
      </c>
      <c r="R63" s="9">
        <f t="shared" si="49"/>
        <v>1.8955666666666669E-2</v>
      </c>
      <c r="S63" s="13">
        <f t="shared" si="50"/>
        <v>0.36027345919955628</v>
      </c>
      <c r="T63" s="2">
        <f t="shared" si="51"/>
        <v>0.01</v>
      </c>
      <c r="U63" s="14">
        <f t="shared" si="52"/>
        <v>3.602734591995563E-3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2.9702734591995565E-2</v>
      </c>
      <c r="AR63" s="9">
        <f t="shared" si="56"/>
        <v>9.9766666666666666</v>
      </c>
      <c r="AS63" s="1">
        <f t="shared" si="57"/>
        <v>0.19</v>
      </c>
      <c r="AT63" s="1">
        <f t="shared" si="58"/>
        <v>1060.8333333333333</v>
      </c>
      <c r="AU63" s="1">
        <f t="shared" si="59"/>
        <v>400181.91488165699</v>
      </c>
    </row>
    <row r="64" spans="1:48" x14ac:dyDescent="0.15">
      <c r="C64" s="7">
        <v>6</v>
      </c>
      <c r="D64" s="7">
        <f t="shared" si="60"/>
        <v>23.364933333333301</v>
      </c>
      <c r="E64" s="10">
        <f t="shared" si="61"/>
        <v>19.116</v>
      </c>
      <c r="F64" s="7" t="s">
        <v>83</v>
      </c>
      <c r="G64" s="1">
        <v>7</v>
      </c>
      <c r="H64" s="9">
        <f t="shared" si="42"/>
        <v>23.364933333333301</v>
      </c>
      <c r="I64" s="9">
        <f t="shared" si="43"/>
        <v>296.51493333333326</v>
      </c>
      <c r="J64" s="9">
        <f t="shared" si="44"/>
        <v>0.28912543978798361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0.26420509221396227</v>
      </c>
      <c r="P64" s="9">
        <f t="shared" si="47"/>
        <v>7.6388413480586601E-2</v>
      </c>
      <c r="Q64" s="12">
        <f t="shared" si="48"/>
        <v>1.4513798561311454E-2</v>
      </c>
      <c r="R64" s="9">
        <f t="shared" si="49"/>
        <v>1.8955666666666669E-2</v>
      </c>
      <c r="S64" s="13">
        <f t="shared" si="50"/>
        <v>0.76567069977200053</v>
      </c>
      <c r="T64" s="2">
        <f t="shared" si="51"/>
        <v>0.01</v>
      </c>
      <c r="U64" s="14">
        <f t="shared" si="52"/>
        <v>7.6567069977200057E-3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3.3756706997720008E-2</v>
      </c>
      <c r="AR64" s="9">
        <f t="shared" si="56"/>
        <v>9.9766666666666666</v>
      </c>
      <c r="AS64" s="1">
        <f t="shared" si="57"/>
        <v>0.19</v>
      </c>
      <c r="AT64" s="1">
        <f t="shared" si="58"/>
        <v>1060.8333333333333</v>
      </c>
      <c r="AU64" s="1">
        <f t="shared" si="59"/>
        <v>454800.67179023457</v>
      </c>
    </row>
    <row r="65" spans="1:48" x14ac:dyDescent="0.15">
      <c r="C65" s="7">
        <v>7</v>
      </c>
      <c r="D65" s="7">
        <f t="shared" si="60"/>
        <v>26.312290322580601</v>
      </c>
      <c r="E65" s="10">
        <f t="shared" si="61"/>
        <v>23.364933333333301</v>
      </c>
      <c r="F65" s="7" t="s">
        <v>83</v>
      </c>
      <c r="G65" s="1">
        <v>8</v>
      </c>
      <c r="H65" s="9">
        <f t="shared" si="42"/>
        <v>26.312290322580601</v>
      </c>
      <c r="I65" s="9">
        <f t="shared" si="43"/>
        <v>299.4622903225806</v>
      </c>
      <c r="J65" s="9">
        <f t="shared" si="44"/>
        <v>0.39943539604674227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0.28758334540004232</v>
      </c>
      <c r="P65" s="9">
        <f t="shared" si="47"/>
        <v>0.11487096746631298</v>
      </c>
      <c r="Q65" s="12">
        <f t="shared" si="48"/>
        <v>2.1825483818599466E-2</v>
      </c>
      <c r="R65" s="9">
        <f t="shared" si="49"/>
        <v>1.8955666666666669E-2</v>
      </c>
      <c r="S65" s="13">
        <f t="shared" si="50"/>
        <v>1.1513962659503472</v>
      </c>
      <c r="T65" s="2">
        <f t="shared" si="51"/>
        <v>0.01</v>
      </c>
      <c r="U65" s="14">
        <f t="shared" si="52"/>
        <v>1.1513962659503472E-2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3.7613962659503473E-2</v>
      </c>
      <c r="AR65" s="9">
        <f t="shared" si="56"/>
        <v>9.9766666666666666</v>
      </c>
      <c r="AS65" s="1">
        <f t="shared" si="57"/>
        <v>0.19</v>
      </c>
      <c r="AT65" s="1">
        <f t="shared" si="58"/>
        <v>1060.8333333333333</v>
      </c>
      <c r="AU65" s="1">
        <f t="shared" si="59"/>
        <v>506769.0840635139</v>
      </c>
    </row>
    <row r="66" spans="1:48" x14ac:dyDescent="0.15">
      <c r="C66" s="7">
        <v>8</v>
      </c>
      <c r="D66" s="7">
        <f t="shared" si="60"/>
        <v>27.953806451612898</v>
      </c>
      <c r="E66" s="10">
        <f t="shared" si="61"/>
        <v>26.312290322580601</v>
      </c>
      <c r="F66" s="7" t="s">
        <v>83</v>
      </c>
      <c r="G66" s="1">
        <v>9</v>
      </c>
      <c r="H66" s="9">
        <f t="shared" si="42"/>
        <v>27.953806451612898</v>
      </c>
      <c r="I66" s="9">
        <f t="shared" si="43"/>
        <v>301.10380645161285</v>
      </c>
      <c r="J66" s="9">
        <f t="shared" si="44"/>
        <v>0.47690088817278131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0.27247904460039601</v>
      </c>
      <c r="P66" s="9">
        <f t="shared" si="47"/>
        <v>0.12994549837839975</v>
      </c>
      <c r="Q66" s="12">
        <f t="shared" si="48"/>
        <v>2.4689644691895954E-2</v>
      </c>
      <c r="R66" s="9">
        <f t="shared" si="49"/>
        <v>1.8955666666666669E-2</v>
      </c>
      <c r="S66" s="13">
        <f t="shared" si="50"/>
        <v>1.3024941367697935</v>
      </c>
      <c r="T66" s="2">
        <f t="shared" si="51"/>
        <v>0.01</v>
      </c>
      <c r="U66" s="14">
        <f t="shared" si="52"/>
        <v>1.3024941367697936E-2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3.9124941367697938E-2</v>
      </c>
      <c r="AR66" s="9">
        <f t="shared" si="56"/>
        <v>9.9766666666666666</v>
      </c>
      <c r="AS66" s="1">
        <f t="shared" si="57"/>
        <v>0.19</v>
      </c>
      <c r="AT66" s="1">
        <f t="shared" si="58"/>
        <v>1060.8333333333333</v>
      </c>
      <c r="AU66" s="1">
        <f t="shared" si="59"/>
        <v>527126.34615054145</v>
      </c>
    </row>
    <row r="67" spans="1:48" x14ac:dyDescent="0.15">
      <c r="C67" s="7">
        <v>9</v>
      </c>
      <c r="D67" s="7">
        <f t="shared" si="60"/>
        <v>26.182300000000001</v>
      </c>
      <c r="E67" s="10">
        <f t="shared" si="61"/>
        <v>27.953806451612898</v>
      </c>
      <c r="F67" s="7" t="s">
        <v>83</v>
      </c>
      <c r="G67" s="1">
        <v>10</v>
      </c>
      <c r="H67" s="9">
        <f t="shared" si="42"/>
        <v>26.182300000000001</v>
      </c>
      <c r="I67" s="9">
        <f t="shared" si="43"/>
        <v>299.33229999999998</v>
      </c>
      <c r="J67" s="9">
        <f t="shared" si="44"/>
        <v>0.39383504664439906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0.24230021288866294</v>
      </c>
      <c r="P67" s="9">
        <f t="shared" si="47"/>
        <v>9.5426315644954393E-2</v>
      </c>
      <c r="Q67" s="12">
        <f t="shared" si="48"/>
        <v>1.8130999972541334E-2</v>
      </c>
      <c r="R67" s="9">
        <f t="shared" si="49"/>
        <v>1.8955666666666669E-2</v>
      </c>
      <c r="S67" s="13">
        <f t="shared" si="50"/>
        <v>0.95649497806502881</v>
      </c>
      <c r="T67" s="2">
        <f t="shared" si="51"/>
        <v>0.01</v>
      </c>
      <c r="U67" s="14">
        <f t="shared" si="52"/>
        <v>9.5649497806502889E-3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3.5664949780650289E-2</v>
      </c>
      <c r="AR67" s="9">
        <f t="shared" si="56"/>
        <v>9.9766666666666666</v>
      </c>
      <c r="AS67" s="1">
        <f t="shared" si="57"/>
        <v>0.19</v>
      </c>
      <c r="AT67" s="1">
        <f t="shared" si="58"/>
        <v>1060.8333333333333</v>
      </c>
      <c r="AU67" s="1">
        <f t="shared" si="59"/>
        <v>480510.23225400189</v>
      </c>
    </row>
    <row r="68" spans="1:48" x14ac:dyDescent="0.15">
      <c r="C68" s="7">
        <v>10</v>
      </c>
      <c r="D68" s="7">
        <f t="shared" si="60"/>
        <v>21.733064516129001</v>
      </c>
      <c r="E68" s="10">
        <f t="shared" si="61"/>
        <v>26.182300000000001</v>
      </c>
      <c r="F68" s="7" t="s">
        <v>83</v>
      </c>
      <c r="G68" s="1">
        <v>11</v>
      </c>
      <c r="H68" s="9">
        <f t="shared" si="42"/>
        <v>21.733064516129001</v>
      </c>
      <c r="I68" s="9">
        <f t="shared" si="43"/>
        <v>294.88306451612897</v>
      </c>
      <c r="J68" s="9">
        <f t="shared" si="44"/>
        <v>0.24108265842370033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0.13953020238152311</v>
      </c>
      <c r="O68" s="9">
        <f t="shared" si="62"/>
        <v>0.10711036152885209</v>
      </c>
      <c r="P68" s="9">
        <f t="shared" si="47"/>
        <v>2.5822450702099299E-2</v>
      </c>
      <c r="Q68" s="12">
        <f t="shared" si="48"/>
        <v>4.9062656333988671E-3</v>
      </c>
      <c r="R68" s="9">
        <f t="shared" si="49"/>
        <v>1.8955666666666669E-2</v>
      </c>
      <c r="S68" s="13">
        <f t="shared" si="50"/>
        <v>0.25882844004777111</v>
      </c>
      <c r="T68" s="2">
        <f t="shared" si="51"/>
        <v>0.01</v>
      </c>
      <c r="U68" s="14">
        <f t="shared" si="52"/>
        <v>2.588284400477711E-3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2.8688284400477711E-2</v>
      </c>
      <c r="AR68" s="9">
        <f t="shared" si="56"/>
        <v>9.9766666666666666</v>
      </c>
      <c r="AS68" s="1">
        <f t="shared" si="57"/>
        <v>0.19</v>
      </c>
      <c r="AT68" s="1">
        <f t="shared" si="58"/>
        <v>1060.8333333333333</v>
      </c>
      <c r="AU68" s="1">
        <f t="shared" si="59"/>
        <v>386514.33087735187</v>
      </c>
    </row>
    <row r="69" spans="1:48" x14ac:dyDescent="0.15">
      <c r="C69" s="7">
        <v>11</v>
      </c>
      <c r="D69" s="7">
        <f t="shared" si="60"/>
        <v>20.061866666666699</v>
      </c>
      <c r="E69" s="10">
        <f t="shared" si="61"/>
        <v>21.733064516129001</v>
      </c>
      <c r="F69" s="7" t="s">
        <v>85</v>
      </c>
      <c r="G69" s="1">
        <v>12</v>
      </c>
      <c r="H69" s="9">
        <f t="shared" si="42"/>
        <v>20.061866666666699</v>
      </c>
      <c r="I69" s="9">
        <f t="shared" si="43"/>
        <v>293.21186666666665</v>
      </c>
      <c r="J69" s="9">
        <f t="shared" si="44"/>
        <v>0.19972532453823511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0.18105457749341947</v>
      </c>
      <c r="P69" s="9">
        <f t="shared" si="47"/>
        <v>3.6161184249006238E-2</v>
      </c>
      <c r="Q69" s="12">
        <f t="shared" si="48"/>
        <v>6.8706250073111855E-3</v>
      </c>
      <c r="R69" s="9">
        <f t="shared" si="49"/>
        <v>1.8955666666666669E-2</v>
      </c>
      <c r="S69" s="13">
        <f t="shared" si="50"/>
        <v>0.36245757683601304</v>
      </c>
      <c r="T69" s="2">
        <f t="shared" si="51"/>
        <v>0.01</v>
      </c>
      <c r="U69" s="14">
        <f t="shared" si="52"/>
        <v>3.6245757683601304E-3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2.9724575768360132E-2</v>
      </c>
      <c r="AR69" s="9">
        <f t="shared" si="56"/>
        <v>9.9766666666666666</v>
      </c>
      <c r="AS69" s="1">
        <f t="shared" si="57"/>
        <v>0.19</v>
      </c>
      <c r="AT69" s="1">
        <f t="shared" si="58"/>
        <v>1060.8333333333333</v>
      </c>
      <c r="AU69" s="1">
        <f t="shared" si="59"/>
        <v>400476.1788240482</v>
      </c>
      <c r="AV69" s="1">
        <f>SUM(AU58:AU69)</f>
        <v>4745412.5650813263</v>
      </c>
    </row>
    <row r="70" spans="1:48" x14ac:dyDescent="0.15">
      <c r="C70" s="7">
        <v>12</v>
      </c>
      <c r="D70" s="7">
        <f t="shared" si="60"/>
        <v>15.645096774193499</v>
      </c>
      <c r="E70" s="10">
        <f t="shared" si="61"/>
        <v>20.061866666666699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16.6901612903226</v>
      </c>
      <c r="E73" s="7"/>
      <c r="F73" s="7"/>
      <c r="G73" s="1">
        <v>1</v>
      </c>
      <c r="H73" s="9">
        <f t="shared" ref="H73:H84" si="63">E74</f>
        <v>16.6901612903226</v>
      </c>
      <c r="I73" s="9">
        <f t="shared" ref="I73:I84" si="64">H73+273.15</f>
        <v>289.84016129032256</v>
      </c>
      <c r="J73" s="9">
        <f t="shared" ref="J73:J84" si="65">EXP(($C$15*(I73-$C$13))/($C$16*I73*$C$13))</f>
        <v>0.13572659600927953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1.4862062263016109E-2</v>
      </c>
      <c r="Q73" s="12">
        <f t="shared" ref="Q73:Q84" si="69">P73*$B$75</f>
        <v>2.6751712073428994E-3</v>
      </c>
      <c r="R73" s="9">
        <f t="shared" ref="R73:R84" si="70">L73*$B$75</f>
        <v>1.9710000000000002E-2</v>
      </c>
      <c r="S73" s="13">
        <f t="shared" ref="S73:S84" si="71">Q73/R73</f>
        <v>0.1357265960092795</v>
      </c>
      <c r="T73" s="2">
        <f t="shared" ref="T73:T84" si="72">$B$74/100</f>
        <v>0.01</v>
      </c>
      <c r="U73" s="14">
        <f t="shared" ref="U73:U84" si="73">S73*T73</f>
        <v>1.3572659600927951E-3</v>
      </c>
      <c r="V73" s="13"/>
      <c r="W73" s="2"/>
      <c r="X73" s="14"/>
      <c r="Y73" s="2">
        <v>0.04</v>
      </c>
      <c r="Z73" s="2">
        <v>0.27</v>
      </c>
      <c r="AA73" s="2">
        <f t="shared" ref="AA73:AA84" si="74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5">AO73*AN73</f>
        <v>1.0799999999999999E-2</v>
      </c>
      <c r="AQ73" s="1">
        <f t="shared" ref="AQ73:AQ84" si="76">(AP73+AM73+AD73+AA73+U73+X73+AG73+AJ73)</f>
        <v>2.2957265960092794E-2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470</v>
      </c>
      <c r="AU73" s="1">
        <f t="shared" ref="AU73:AU84" si="80">AT73*10000*AS73*0.67*AR73*AQ73</f>
        <v>142488.3805319228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15.5553225806452</v>
      </c>
      <c r="E74" s="10">
        <f t="shared" ref="E74:E85" si="82">D73</f>
        <v>16.6901612903226</v>
      </c>
      <c r="F74" s="7" t="s">
        <v>83</v>
      </c>
      <c r="G74" s="1">
        <v>2</v>
      </c>
      <c r="H74" s="9">
        <f t="shared" si="63"/>
        <v>15.5553225806452</v>
      </c>
      <c r="I74" s="9">
        <f t="shared" si="64"/>
        <v>288.7053225806452</v>
      </c>
      <c r="J74" s="9">
        <f t="shared" si="65"/>
        <v>0.11893690022721243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0.20413793773698391</v>
      </c>
      <c r="P74" s="9">
        <f t="shared" si="68"/>
        <v>2.4279533533212556E-2</v>
      </c>
      <c r="Q74" s="12">
        <f t="shared" si="69"/>
        <v>4.3703160359782603E-3</v>
      </c>
      <c r="R74" s="9">
        <f t="shared" si="70"/>
        <v>1.9710000000000002E-2</v>
      </c>
      <c r="S74" s="13">
        <f t="shared" si="71"/>
        <v>0.22173089984669</v>
      </c>
      <c r="T74" s="2">
        <f t="shared" si="72"/>
        <v>0.01</v>
      </c>
      <c r="U74" s="14">
        <f t="shared" si="73"/>
        <v>2.2173089984669002E-3</v>
      </c>
      <c r="V74" s="13"/>
      <c r="W74" s="2"/>
      <c r="X74" s="14"/>
      <c r="Y74" s="2">
        <v>0.04</v>
      </c>
      <c r="Z74" s="2">
        <v>0.27</v>
      </c>
      <c r="AA74" s="2">
        <f t="shared" si="74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5"/>
        <v>1.0799999999999999E-2</v>
      </c>
      <c r="AQ74" s="1">
        <f t="shared" si="76"/>
        <v>2.3817308998466902E-2</v>
      </c>
      <c r="AR74" s="9">
        <f t="shared" si="77"/>
        <v>10.950000000000001</v>
      </c>
      <c r="AS74" s="1">
        <f t="shared" si="78"/>
        <v>0.18</v>
      </c>
      <c r="AT74" s="1">
        <f t="shared" si="79"/>
        <v>470</v>
      </c>
      <c r="AU74" s="1">
        <f t="shared" si="80"/>
        <v>147826.39159729559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15.055</v>
      </c>
      <c r="E75" s="10">
        <f t="shared" si="82"/>
        <v>15.5553225806452</v>
      </c>
      <c r="F75" s="7" t="s">
        <v>83</v>
      </c>
      <c r="G75" s="1">
        <v>3</v>
      </c>
      <c r="H75" s="9">
        <f t="shared" si="63"/>
        <v>15.055</v>
      </c>
      <c r="I75" s="9">
        <f t="shared" si="64"/>
        <v>288.20499999999998</v>
      </c>
      <c r="J75" s="9">
        <f t="shared" si="65"/>
        <v>0.11217334959101431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0.28935840420377135</v>
      </c>
      <c r="P75" s="9">
        <f t="shared" si="68"/>
        <v>3.2458301431847671E-2</v>
      </c>
      <c r="Q75" s="12">
        <f t="shared" si="69"/>
        <v>5.8424942577325802E-3</v>
      </c>
      <c r="R75" s="9">
        <f t="shared" si="70"/>
        <v>1.9710000000000002E-2</v>
      </c>
      <c r="S75" s="13">
        <f t="shared" si="71"/>
        <v>0.29642284412646269</v>
      </c>
      <c r="T75" s="2">
        <f t="shared" si="72"/>
        <v>0.01</v>
      </c>
      <c r="U75" s="14">
        <f t="shared" si="73"/>
        <v>2.964228441264627E-3</v>
      </c>
      <c r="V75" s="13"/>
      <c r="W75" s="2"/>
      <c r="X75" s="14"/>
      <c r="Y75" s="2">
        <v>0.04</v>
      </c>
      <c r="Z75" s="2">
        <v>0.27</v>
      </c>
      <c r="AA75" s="2">
        <f t="shared" si="74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5"/>
        <v>1.0799999999999999E-2</v>
      </c>
      <c r="AQ75" s="1">
        <f t="shared" si="76"/>
        <v>2.4564228441264629E-2</v>
      </c>
      <c r="AR75" s="9">
        <f t="shared" si="77"/>
        <v>10.950000000000001</v>
      </c>
      <c r="AS75" s="1">
        <f t="shared" si="78"/>
        <v>0.18</v>
      </c>
      <c r="AT75" s="1">
        <f t="shared" si="79"/>
        <v>470</v>
      </c>
      <c r="AU75" s="1">
        <f t="shared" si="80"/>
        <v>152462.28081759994</v>
      </c>
    </row>
    <row r="76" spans="1:48" x14ac:dyDescent="0.15">
      <c r="C76" s="7">
        <v>3</v>
      </c>
      <c r="D76" s="7">
        <f t="shared" si="81"/>
        <v>14.4371935483871</v>
      </c>
      <c r="E76" s="10">
        <f t="shared" si="82"/>
        <v>15.055</v>
      </c>
      <c r="F76" s="7" t="s">
        <v>83</v>
      </c>
      <c r="G76" s="1">
        <v>4</v>
      </c>
      <c r="H76" s="9">
        <f t="shared" si="63"/>
        <v>14.4371935483871</v>
      </c>
      <c r="I76" s="9">
        <f t="shared" si="64"/>
        <v>287.58719354838706</v>
      </c>
      <c r="J76" s="9">
        <f t="shared" si="65"/>
        <v>0.10432058961955135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0.3664001027719237</v>
      </c>
      <c r="P76" s="9">
        <f t="shared" si="68"/>
        <v>3.8223074757831287E-2</v>
      </c>
      <c r="Q76" s="12">
        <f t="shared" si="69"/>
        <v>6.8801534564096314E-3</v>
      </c>
      <c r="R76" s="9">
        <f t="shared" si="70"/>
        <v>1.9710000000000002E-2</v>
      </c>
      <c r="S76" s="13">
        <f t="shared" si="71"/>
        <v>0.34906917587060532</v>
      </c>
      <c r="T76" s="2">
        <f t="shared" si="72"/>
        <v>0.01</v>
      </c>
      <c r="U76" s="14">
        <f t="shared" si="73"/>
        <v>3.4906917587060535E-3</v>
      </c>
      <c r="V76" s="13"/>
      <c r="W76" s="2"/>
      <c r="X76" s="14"/>
      <c r="Y76" s="2">
        <v>0.04</v>
      </c>
      <c r="Z76" s="2">
        <v>0.27</v>
      </c>
      <c r="AA76" s="2">
        <f t="shared" si="74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5"/>
        <v>1.0799999999999999E-2</v>
      </c>
      <c r="AQ76" s="1">
        <f t="shared" si="76"/>
        <v>2.5090691758706055E-2</v>
      </c>
      <c r="AR76" s="9">
        <f t="shared" si="77"/>
        <v>10.950000000000001</v>
      </c>
      <c r="AS76" s="1">
        <f t="shared" si="78"/>
        <v>0.18</v>
      </c>
      <c r="AT76" s="1">
        <f t="shared" si="79"/>
        <v>470</v>
      </c>
      <c r="AU76" s="1">
        <f t="shared" si="80"/>
        <v>155729.86963423397</v>
      </c>
    </row>
    <row r="77" spans="1:48" x14ac:dyDescent="0.15">
      <c r="C77" s="7">
        <v>4</v>
      </c>
      <c r="D77" s="7">
        <f t="shared" si="81"/>
        <v>15.8381333333333</v>
      </c>
      <c r="E77" s="10">
        <f t="shared" si="82"/>
        <v>14.4371935483871</v>
      </c>
      <c r="F77" s="7" t="s">
        <v>83</v>
      </c>
      <c r="G77" s="1">
        <v>5</v>
      </c>
      <c r="H77" s="9">
        <f t="shared" si="63"/>
        <v>15.8381333333333</v>
      </c>
      <c r="I77" s="9">
        <f t="shared" si="64"/>
        <v>288.98813333333328</v>
      </c>
      <c r="J77" s="9">
        <f t="shared" si="65"/>
        <v>0.12292788532931224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0.31176817661338779</v>
      </c>
      <c r="O77" s="9">
        <f t="shared" si="83"/>
        <v>0.12590885140070468</v>
      </c>
      <c r="P77" s="9">
        <f t="shared" si="68"/>
        <v>1.547770884693124E-2</v>
      </c>
      <c r="Q77" s="12">
        <f t="shared" si="69"/>
        <v>2.7859875924476233E-3</v>
      </c>
      <c r="R77" s="9">
        <f t="shared" si="70"/>
        <v>1.9710000000000002E-2</v>
      </c>
      <c r="S77" s="13">
        <f t="shared" si="71"/>
        <v>0.14134893924138117</v>
      </c>
      <c r="T77" s="2">
        <f t="shared" si="72"/>
        <v>0.01</v>
      </c>
      <c r="U77" s="14">
        <f t="shared" si="73"/>
        <v>1.4134893924138117E-3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2.9313489392413811E-2</v>
      </c>
      <c r="AR77" s="9">
        <f t="shared" si="77"/>
        <v>10.950000000000001</v>
      </c>
      <c r="AS77" s="1">
        <f t="shared" si="78"/>
        <v>0.18</v>
      </c>
      <c r="AT77" s="1">
        <f t="shared" si="79"/>
        <v>470</v>
      </c>
      <c r="AU77" s="1">
        <f t="shared" si="80"/>
        <v>181939.41902861759</v>
      </c>
    </row>
    <row r="78" spans="1:48" x14ac:dyDescent="0.15">
      <c r="C78" s="7">
        <v>5</v>
      </c>
      <c r="D78" s="7">
        <f t="shared" si="81"/>
        <v>19.116</v>
      </c>
      <c r="E78" s="10">
        <f t="shared" si="82"/>
        <v>15.8381333333333</v>
      </c>
      <c r="F78" s="7" t="s">
        <v>85</v>
      </c>
      <c r="G78" s="1">
        <v>6</v>
      </c>
      <c r="H78" s="9">
        <f t="shared" si="63"/>
        <v>19.116</v>
      </c>
      <c r="I78" s="9">
        <f t="shared" si="64"/>
        <v>292.26599999999996</v>
      </c>
      <c r="J78" s="9">
        <f t="shared" si="65"/>
        <v>0.17937406828460351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0.21993114255377344</v>
      </c>
      <c r="P78" s="9">
        <f t="shared" si="68"/>
        <v>3.9449943782351428E-2</v>
      </c>
      <c r="Q78" s="12">
        <f t="shared" si="69"/>
        <v>7.1009898808232566E-3</v>
      </c>
      <c r="R78" s="9">
        <f t="shared" si="70"/>
        <v>1.9710000000000002E-2</v>
      </c>
      <c r="S78" s="13">
        <f t="shared" si="71"/>
        <v>0.36027345919955639</v>
      </c>
      <c r="T78" s="2">
        <f t="shared" si="72"/>
        <v>0.01</v>
      </c>
      <c r="U78" s="14">
        <f t="shared" si="73"/>
        <v>3.6027345919955639E-3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3.1502734591995568E-2</v>
      </c>
      <c r="AR78" s="9">
        <f t="shared" si="77"/>
        <v>10.950000000000001</v>
      </c>
      <c r="AS78" s="1">
        <f t="shared" si="78"/>
        <v>0.18</v>
      </c>
      <c r="AT78" s="1">
        <f t="shared" si="79"/>
        <v>470</v>
      </c>
      <c r="AU78" s="1">
        <f t="shared" si="80"/>
        <v>195527.3612347125</v>
      </c>
    </row>
    <row r="79" spans="1:48" x14ac:dyDescent="0.15">
      <c r="C79" s="7">
        <v>6</v>
      </c>
      <c r="D79" s="7">
        <f t="shared" si="81"/>
        <v>23.364933333333301</v>
      </c>
      <c r="E79" s="10">
        <f t="shared" si="82"/>
        <v>19.116</v>
      </c>
      <c r="F79" s="7" t="s">
        <v>83</v>
      </c>
      <c r="G79" s="1">
        <v>7</v>
      </c>
      <c r="H79" s="9">
        <f t="shared" si="63"/>
        <v>23.364933333333301</v>
      </c>
      <c r="I79" s="9">
        <f t="shared" si="64"/>
        <v>296.51493333333326</v>
      </c>
      <c r="J79" s="9">
        <f t="shared" si="65"/>
        <v>0.28912543978798361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0.28998119877142203</v>
      </c>
      <c r="P79" s="9">
        <f t="shared" si="68"/>
        <v>8.3840941625034082E-2</v>
      </c>
      <c r="Q79" s="12">
        <f t="shared" si="69"/>
        <v>1.5091369492506133E-2</v>
      </c>
      <c r="R79" s="9">
        <f t="shared" si="70"/>
        <v>1.9710000000000002E-2</v>
      </c>
      <c r="S79" s="13">
        <f t="shared" si="71"/>
        <v>0.76567069977200064</v>
      </c>
      <c r="T79" s="2">
        <f t="shared" si="72"/>
        <v>0.01</v>
      </c>
      <c r="U79" s="14">
        <f t="shared" si="73"/>
        <v>7.6567069977200065E-3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3.5556706997720011E-2</v>
      </c>
      <c r="AR79" s="9">
        <f t="shared" si="77"/>
        <v>10.950000000000001</v>
      </c>
      <c r="AS79" s="1">
        <f t="shared" si="78"/>
        <v>0.18</v>
      </c>
      <c r="AT79" s="1">
        <f t="shared" si="79"/>
        <v>470</v>
      </c>
      <c r="AU79" s="1">
        <f t="shared" si="80"/>
        <v>220689.06663190186</v>
      </c>
    </row>
    <row r="80" spans="1:48" x14ac:dyDescent="0.15">
      <c r="C80" s="7">
        <v>7</v>
      </c>
      <c r="D80" s="7">
        <f t="shared" si="81"/>
        <v>26.312290322580601</v>
      </c>
      <c r="E80" s="10">
        <f t="shared" si="82"/>
        <v>23.364933333333301</v>
      </c>
      <c r="F80" s="7" t="s">
        <v>83</v>
      </c>
      <c r="G80" s="1">
        <v>8</v>
      </c>
      <c r="H80" s="9">
        <f t="shared" si="63"/>
        <v>26.312290322580601</v>
      </c>
      <c r="I80" s="9">
        <f t="shared" si="64"/>
        <v>299.4622903225806</v>
      </c>
      <c r="J80" s="9">
        <f t="shared" si="65"/>
        <v>0.39943539604674227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0.31564025714638799</v>
      </c>
      <c r="P80" s="9">
        <f t="shared" si="68"/>
        <v>0.12607789112156306</v>
      </c>
      <c r="Q80" s="12">
        <f t="shared" si="69"/>
        <v>2.269402040188135E-2</v>
      </c>
      <c r="R80" s="9">
        <f t="shared" si="70"/>
        <v>1.9710000000000002E-2</v>
      </c>
      <c r="S80" s="13">
        <f t="shared" si="71"/>
        <v>1.1513962659503474</v>
      </c>
      <c r="T80" s="2">
        <f t="shared" si="72"/>
        <v>0.01</v>
      </c>
      <c r="U80" s="14">
        <f t="shared" si="73"/>
        <v>1.1513962659503474E-2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3.9413962659503476E-2</v>
      </c>
      <c r="AR80" s="9">
        <f t="shared" si="77"/>
        <v>10.950000000000001</v>
      </c>
      <c r="AS80" s="1">
        <f t="shared" si="78"/>
        <v>0.18</v>
      </c>
      <c r="AT80" s="1">
        <f t="shared" si="79"/>
        <v>470</v>
      </c>
      <c r="AU80" s="1">
        <f t="shared" si="80"/>
        <v>244629.81434552441</v>
      </c>
    </row>
    <row r="81" spans="1:48" x14ac:dyDescent="0.15">
      <c r="C81" s="7">
        <v>8</v>
      </c>
      <c r="D81" s="7">
        <f t="shared" si="81"/>
        <v>27.953806451612898</v>
      </c>
      <c r="E81" s="10">
        <f t="shared" si="82"/>
        <v>26.312290322580601</v>
      </c>
      <c r="F81" s="7" t="s">
        <v>83</v>
      </c>
      <c r="G81" s="1">
        <v>9</v>
      </c>
      <c r="H81" s="9">
        <f t="shared" si="63"/>
        <v>27.953806451612898</v>
      </c>
      <c r="I81" s="9">
        <f t="shared" si="64"/>
        <v>301.10380645161285</v>
      </c>
      <c r="J81" s="9">
        <f t="shared" si="65"/>
        <v>0.47690088817278131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0.29906236602482494</v>
      </c>
      <c r="P81" s="9">
        <f t="shared" si="68"/>
        <v>0.14262310797629243</v>
      </c>
      <c r="Q81" s="12">
        <f t="shared" si="69"/>
        <v>2.5672159435732637E-2</v>
      </c>
      <c r="R81" s="9">
        <f t="shared" si="70"/>
        <v>1.9710000000000002E-2</v>
      </c>
      <c r="S81" s="13">
        <f t="shared" si="71"/>
        <v>1.3024941367697938</v>
      </c>
      <c r="T81" s="2">
        <f t="shared" si="72"/>
        <v>0.01</v>
      </c>
      <c r="U81" s="14">
        <f t="shared" si="73"/>
        <v>1.3024941367697938E-2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4.0924941367697941E-2</v>
      </c>
      <c r="AR81" s="9">
        <f t="shared" si="77"/>
        <v>10.950000000000001</v>
      </c>
      <c r="AS81" s="1">
        <f t="shared" si="78"/>
        <v>0.18</v>
      </c>
      <c r="AT81" s="1">
        <f t="shared" si="79"/>
        <v>470</v>
      </c>
      <c r="AU81" s="1">
        <f t="shared" si="80"/>
        <v>254007.97416312213</v>
      </c>
    </row>
    <row r="82" spans="1:48" x14ac:dyDescent="0.15">
      <c r="C82" s="7">
        <v>9</v>
      </c>
      <c r="D82" s="7">
        <f t="shared" si="81"/>
        <v>26.182300000000001</v>
      </c>
      <c r="E82" s="10">
        <f t="shared" si="82"/>
        <v>27.953806451612898</v>
      </c>
      <c r="F82" s="7" t="s">
        <v>83</v>
      </c>
      <c r="G82" s="1">
        <v>10</v>
      </c>
      <c r="H82" s="9">
        <f t="shared" si="63"/>
        <v>26.182300000000001</v>
      </c>
      <c r="I82" s="9">
        <f t="shared" si="64"/>
        <v>299.33229999999998</v>
      </c>
      <c r="J82" s="9">
        <f t="shared" si="65"/>
        <v>0.39383504664439906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0.26593925804853258</v>
      </c>
      <c r="P82" s="9">
        <f t="shared" si="68"/>
        <v>0.10473620009812071</v>
      </c>
      <c r="Q82" s="12">
        <f t="shared" si="69"/>
        <v>1.8852516017661726E-2</v>
      </c>
      <c r="R82" s="9">
        <f t="shared" si="70"/>
        <v>1.9710000000000002E-2</v>
      </c>
      <c r="S82" s="13">
        <f t="shared" si="71"/>
        <v>0.95649497806502914</v>
      </c>
      <c r="T82" s="2">
        <f t="shared" si="72"/>
        <v>0.01</v>
      </c>
      <c r="U82" s="14">
        <f t="shared" si="73"/>
        <v>9.5649497806502923E-3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3.7464949780650292E-2</v>
      </c>
      <c r="AR82" s="9">
        <f t="shared" si="77"/>
        <v>10.950000000000001</v>
      </c>
      <c r="AS82" s="1">
        <f t="shared" si="78"/>
        <v>0.18</v>
      </c>
      <c r="AT82" s="1">
        <f t="shared" si="79"/>
        <v>470</v>
      </c>
      <c r="AU82" s="1">
        <f t="shared" si="80"/>
        <v>232532.91703961682</v>
      </c>
    </row>
    <row r="83" spans="1:48" x14ac:dyDescent="0.15">
      <c r="C83" s="7">
        <v>10</v>
      </c>
      <c r="D83" s="7">
        <f t="shared" si="81"/>
        <v>21.733064516129001</v>
      </c>
      <c r="E83" s="10">
        <f t="shared" si="82"/>
        <v>26.182300000000001</v>
      </c>
      <c r="F83" s="7" t="s">
        <v>83</v>
      </c>
      <c r="G83" s="1">
        <v>11</v>
      </c>
      <c r="H83" s="9">
        <f t="shared" si="63"/>
        <v>21.733064516129001</v>
      </c>
      <c r="I83" s="9">
        <f t="shared" si="64"/>
        <v>294.88306451612897</v>
      </c>
      <c r="J83" s="9">
        <f t="shared" si="65"/>
        <v>0.24108265842370033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0.15314290505289127</v>
      </c>
      <c r="O83" s="9">
        <f t="shared" si="83"/>
        <v>0.11756015289752067</v>
      </c>
      <c r="P83" s="9">
        <f t="shared" si="68"/>
        <v>2.834171418523096E-2</v>
      </c>
      <c r="Q83" s="12">
        <f t="shared" si="69"/>
        <v>5.1015085533415725E-3</v>
      </c>
      <c r="R83" s="9">
        <f t="shared" si="70"/>
        <v>1.9710000000000002E-2</v>
      </c>
      <c r="S83" s="13">
        <f t="shared" si="71"/>
        <v>0.25882844004777128</v>
      </c>
      <c r="T83" s="2">
        <f t="shared" si="72"/>
        <v>0.01</v>
      </c>
      <c r="U83" s="14">
        <f t="shared" si="73"/>
        <v>2.5882844004777128E-3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3.0488284400477714E-2</v>
      </c>
      <c r="AR83" s="9">
        <f t="shared" si="77"/>
        <v>10.950000000000001</v>
      </c>
      <c r="AS83" s="1">
        <f t="shared" si="78"/>
        <v>0.18</v>
      </c>
      <c r="AT83" s="1">
        <f t="shared" si="79"/>
        <v>470</v>
      </c>
      <c r="AU83" s="1">
        <f t="shared" si="80"/>
        <v>189230.99453447264</v>
      </c>
    </row>
    <row r="84" spans="1:48" x14ac:dyDescent="0.15">
      <c r="C84" s="7">
        <v>11</v>
      </c>
      <c r="D84" s="7">
        <f t="shared" si="81"/>
        <v>20.061866666666699</v>
      </c>
      <c r="E84" s="10">
        <f t="shared" si="82"/>
        <v>21.733064516129001</v>
      </c>
      <c r="F84" s="7" t="s">
        <v>85</v>
      </c>
      <c r="G84" s="1">
        <v>12</v>
      </c>
      <c r="H84" s="9">
        <f t="shared" si="63"/>
        <v>20.061866666666699</v>
      </c>
      <c r="I84" s="9">
        <f t="shared" si="64"/>
        <v>293.21186666666665</v>
      </c>
      <c r="J84" s="9">
        <f t="shared" si="65"/>
        <v>0.19972532453823511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0.19871843871228972</v>
      </c>
      <c r="P84" s="9">
        <f t="shared" si="68"/>
        <v>3.9689104663543445E-2</v>
      </c>
      <c r="Q84" s="12">
        <f t="shared" si="69"/>
        <v>7.1440388394378197E-3</v>
      </c>
      <c r="R84" s="9">
        <f t="shared" si="70"/>
        <v>1.9710000000000002E-2</v>
      </c>
      <c r="S84" s="13">
        <f t="shared" si="71"/>
        <v>0.36245757683601315</v>
      </c>
      <c r="T84" s="2">
        <f t="shared" si="72"/>
        <v>0.01</v>
      </c>
      <c r="U84" s="14">
        <f t="shared" si="73"/>
        <v>3.6245757683601317E-3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3.1524575768360132E-2</v>
      </c>
      <c r="AR84" s="9">
        <f t="shared" si="77"/>
        <v>10.950000000000001</v>
      </c>
      <c r="AS84" s="1">
        <f t="shared" si="78"/>
        <v>0.18</v>
      </c>
      <c r="AT84" s="1">
        <f t="shared" si="79"/>
        <v>470</v>
      </c>
      <c r="AU84" s="1">
        <f t="shared" si="80"/>
        <v>195662.92240538972</v>
      </c>
      <c r="AV84" s="1">
        <f>SUM(AU73:AU84)</f>
        <v>2312727.39196441</v>
      </c>
    </row>
    <row r="85" spans="1:48" x14ac:dyDescent="0.15">
      <c r="C85" s="7">
        <v>12</v>
      </c>
      <c r="D85" s="7">
        <f t="shared" si="81"/>
        <v>15.645096774193499</v>
      </c>
      <c r="E85" s="10">
        <f t="shared" si="82"/>
        <v>20.061866666666699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16.6901612903226</v>
      </c>
      <c r="E89" s="7"/>
      <c r="F89" s="7"/>
      <c r="G89" s="1">
        <v>1</v>
      </c>
      <c r="H89" s="9">
        <f t="shared" ref="H89:H100" si="84">E90</f>
        <v>16.6901612903226</v>
      </c>
      <c r="I89" s="9">
        <f t="shared" ref="I89:I100" si="85">H89+273.15</f>
        <v>289.84016129032256</v>
      </c>
      <c r="J89" s="9">
        <f t="shared" ref="J89:J100" si="86">EXP(($C$15*(I89-$C$13))/($C$16*I89*$C$13))</f>
        <v>0.13572659600927953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0.72006691664313038</v>
      </c>
      <c r="Q89" s="12">
        <f t="shared" ref="Q89:Q100" si="90">P89*$B$91</f>
        <v>0.32403011248940866</v>
      </c>
      <c r="R89" s="9">
        <f t="shared" ref="R89:R100" si="91">L89*$B$91</f>
        <v>2.3873737500000001</v>
      </c>
      <c r="S89" s="13">
        <f t="shared" ref="S89:S100" si="92">Q89/R89</f>
        <v>0.1357265960092795</v>
      </c>
      <c r="T89" s="2">
        <f t="shared" ref="T89:T100" si="93">$B$90/100</f>
        <v>0.51</v>
      </c>
      <c r="U89" s="14">
        <f t="shared" ref="U89:U100" si="94">S89*T89</f>
        <v>6.9220563964732543E-2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6.7325000035366858E-2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3337.5</v>
      </c>
      <c r="AN89" s="1">
        <f t="shared" ref="AN89:AN100" si="99">AM89*10000*AK89*AJ89</f>
        <v>23374124.941966288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15.5553225806452</v>
      </c>
      <c r="E90" s="10">
        <f t="shared" ref="E90:E101" si="101">D89</f>
        <v>16.6901612903226</v>
      </c>
      <c r="F90" s="7" t="s">
        <v>83</v>
      </c>
      <c r="G90" s="1">
        <v>2</v>
      </c>
      <c r="H90" s="9">
        <f t="shared" si="84"/>
        <v>15.5553225806452</v>
      </c>
      <c r="I90" s="9">
        <f t="shared" si="85"/>
        <v>288.7053225806452</v>
      </c>
      <c r="J90" s="9">
        <f t="shared" si="86"/>
        <v>0.11893690022721243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9.8904830833568695</v>
      </c>
      <c r="P90" s="9">
        <f t="shared" si="89"/>
        <v>1.1763433996841484</v>
      </c>
      <c r="Q90" s="12">
        <f t="shared" si="90"/>
        <v>0.5293545298578668</v>
      </c>
      <c r="R90" s="9">
        <f t="shared" si="91"/>
        <v>2.3873737500000001</v>
      </c>
      <c r="S90" s="13">
        <f t="shared" si="92"/>
        <v>0.22173089984669003</v>
      </c>
      <c r="T90" s="2">
        <f t="shared" si="93"/>
        <v>0.51</v>
      </c>
      <c r="U90" s="14">
        <f t="shared" si="94"/>
        <v>0.11308275892181192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5"/>
        <v>8.0549451814926287E-2</v>
      </c>
      <c r="AK90" s="9">
        <f t="shared" si="96"/>
        <v>10.4025</v>
      </c>
      <c r="AL90" s="1">
        <f t="shared" si="97"/>
        <v>0.45</v>
      </c>
      <c r="AM90" s="17">
        <f t="shared" si="98"/>
        <v>3337.5</v>
      </c>
      <c r="AN90" s="1">
        <f t="shared" si="99"/>
        <v>27965435.569846723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15.055</v>
      </c>
      <c r="E91" s="10">
        <f t="shared" si="101"/>
        <v>15.5553225806452</v>
      </c>
      <c r="F91" s="7" t="s">
        <v>83</v>
      </c>
      <c r="G91" s="1">
        <v>3</v>
      </c>
      <c r="H91" s="9">
        <f t="shared" si="84"/>
        <v>15.055</v>
      </c>
      <c r="I91" s="9">
        <f t="shared" si="85"/>
        <v>288.20499999999998</v>
      </c>
      <c r="J91" s="9">
        <f t="shared" si="86"/>
        <v>0.11217334959101431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14.019414683672721</v>
      </c>
      <c r="P91" s="9">
        <f t="shared" si="89"/>
        <v>1.5726047043730196</v>
      </c>
      <c r="Q91" s="12">
        <f t="shared" si="90"/>
        <v>0.70767211696785881</v>
      </c>
      <c r="R91" s="9">
        <f t="shared" si="91"/>
        <v>2.3873737500000001</v>
      </c>
      <c r="S91" s="13">
        <f t="shared" si="92"/>
        <v>0.29642284412646275</v>
      </c>
      <c r="T91" s="2">
        <f t="shared" si="93"/>
        <v>0.51</v>
      </c>
      <c r="U91" s="14">
        <f t="shared" si="94"/>
        <v>0.151175650504496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5"/>
        <v>9.2034458627105548E-2</v>
      </c>
      <c r="AK91" s="9">
        <f t="shared" si="96"/>
        <v>10.4025</v>
      </c>
      <c r="AL91" s="1">
        <f t="shared" si="97"/>
        <v>0.45</v>
      </c>
      <c r="AM91" s="17">
        <f t="shared" si="98"/>
        <v>3337.5</v>
      </c>
      <c r="AN91" s="1">
        <f t="shared" si="99"/>
        <v>31952839.714610036</v>
      </c>
    </row>
    <row r="92" spans="1:48" x14ac:dyDescent="0.15">
      <c r="C92" s="7">
        <v>3</v>
      </c>
      <c r="D92" s="7">
        <f t="shared" si="100"/>
        <v>14.4371935483871</v>
      </c>
      <c r="E92" s="10">
        <f t="shared" si="101"/>
        <v>15.055</v>
      </c>
      <c r="F92" s="7" t="s">
        <v>83</v>
      </c>
      <c r="G92" s="1">
        <v>4</v>
      </c>
      <c r="H92" s="9">
        <f t="shared" si="84"/>
        <v>14.4371935483871</v>
      </c>
      <c r="I92" s="9">
        <f t="shared" si="85"/>
        <v>287.58719354838706</v>
      </c>
      <c r="J92" s="9">
        <f t="shared" si="86"/>
        <v>0.10432058961955135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17.752084979299703</v>
      </c>
      <c r="P92" s="9">
        <f t="shared" si="89"/>
        <v>1.851907972016926</v>
      </c>
      <c r="Q92" s="12">
        <f t="shared" si="90"/>
        <v>0.8333585874076167</v>
      </c>
      <c r="R92" s="9">
        <f t="shared" si="91"/>
        <v>2.3873737500000001</v>
      </c>
      <c r="S92" s="13">
        <f t="shared" si="92"/>
        <v>0.34906917587060537</v>
      </c>
      <c r="T92" s="2">
        <f t="shared" si="93"/>
        <v>0.51</v>
      </c>
      <c r="U92" s="14">
        <f t="shared" si="94"/>
        <v>0.17802527969400875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5"/>
        <v>0.10012962182774363</v>
      </c>
      <c r="AK92" s="9">
        <f t="shared" si="96"/>
        <v>10.4025</v>
      </c>
      <c r="AL92" s="1">
        <f t="shared" si="97"/>
        <v>0.45</v>
      </c>
      <c r="AM92" s="17">
        <f t="shared" si="98"/>
        <v>3337.5</v>
      </c>
      <c r="AN92" s="1">
        <f t="shared" si="99"/>
        <v>34763346.301731065</v>
      </c>
    </row>
    <row r="93" spans="1:48" x14ac:dyDescent="0.15">
      <c r="C93" s="7">
        <v>4</v>
      </c>
      <c r="D93" s="7">
        <f t="shared" si="100"/>
        <v>15.8381333333333</v>
      </c>
      <c r="E93" s="10">
        <f t="shared" si="101"/>
        <v>14.4371935483871</v>
      </c>
      <c r="F93" s="7" t="s">
        <v>83</v>
      </c>
      <c r="G93" s="1">
        <v>5</v>
      </c>
      <c r="H93" s="9">
        <f t="shared" si="84"/>
        <v>15.8381333333333</v>
      </c>
      <c r="I93" s="9">
        <f t="shared" si="85"/>
        <v>288.98813333333328</v>
      </c>
      <c r="J93" s="9">
        <f t="shared" si="86"/>
        <v>0.12292788532931224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15.105168156918637</v>
      </c>
      <c r="O93" s="9">
        <f t="shared" si="102"/>
        <v>6.1002838503641428</v>
      </c>
      <c r="P93" s="9">
        <f t="shared" si="89"/>
        <v>0.74989499363381873</v>
      </c>
      <c r="Q93" s="12">
        <f t="shared" si="90"/>
        <v>0.33745274713521844</v>
      </c>
      <c r="R93" s="9">
        <f t="shared" si="91"/>
        <v>2.3873737500000001</v>
      </c>
      <c r="S93" s="13">
        <f t="shared" si="92"/>
        <v>0.14134893924138123</v>
      </c>
      <c r="T93" s="2">
        <f t="shared" si="93"/>
        <v>0.51</v>
      </c>
      <c r="U93" s="14">
        <f t="shared" si="94"/>
        <v>7.2087959013104427E-2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9.1678519642450995E-2</v>
      </c>
      <c r="AK93" s="9">
        <f t="shared" si="96"/>
        <v>10.4025</v>
      </c>
      <c r="AL93" s="1">
        <f t="shared" si="97"/>
        <v>0.45</v>
      </c>
      <c r="AM93" s="17">
        <f t="shared" si="98"/>
        <v>3337.5</v>
      </c>
      <c r="AN93" s="1">
        <f t="shared" si="99"/>
        <v>31829263.594377406</v>
      </c>
    </row>
    <row r="94" spans="1:48" x14ac:dyDescent="0.15">
      <c r="C94" s="7">
        <v>5</v>
      </c>
      <c r="D94" s="7">
        <f t="shared" si="100"/>
        <v>19.116</v>
      </c>
      <c r="E94" s="10">
        <f t="shared" si="101"/>
        <v>15.8381333333333</v>
      </c>
      <c r="F94" s="7" t="s">
        <v>85</v>
      </c>
      <c r="G94" s="1">
        <v>6</v>
      </c>
      <c r="H94" s="9">
        <f t="shared" si="84"/>
        <v>19.116</v>
      </c>
      <c r="I94" s="9">
        <f t="shared" si="85"/>
        <v>292.26599999999996</v>
      </c>
      <c r="J94" s="9">
        <f t="shared" si="86"/>
        <v>0.17937406828460351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10.655663856730325</v>
      </c>
      <c r="P94" s="9">
        <f t="shared" si="89"/>
        <v>1.9113497762549267</v>
      </c>
      <c r="Q94" s="12">
        <f t="shared" si="90"/>
        <v>0.86010739931471702</v>
      </c>
      <c r="R94" s="9">
        <f t="shared" si="91"/>
        <v>2.3873737500000001</v>
      </c>
      <c r="S94" s="13">
        <f t="shared" si="92"/>
        <v>0.36027345919955639</v>
      </c>
      <c r="T94" s="2">
        <f t="shared" si="93"/>
        <v>0.51</v>
      </c>
      <c r="U94" s="14">
        <f t="shared" si="94"/>
        <v>0.18373946419177375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0.12534144845381981</v>
      </c>
      <c r="AK94" s="9">
        <f t="shared" si="96"/>
        <v>10.4025</v>
      </c>
      <c r="AL94" s="1">
        <f t="shared" si="97"/>
        <v>0.45</v>
      </c>
      <c r="AM94" s="17">
        <f t="shared" si="98"/>
        <v>3337.5</v>
      </c>
      <c r="AN94" s="1">
        <f t="shared" si="99"/>
        <v>43516474.93542622</v>
      </c>
    </row>
    <row r="95" spans="1:48" x14ac:dyDescent="0.15">
      <c r="C95" s="7">
        <v>6</v>
      </c>
      <c r="D95" s="7">
        <f t="shared" si="100"/>
        <v>23.364933333333301</v>
      </c>
      <c r="E95" s="10">
        <f t="shared" si="101"/>
        <v>19.116</v>
      </c>
      <c r="F95" s="7" t="s">
        <v>83</v>
      </c>
      <c r="G95" s="1">
        <v>7</v>
      </c>
      <c r="H95" s="9">
        <f t="shared" si="84"/>
        <v>23.364933333333301</v>
      </c>
      <c r="I95" s="9">
        <f t="shared" si="85"/>
        <v>296.51493333333326</v>
      </c>
      <c r="J95" s="9">
        <f t="shared" si="86"/>
        <v>0.28912543978798361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14.049589080475398</v>
      </c>
      <c r="P95" s="9">
        <f t="shared" si="89"/>
        <v>4.0620936217329016</v>
      </c>
      <c r="Q95" s="12">
        <f t="shared" si="90"/>
        <v>1.8279421297798057</v>
      </c>
      <c r="R95" s="9">
        <f t="shared" si="91"/>
        <v>2.3873737500000001</v>
      </c>
      <c r="S95" s="13">
        <f t="shared" si="92"/>
        <v>0.76567069977200075</v>
      </c>
      <c r="T95" s="2">
        <f t="shared" si="93"/>
        <v>0.51</v>
      </c>
      <c r="U95" s="14">
        <f t="shared" si="94"/>
        <v>0.39049205688372041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0.1876773551504417</v>
      </c>
      <c r="AK95" s="9">
        <f t="shared" si="96"/>
        <v>10.4025</v>
      </c>
      <c r="AL95" s="1">
        <f t="shared" si="97"/>
        <v>0.45</v>
      </c>
      <c r="AM95" s="17">
        <f t="shared" si="98"/>
        <v>3337.5</v>
      </c>
      <c r="AN95" s="1">
        <f t="shared" si="99"/>
        <v>65158469.302038677</v>
      </c>
    </row>
    <row r="96" spans="1:48" x14ac:dyDescent="0.15">
      <c r="C96" s="7">
        <v>7</v>
      </c>
      <c r="D96" s="7">
        <f t="shared" si="100"/>
        <v>26.312290322580601</v>
      </c>
      <c r="E96" s="10">
        <f t="shared" si="101"/>
        <v>23.364933333333301</v>
      </c>
      <c r="F96" s="7" t="s">
        <v>83</v>
      </c>
      <c r="G96" s="1">
        <v>8</v>
      </c>
      <c r="H96" s="9">
        <f t="shared" si="84"/>
        <v>26.312290322580601</v>
      </c>
      <c r="I96" s="9">
        <f t="shared" si="85"/>
        <v>299.4622903225806</v>
      </c>
      <c r="J96" s="9">
        <f t="shared" si="86"/>
        <v>0.39943539604674227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15.292770458742496</v>
      </c>
      <c r="P96" s="9">
        <f t="shared" si="89"/>
        <v>6.108473824839729</v>
      </c>
      <c r="Q96" s="12">
        <f t="shared" si="90"/>
        <v>2.748813221177878</v>
      </c>
      <c r="R96" s="9">
        <f t="shared" si="91"/>
        <v>2.3873737500000001</v>
      </c>
      <c r="S96" s="13">
        <f t="shared" si="92"/>
        <v>1.1513962659503472</v>
      </c>
      <c r="T96" s="2">
        <f t="shared" si="93"/>
        <v>0.51</v>
      </c>
      <c r="U96" s="14">
        <f t="shared" si="94"/>
        <v>0.58721209563467702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0.24698844683385512</v>
      </c>
      <c r="AK96" s="9">
        <f t="shared" si="96"/>
        <v>10.4025</v>
      </c>
      <c r="AL96" s="1">
        <f t="shared" si="97"/>
        <v>0.45</v>
      </c>
      <c r="AM96" s="17">
        <f t="shared" si="98"/>
        <v>3337.5</v>
      </c>
      <c r="AN96" s="1">
        <f t="shared" si="99"/>
        <v>85750297.994563818</v>
      </c>
    </row>
    <row r="97" spans="1:50" x14ac:dyDescent="0.15">
      <c r="C97" s="7">
        <v>8</v>
      </c>
      <c r="D97" s="7">
        <f t="shared" si="100"/>
        <v>27.953806451612898</v>
      </c>
      <c r="E97" s="10">
        <f t="shared" si="101"/>
        <v>26.312290322580601</v>
      </c>
      <c r="F97" s="7" t="s">
        <v>83</v>
      </c>
      <c r="G97" s="1">
        <v>9</v>
      </c>
      <c r="H97" s="9">
        <f t="shared" si="84"/>
        <v>27.953806451612898</v>
      </c>
      <c r="I97" s="9">
        <f t="shared" si="85"/>
        <v>301.10380645161285</v>
      </c>
      <c r="J97" s="9">
        <f t="shared" si="86"/>
        <v>0.47690088817278131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14.489571633902768</v>
      </c>
      <c r="P97" s="9">
        <f t="shared" si="89"/>
        <v>6.9100895814513681</v>
      </c>
      <c r="Q97" s="12">
        <f t="shared" si="90"/>
        <v>3.1095403116531157</v>
      </c>
      <c r="R97" s="9">
        <f t="shared" si="91"/>
        <v>2.3873737500000001</v>
      </c>
      <c r="S97" s="13">
        <f t="shared" si="92"/>
        <v>1.3024941367697938</v>
      </c>
      <c r="T97" s="2">
        <f t="shared" si="93"/>
        <v>0.51</v>
      </c>
      <c r="U97" s="14">
        <f t="shared" si="94"/>
        <v>0.66427200975259482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0.27022201094040732</v>
      </c>
      <c r="AK97" s="9">
        <f t="shared" si="96"/>
        <v>10.4025</v>
      </c>
      <c r="AL97" s="1">
        <f t="shared" si="97"/>
        <v>0.45</v>
      </c>
      <c r="AM97" s="17">
        <f t="shared" si="98"/>
        <v>3337.5</v>
      </c>
      <c r="AN97" s="1">
        <f t="shared" si="99"/>
        <v>93816606.646453217</v>
      </c>
    </row>
    <row r="98" spans="1:50" x14ac:dyDescent="0.15">
      <c r="C98" s="7">
        <v>9</v>
      </c>
      <c r="D98" s="7">
        <f t="shared" si="100"/>
        <v>26.182300000000001</v>
      </c>
      <c r="E98" s="10">
        <f t="shared" si="101"/>
        <v>27.953806451612898</v>
      </c>
      <c r="F98" s="7" t="s">
        <v>83</v>
      </c>
      <c r="G98" s="1">
        <v>10</v>
      </c>
      <c r="H98" s="9">
        <f t="shared" si="84"/>
        <v>26.182300000000001</v>
      </c>
      <c r="I98" s="9">
        <f t="shared" si="85"/>
        <v>299.33229999999998</v>
      </c>
      <c r="J98" s="9">
        <f t="shared" si="86"/>
        <v>0.39383504664439906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12.8847570524514</v>
      </c>
      <c r="P98" s="9">
        <f t="shared" si="89"/>
        <v>5.0744688947539469</v>
      </c>
      <c r="Q98" s="12">
        <f t="shared" si="90"/>
        <v>2.2835110026392762</v>
      </c>
      <c r="R98" s="9">
        <f t="shared" si="91"/>
        <v>2.3873737500000001</v>
      </c>
      <c r="S98" s="13">
        <f t="shared" si="92"/>
        <v>0.95649497806502903</v>
      </c>
      <c r="T98" s="2">
        <f t="shared" si="93"/>
        <v>0.51</v>
      </c>
      <c r="U98" s="14">
        <f t="shared" si="94"/>
        <v>0.48781243881316483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0.21701945030216924</v>
      </c>
      <c r="AK98" s="9">
        <f t="shared" si="96"/>
        <v>10.4025</v>
      </c>
      <c r="AL98" s="1">
        <f t="shared" si="97"/>
        <v>0.45</v>
      </c>
      <c r="AM98" s="17">
        <f t="shared" si="98"/>
        <v>3337.5</v>
      </c>
      <c r="AN98" s="1">
        <f t="shared" si="99"/>
        <v>75345558.760267526</v>
      </c>
    </row>
    <row r="99" spans="1:50" x14ac:dyDescent="0.15">
      <c r="C99" s="7">
        <v>10</v>
      </c>
      <c r="D99" s="7">
        <f t="shared" si="100"/>
        <v>21.733064516129001</v>
      </c>
      <c r="E99" s="10">
        <f t="shared" si="101"/>
        <v>26.182300000000001</v>
      </c>
      <c r="F99" s="7" t="s">
        <v>83</v>
      </c>
      <c r="G99" s="1">
        <v>11</v>
      </c>
      <c r="H99" s="9">
        <f t="shared" si="84"/>
        <v>21.733064516129001</v>
      </c>
      <c r="I99" s="9">
        <f t="shared" si="85"/>
        <v>294.88306451612897</v>
      </c>
      <c r="J99" s="9">
        <f t="shared" si="86"/>
        <v>0.24108265842370033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7.4197737498125811</v>
      </c>
      <c r="O99" s="9">
        <f t="shared" si="102"/>
        <v>5.6957894078848721</v>
      </c>
      <c r="P99" s="9">
        <f t="shared" si="89"/>
        <v>1.373156052274439</v>
      </c>
      <c r="Q99" s="12">
        <f t="shared" si="90"/>
        <v>0.61792022352349762</v>
      </c>
      <c r="R99" s="9">
        <f t="shared" si="91"/>
        <v>2.3873737500000001</v>
      </c>
      <c r="S99" s="13">
        <f t="shared" si="92"/>
        <v>0.25882844004777117</v>
      </c>
      <c r="T99" s="2">
        <f t="shared" si="93"/>
        <v>0.51</v>
      </c>
      <c r="U99" s="14">
        <f t="shared" si="94"/>
        <v>0.13200250442436329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0.10974275508394554</v>
      </c>
      <c r="AK99" s="9">
        <f t="shared" si="96"/>
        <v>10.4025</v>
      </c>
      <c r="AL99" s="1">
        <f t="shared" si="97"/>
        <v>0.45</v>
      </c>
      <c r="AM99" s="17">
        <f t="shared" si="98"/>
        <v>3337.5</v>
      </c>
      <c r="AN99" s="1">
        <f t="shared" si="99"/>
        <v>38100866.950764813</v>
      </c>
    </row>
    <row r="100" spans="1:50" x14ac:dyDescent="0.15">
      <c r="C100" s="7">
        <v>11</v>
      </c>
      <c r="D100" s="7">
        <f t="shared" si="100"/>
        <v>20.061866666666699</v>
      </c>
      <c r="E100" s="10">
        <f t="shared" si="101"/>
        <v>21.733064516129001</v>
      </c>
      <c r="F100" s="7" t="s">
        <v>85</v>
      </c>
      <c r="G100" s="1">
        <v>12</v>
      </c>
      <c r="H100" s="9">
        <f t="shared" si="84"/>
        <v>20.061866666666699</v>
      </c>
      <c r="I100" s="9">
        <f t="shared" si="85"/>
        <v>293.21186666666665</v>
      </c>
      <c r="J100" s="9">
        <f t="shared" si="86"/>
        <v>0.19972532453823511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9.6279083556104332</v>
      </c>
      <c r="P100" s="9">
        <f t="shared" si="89"/>
        <v>1.9229371209486792</v>
      </c>
      <c r="Q100" s="12">
        <f t="shared" si="90"/>
        <v>0.8653217044269057</v>
      </c>
      <c r="R100" s="9">
        <f t="shared" si="91"/>
        <v>2.3873737500000001</v>
      </c>
      <c r="S100" s="13">
        <f t="shared" si="92"/>
        <v>0.3624575768360131</v>
      </c>
      <c r="T100" s="2">
        <f t="shared" si="93"/>
        <v>0.51</v>
      </c>
      <c r="U100" s="14">
        <f t="shared" si="94"/>
        <v>0.18485336418636669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0.12567728930218958</v>
      </c>
      <c r="AK100" s="9">
        <f t="shared" si="96"/>
        <v>10.4025</v>
      </c>
      <c r="AL100" s="1">
        <f t="shared" si="97"/>
        <v>0.45</v>
      </c>
      <c r="AM100" s="17">
        <f t="shared" si="98"/>
        <v>3337.5</v>
      </c>
      <c r="AN100" s="1">
        <f t="shared" si="99"/>
        <v>43633073.315616153</v>
      </c>
      <c r="AO100" s="1">
        <f>SUM(AN89:AN100)</f>
        <v>595206358.02766192</v>
      </c>
    </row>
    <row r="101" spans="1:50" x14ac:dyDescent="0.15">
      <c r="C101" s="7">
        <v>12</v>
      </c>
      <c r="D101" s="7">
        <f t="shared" si="100"/>
        <v>15.645096774193499</v>
      </c>
      <c r="E101" s="10">
        <f t="shared" si="101"/>
        <v>20.061866666666699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16.6901612903226</v>
      </c>
      <c r="E105" s="7"/>
      <c r="F105" s="7"/>
      <c r="G105" s="1">
        <v>1</v>
      </c>
      <c r="H105" s="9">
        <f t="shared" ref="H105:H116" si="103">E106</f>
        <v>16.6901612903226</v>
      </c>
      <c r="I105" s="9">
        <f t="shared" ref="I105:I116" si="104">H105+273.15</f>
        <v>289.84016129032256</v>
      </c>
      <c r="J105" s="9">
        <f t="shared" ref="J105:J116" si="105">EXP(($C$15*(I105-$C$13))/($C$16*I105*$C$13))</f>
        <v>0.13572659600927953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8.7935932564826291E-2</v>
      </c>
      <c r="Q105" s="12">
        <f t="shared" ref="Q105:Q116" si="109">P105*$B$107</f>
        <v>2.6380779769447887E-2</v>
      </c>
      <c r="R105" s="9">
        <f t="shared" ref="R105:R116" si="110">L105*$B$107</f>
        <v>0.19436706250000002</v>
      </c>
      <c r="S105" s="13">
        <f t="shared" ref="S105:S116" si="111">Q105/R105</f>
        <v>0.13572659600927953</v>
      </c>
      <c r="T105" s="2">
        <f t="shared" ref="T105:T116" si="112">$B$106/100</f>
        <v>0.01</v>
      </c>
      <c r="U105" s="14">
        <f t="shared" ref="U105:U116" si="113">S105*T105</f>
        <v>1.3572659600927953E-3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1.1307265960092794E-2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15.5553225806452</v>
      </c>
      <c r="E106" s="10">
        <f t="shared" ref="E106:E117" si="122">D105</f>
        <v>16.6901612903226</v>
      </c>
      <c r="F106" s="7" t="s">
        <v>83</v>
      </c>
      <c r="G106" s="1">
        <v>2</v>
      </c>
      <c r="H106" s="9">
        <f t="shared" si="103"/>
        <v>15.5553225806452</v>
      </c>
      <c r="I106" s="9">
        <f t="shared" si="104"/>
        <v>288.7053225806452</v>
      </c>
      <c r="J106" s="9">
        <f t="shared" si="105"/>
        <v>0.11893690022721243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1.2078444841018405</v>
      </c>
      <c r="P106" s="9">
        <f t="shared" si="108"/>
        <v>0.14365727889560947</v>
      </c>
      <c r="Q106" s="12">
        <f t="shared" si="109"/>
        <v>4.3097183668682842E-2</v>
      </c>
      <c r="R106" s="9">
        <f t="shared" si="110"/>
        <v>0.19436706250000002</v>
      </c>
      <c r="S106" s="13">
        <f t="shared" si="111"/>
        <v>0.22173089984669</v>
      </c>
      <c r="T106" s="2">
        <f t="shared" si="112"/>
        <v>0.01</v>
      </c>
      <c r="U106" s="14">
        <f t="shared" si="113"/>
        <v>2.2173089984669002E-3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1.2167308998466901E-2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15.055</v>
      </c>
      <c r="E107" s="10">
        <f t="shared" si="122"/>
        <v>15.5553225806452</v>
      </c>
      <c r="F107" s="7" t="s">
        <v>83</v>
      </c>
      <c r="G107" s="1">
        <v>3</v>
      </c>
      <c r="H107" s="9">
        <f t="shared" si="103"/>
        <v>15.055</v>
      </c>
      <c r="I107" s="9">
        <f t="shared" si="104"/>
        <v>288.20499999999998</v>
      </c>
      <c r="J107" s="9">
        <f t="shared" si="105"/>
        <v>0.11217334959101431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1.7120774135395647</v>
      </c>
      <c r="P107" s="9">
        <f t="shared" si="108"/>
        <v>0.19204945823585318</v>
      </c>
      <c r="Q107" s="12">
        <f t="shared" si="109"/>
        <v>5.761483747075595E-2</v>
      </c>
      <c r="R107" s="9">
        <f t="shared" si="110"/>
        <v>0.19436706250000002</v>
      </c>
      <c r="S107" s="13">
        <f t="shared" si="111"/>
        <v>0.29642284412646275</v>
      </c>
      <c r="T107" s="2">
        <f t="shared" si="112"/>
        <v>0.01</v>
      </c>
      <c r="U107" s="14">
        <f t="shared" si="113"/>
        <v>2.9642284412646274E-3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1.2914228441264629E-2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14.4371935483871</v>
      </c>
      <c r="E108" s="10">
        <f t="shared" si="122"/>
        <v>15.055</v>
      </c>
      <c r="F108" s="7" t="s">
        <v>83</v>
      </c>
      <c r="G108" s="1">
        <v>4</v>
      </c>
      <c r="H108" s="9">
        <f t="shared" si="103"/>
        <v>14.4371935483871</v>
      </c>
      <c r="I108" s="9">
        <f t="shared" si="104"/>
        <v>287.58719354838706</v>
      </c>
      <c r="J108" s="9">
        <f t="shared" si="105"/>
        <v>0.10432058961955135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2.167918163637045</v>
      </c>
      <c r="P108" s="9">
        <f t="shared" si="108"/>
        <v>0.22615850107755153</v>
      </c>
      <c r="Q108" s="12">
        <f t="shared" si="109"/>
        <v>6.7847550323265463E-2</v>
      </c>
      <c r="R108" s="9">
        <f t="shared" si="110"/>
        <v>0.19436706250000002</v>
      </c>
      <c r="S108" s="13">
        <f t="shared" si="111"/>
        <v>0.34906917587060543</v>
      </c>
      <c r="T108" s="2">
        <f t="shared" si="112"/>
        <v>0.01</v>
      </c>
      <c r="U108" s="14">
        <f t="shared" si="113"/>
        <v>3.4906917587060543E-3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4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5"/>
        <v>7.4999999999999997E-3</v>
      </c>
      <c r="AT108" s="1">
        <f t="shared" si="116"/>
        <v>1.3440691758706054E-2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15.8381333333333</v>
      </c>
      <c r="E109" s="10">
        <f t="shared" si="122"/>
        <v>14.4371935483871</v>
      </c>
      <c r="F109" s="7" t="s">
        <v>83</v>
      </c>
      <c r="G109" s="1">
        <v>5</v>
      </c>
      <c r="H109" s="9">
        <f t="shared" si="103"/>
        <v>15.8381333333333</v>
      </c>
      <c r="I109" s="9">
        <f t="shared" si="104"/>
        <v>288.98813333333328</v>
      </c>
      <c r="J109" s="9">
        <f t="shared" si="105"/>
        <v>0.12292788532931224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1.8446716794315188</v>
      </c>
      <c r="O109" s="9">
        <f t="shared" si="123"/>
        <v>0.74497819146130806</v>
      </c>
      <c r="P109" s="9">
        <f t="shared" si="108"/>
        <v>9.15785936927941E-2</v>
      </c>
      <c r="Q109" s="12">
        <f t="shared" si="109"/>
        <v>2.747357810783823E-2</v>
      </c>
      <c r="R109" s="9">
        <f t="shared" si="110"/>
        <v>0.19436706250000002</v>
      </c>
      <c r="S109" s="13">
        <f t="shared" si="111"/>
        <v>0.14134893924138112</v>
      </c>
      <c r="T109" s="2">
        <f t="shared" si="112"/>
        <v>0.01</v>
      </c>
      <c r="U109" s="14">
        <f t="shared" si="113"/>
        <v>1.4134893924138113E-3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1.631348939241381E-2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19.116</v>
      </c>
      <c r="E110" s="10">
        <f t="shared" si="122"/>
        <v>15.8381333333333</v>
      </c>
      <c r="F110" s="7" t="s">
        <v>85</v>
      </c>
      <c r="G110" s="1">
        <v>6</v>
      </c>
      <c r="H110" s="9">
        <f t="shared" si="103"/>
        <v>19.116</v>
      </c>
      <c r="I110" s="9">
        <f t="shared" si="104"/>
        <v>292.26599999999996</v>
      </c>
      <c r="J110" s="9">
        <f t="shared" si="105"/>
        <v>0.17937406828460351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1.3012898061018472</v>
      </c>
      <c r="P110" s="9">
        <f t="shared" si="108"/>
        <v>0.2334176465377712</v>
      </c>
      <c r="Q110" s="12">
        <f t="shared" si="109"/>
        <v>7.002529396133135E-2</v>
      </c>
      <c r="R110" s="9">
        <f t="shared" si="110"/>
        <v>0.19436706250000002</v>
      </c>
      <c r="S110" s="13">
        <f t="shared" si="111"/>
        <v>0.36027345919955622</v>
      </c>
      <c r="T110" s="2">
        <f t="shared" si="112"/>
        <v>0.01</v>
      </c>
      <c r="U110" s="14">
        <f t="shared" si="113"/>
        <v>3.6027345919955622E-3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1.8502734591995564E-2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23.364933333333301</v>
      </c>
      <c r="E111" s="10">
        <f t="shared" si="122"/>
        <v>19.116</v>
      </c>
      <c r="F111" s="7" t="s">
        <v>83</v>
      </c>
      <c r="G111" s="1">
        <v>7</v>
      </c>
      <c r="H111" s="9">
        <f t="shared" si="103"/>
        <v>23.364933333333301</v>
      </c>
      <c r="I111" s="9">
        <f t="shared" si="104"/>
        <v>296.51493333333326</v>
      </c>
      <c r="J111" s="9">
        <f t="shared" si="105"/>
        <v>0.28912543978798361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1.7157623678974097</v>
      </c>
      <c r="P111" s="9">
        <f t="shared" si="108"/>
        <v>0.4960705491900107</v>
      </c>
      <c r="Q111" s="12">
        <f t="shared" si="109"/>
        <v>0.14882116475700322</v>
      </c>
      <c r="R111" s="9">
        <f t="shared" si="110"/>
        <v>0.19436706250000002</v>
      </c>
      <c r="S111" s="13">
        <f t="shared" si="111"/>
        <v>0.76567069977200075</v>
      </c>
      <c r="T111" s="2">
        <f t="shared" si="112"/>
        <v>0.01</v>
      </c>
      <c r="U111" s="14">
        <f t="shared" si="113"/>
        <v>7.6567069977200074E-3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2.2556706997720007E-2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26.312290322580601</v>
      </c>
      <c r="E112" s="10">
        <f t="shared" si="122"/>
        <v>23.364933333333301</v>
      </c>
      <c r="F112" s="7" t="s">
        <v>83</v>
      </c>
      <c r="G112" s="1">
        <v>8</v>
      </c>
      <c r="H112" s="9">
        <f t="shared" si="103"/>
        <v>26.312290322580601</v>
      </c>
      <c r="I112" s="9">
        <f t="shared" si="104"/>
        <v>299.4622903225806</v>
      </c>
      <c r="J112" s="9">
        <f t="shared" si="105"/>
        <v>0.39943539604674227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1.8675820270407324</v>
      </c>
      <c r="P112" s="9">
        <f t="shared" si="108"/>
        <v>0.74597836662079264</v>
      </c>
      <c r="Q112" s="12">
        <f t="shared" si="109"/>
        <v>0.22379350998623779</v>
      </c>
      <c r="R112" s="9">
        <f t="shared" si="110"/>
        <v>0.19436706250000002</v>
      </c>
      <c r="S112" s="13">
        <f t="shared" si="111"/>
        <v>1.1513962659503472</v>
      </c>
      <c r="T112" s="2">
        <f t="shared" si="112"/>
        <v>0.01</v>
      </c>
      <c r="U112" s="14">
        <f t="shared" si="113"/>
        <v>1.1513962659503472E-2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2.6413962659503472E-2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27.953806451612898</v>
      </c>
      <c r="E113" s="10">
        <f t="shared" si="122"/>
        <v>26.312290322580601</v>
      </c>
      <c r="F113" s="7" t="s">
        <v>83</v>
      </c>
      <c r="G113" s="1">
        <v>9</v>
      </c>
      <c r="H113" s="9">
        <f t="shared" si="103"/>
        <v>27.953806451612898</v>
      </c>
      <c r="I113" s="9">
        <f t="shared" si="104"/>
        <v>301.10380645161285</v>
      </c>
      <c r="J113" s="9">
        <f t="shared" si="105"/>
        <v>0.47690088817278131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1.7694938687532733</v>
      </c>
      <c r="P113" s="9">
        <f t="shared" si="108"/>
        <v>0.84387319762472701</v>
      </c>
      <c r="Q113" s="12">
        <f t="shared" si="109"/>
        <v>0.25316195928741808</v>
      </c>
      <c r="R113" s="9">
        <f t="shared" si="110"/>
        <v>0.19436706250000002</v>
      </c>
      <c r="S113" s="13">
        <f t="shared" si="111"/>
        <v>1.3024941367697938</v>
      </c>
      <c r="T113" s="2">
        <f t="shared" si="112"/>
        <v>0.01</v>
      </c>
      <c r="U113" s="14">
        <f t="shared" si="113"/>
        <v>1.3024941367697938E-2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2.7924941367697936E-2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26.182300000000001</v>
      </c>
      <c r="E114" s="10">
        <f t="shared" si="122"/>
        <v>27.953806451612898</v>
      </c>
      <c r="F114" s="7" t="s">
        <v>83</v>
      </c>
      <c r="G114" s="1">
        <v>10</v>
      </c>
      <c r="H114" s="9">
        <f t="shared" si="103"/>
        <v>26.182300000000001</v>
      </c>
      <c r="I114" s="9">
        <f t="shared" si="104"/>
        <v>299.33229999999998</v>
      </c>
      <c r="J114" s="9">
        <f t="shared" si="105"/>
        <v>0.39383504664439906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1.5735108794618795</v>
      </c>
      <c r="P114" s="9">
        <f t="shared" si="108"/>
        <v>0.61970373060833872</v>
      </c>
      <c r="Q114" s="12">
        <f t="shared" si="109"/>
        <v>0.18591111918250161</v>
      </c>
      <c r="R114" s="9">
        <f t="shared" si="110"/>
        <v>0.19436706250000002</v>
      </c>
      <c r="S114" s="13">
        <f t="shared" si="111"/>
        <v>0.95649497806502881</v>
      </c>
      <c r="T114" s="2">
        <f t="shared" si="112"/>
        <v>0.01</v>
      </c>
      <c r="U114" s="14">
        <f t="shared" si="113"/>
        <v>9.5649497806502889E-3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2.4464949780650287E-2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21.733064516129001</v>
      </c>
      <c r="E115" s="10">
        <f t="shared" si="122"/>
        <v>26.182300000000001</v>
      </c>
      <c r="F115" s="7" t="s">
        <v>83</v>
      </c>
      <c r="G115" s="1">
        <v>11</v>
      </c>
      <c r="H115" s="9">
        <f t="shared" si="103"/>
        <v>21.733064516129001</v>
      </c>
      <c r="I115" s="9">
        <f t="shared" si="104"/>
        <v>294.88306451612897</v>
      </c>
      <c r="J115" s="9">
        <f t="shared" si="105"/>
        <v>0.24108265842370033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0.90611679141086365</v>
      </c>
      <c r="O115" s="9">
        <f t="shared" si="123"/>
        <v>0.6955805657760108</v>
      </c>
      <c r="P115" s="9">
        <f t="shared" si="108"/>
        <v>0.16769241194514223</v>
      </c>
      <c r="Q115" s="12">
        <f t="shared" si="109"/>
        <v>5.0307723583542664E-2</v>
      </c>
      <c r="R115" s="9">
        <f t="shared" si="110"/>
        <v>0.19436706250000002</v>
      </c>
      <c r="S115" s="13">
        <f t="shared" si="111"/>
        <v>0.25882844004777128</v>
      </c>
      <c r="T115" s="2">
        <f t="shared" si="112"/>
        <v>0.01</v>
      </c>
      <c r="U115" s="14">
        <f t="shared" si="113"/>
        <v>2.5882844004777128E-3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1.7488284400477713E-2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20.061866666666699</v>
      </c>
      <c r="E116" s="10">
        <f t="shared" si="122"/>
        <v>21.733064516129001</v>
      </c>
      <c r="F116" s="7" t="s">
        <v>85</v>
      </c>
      <c r="G116" s="1">
        <v>12</v>
      </c>
      <c r="H116" s="9">
        <f t="shared" si="103"/>
        <v>20.061866666666699</v>
      </c>
      <c r="I116" s="9">
        <f t="shared" si="104"/>
        <v>293.21186666666665</v>
      </c>
      <c r="J116" s="9">
        <f t="shared" si="105"/>
        <v>0.19972532453823511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1.175778362164202</v>
      </c>
      <c r="P116" s="9">
        <f t="shared" si="108"/>
        <v>0.23483271496827976</v>
      </c>
      <c r="Q116" s="12">
        <f t="shared" si="109"/>
        <v>7.0449814490483931E-2</v>
      </c>
      <c r="R116" s="9">
        <f t="shared" si="110"/>
        <v>0.19436706250000002</v>
      </c>
      <c r="S116" s="13">
        <f t="shared" si="111"/>
        <v>0.36245757683601315</v>
      </c>
      <c r="T116" s="2">
        <f t="shared" si="112"/>
        <v>0.01</v>
      </c>
      <c r="U116" s="14">
        <f t="shared" si="113"/>
        <v>3.6245757683601317E-3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1.8524575768360134E-2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15.645096774193499</v>
      </c>
      <c r="E117" s="10">
        <f t="shared" si="122"/>
        <v>20.061866666666699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16.6901612903226</v>
      </c>
      <c r="E121" s="7"/>
      <c r="F121" s="7"/>
      <c r="G121" s="1">
        <v>1</v>
      </c>
      <c r="H121" s="9">
        <f t="shared" ref="H121:H132" si="124">E122</f>
        <v>16.6901612903226</v>
      </c>
      <c r="I121" s="9">
        <f t="shared" ref="I121:I132" si="125">H121+273.15</f>
        <v>289.84016129032256</v>
      </c>
      <c r="J121" s="9">
        <f t="shared" ref="J121:J132" si="126">EXP(($C$15*(I121-$C$13))/($C$16*I121*$C$13))</f>
        <v>0.13572659600927953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3.8641361883841881E-2</v>
      </c>
      <c r="Q121" s="12">
        <f t="shared" ref="Q121:Q132" si="130">P121*$B$123</f>
        <v>1.2751649421667821E-2</v>
      </c>
      <c r="R121" s="9">
        <f t="shared" ref="R121:R132" si="131">L121*$B$123</f>
        <v>9.3951000000000007E-2</v>
      </c>
      <c r="S121" s="13">
        <f t="shared" ref="S121:S132" si="132">Q121/R121</f>
        <v>0.13572659600927953</v>
      </c>
      <c r="T121" s="2">
        <f t="shared" ref="T121:T132" si="133">$B$122/100</f>
        <v>0.01</v>
      </c>
      <c r="U121" s="14">
        <f t="shared" ref="U121:U132" si="134">S121*T121</f>
        <v>1.3572659600927953E-3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5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6">AR121*AQ121</f>
        <v>7.4999999999999997E-3</v>
      </c>
      <c r="AT121" s="1">
        <f t="shared" ref="AT121:AT132" si="137">(AS121+AM121+AD121+AA121+U121+X121+AG121+AJ121+AP121)</f>
        <v>1.1307265960092794E-2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15.5553225806452</v>
      </c>
      <c r="E122" s="10">
        <f t="shared" ref="E122:E133" si="145">D121</f>
        <v>16.6901612903226</v>
      </c>
      <c r="F122" s="7" t="s">
        <v>83</v>
      </c>
      <c r="G122" s="1">
        <v>2</v>
      </c>
      <c r="H122" s="9">
        <f t="shared" si="124"/>
        <v>15.5553225806452</v>
      </c>
      <c r="I122" s="9">
        <f t="shared" si="125"/>
        <v>288.7053225806452</v>
      </c>
      <c r="J122" s="9">
        <f t="shared" si="126"/>
        <v>0.11893690022721243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0.53075863811615809</v>
      </c>
      <c r="P122" s="9">
        <f t="shared" si="129"/>
        <v>6.3126787186352645E-2</v>
      </c>
      <c r="Q122" s="12">
        <f t="shared" si="130"/>
        <v>2.0831839771496375E-2</v>
      </c>
      <c r="R122" s="9">
        <f t="shared" si="131"/>
        <v>9.3951000000000007E-2</v>
      </c>
      <c r="S122" s="13">
        <f t="shared" si="132"/>
        <v>0.22173089984669</v>
      </c>
      <c r="T122" s="2">
        <f t="shared" si="133"/>
        <v>0.01</v>
      </c>
      <c r="U122" s="14">
        <f t="shared" si="134"/>
        <v>2.2173089984669002E-3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5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6"/>
        <v>7.4999999999999997E-3</v>
      </c>
      <c r="AT122" s="1">
        <f t="shared" si="137"/>
        <v>1.2167308998466901E-2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15.055</v>
      </c>
      <c r="E123" s="10">
        <f t="shared" si="145"/>
        <v>15.5553225806452</v>
      </c>
      <c r="F123" s="7" t="s">
        <v>83</v>
      </c>
      <c r="G123" s="1">
        <v>3</v>
      </c>
      <c r="H123" s="9">
        <f t="shared" si="124"/>
        <v>15.055</v>
      </c>
      <c r="I123" s="9">
        <f t="shared" si="125"/>
        <v>288.20499999999998</v>
      </c>
      <c r="J123" s="9">
        <f t="shared" si="126"/>
        <v>0.11217334959101431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0.75233185092980548</v>
      </c>
      <c r="P123" s="9">
        <f t="shared" si="129"/>
        <v>8.4391583722803934E-2</v>
      </c>
      <c r="Q123" s="12">
        <f t="shared" si="130"/>
        <v>2.7849222628525301E-2</v>
      </c>
      <c r="R123" s="9">
        <f t="shared" si="131"/>
        <v>9.3951000000000007E-2</v>
      </c>
      <c r="S123" s="13">
        <f t="shared" si="132"/>
        <v>0.29642284412646275</v>
      </c>
      <c r="T123" s="2">
        <f t="shared" si="133"/>
        <v>0.01</v>
      </c>
      <c r="U123" s="14">
        <f t="shared" si="134"/>
        <v>2.9642284412646274E-3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5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6"/>
        <v>7.4999999999999997E-3</v>
      </c>
      <c r="AT123" s="1">
        <f t="shared" si="137"/>
        <v>1.2914228441264629E-2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14.4371935483871</v>
      </c>
      <c r="E124" s="10">
        <f t="shared" si="145"/>
        <v>15.055</v>
      </c>
      <c r="F124" s="7" t="s">
        <v>83</v>
      </c>
      <c r="G124" s="1">
        <v>4</v>
      </c>
      <c r="H124" s="9">
        <f t="shared" si="124"/>
        <v>14.4371935483871</v>
      </c>
      <c r="I124" s="9">
        <f t="shared" si="125"/>
        <v>287.58719354838706</v>
      </c>
      <c r="J124" s="9">
        <f t="shared" si="126"/>
        <v>0.10432058961955135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0.95264026720700157</v>
      </c>
      <c r="P124" s="9">
        <f t="shared" si="129"/>
        <v>9.9379994370361352E-2</v>
      </c>
      <c r="Q124" s="12">
        <f t="shared" si="130"/>
        <v>3.2795398142219247E-2</v>
      </c>
      <c r="R124" s="9">
        <f t="shared" si="131"/>
        <v>9.3951000000000007E-2</v>
      </c>
      <c r="S124" s="13">
        <f t="shared" si="132"/>
        <v>0.34906917587060537</v>
      </c>
      <c r="T124" s="2">
        <f t="shared" si="133"/>
        <v>0.01</v>
      </c>
      <c r="U124" s="14">
        <f t="shared" si="134"/>
        <v>3.4906917587060539E-3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5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6"/>
        <v>7.4999999999999997E-3</v>
      </c>
      <c r="AT124" s="1">
        <f t="shared" si="137"/>
        <v>1.3440691758706054E-2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15.8381333333333</v>
      </c>
      <c r="E125" s="10">
        <f t="shared" si="145"/>
        <v>14.4371935483871</v>
      </c>
      <c r="F125" s="7" t="s">
        <v>83</v>
      </c>
      <c r="G125" s="1">
        <v>5</v>
      </c>
      <c r="H125" s="9">
        <f t="shared" si="124"/>
        <v>15.8381333333333</v>
      </c>
      <c r="I125" s="9">
        <f t="shared" si="125"/>
        <v>288.98813333333328</v>
      </c>
      <c r="J125" s="9">
        <f t="shared" si="126"/>
        <v>0.12292788532931224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0.81059725919480807</v>
      </c>
      <c r="O125" s="9">
        <f t="shared" si="146"/>
        <v>0.32736301364183218</v>
      </c>
      <c r="P125" s="9">
        <f t="shared" si="129"/>
        <v>4.0242043002021229E-2</v>
      </c>
      <c r="Q125" s="12">
        <f t="shared" si="130"/>
        <v>1.3279874190667005E-2</v>
      </c>
      <c r="R125" s="9">
        <f t="shared" si="131"/>
        <v>9.3951000000000007E-2</v>
      </c>
      <c r="S125" s="13">
        <f t="shared" si="132"/>
        <v>0.1413489392413812</v>
      </c>
      <c r="T125" s="2">
        <f t="shared" si="133"/>
        <v>0.01</v>
      </c>
      <c r="U125" s="14">
        <f t="shared" si="134"/>
        <v>1.4134893924138119E-3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1.631348939241381E-2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19.116</v>
      </c>
      <c r="E126" s="10">
        <f t="shared" si="145"/>
        <v>15.8381333333333</v>
      </c>
      <c r="F126" s="7" t="s">
        <v>85</v>
      </c>
      <c r="G126" s="1">
        <v>6</v>
      </c>
      <c r="H126" s="9">
        <f t="shared" si="124"/>
        <v>19.116</v>
      </c>
      <c r="I126" s="9">
        <f t="shared" si="125"/>
        <v>292.26599999999996</v>
      </c>
      <c r="J126" s="9">
        <f t="shared" si="126"/>
        <v>0.17937406828460351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0.57182097063981085</v>
      </c>
      <c r="P126" s="9">
        <f t="shared" si="129"/>
        <v>0.10256985383411368</v>
      </c>
      <c r="Q126" s="12">
        <f t="shared" si="130"/>
        <v>3.3848051765257514E-2</v>
      </c>
      <c r="R126" s="9">
        <f t="shared" si="131"/>
        <v>9.3951000000000007E-2</v>
      </c>
      <c r="S126" s="13">
        <f t="shared" si="132"/>
        <v>0.36027345919955628</v>
      </c>
      <c r="T126" s="2">
        <f t="shared" si="133"/>
        <v>0.01</v>
      </c>
      <c r="U126" s="14">
        <f t="shared" si="134"/>
        <v>3.602734591995563E-3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1.8502734591995564E-2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23.364933333333301</v>
      </c>
      <c r="E127" s="10">
        <f t="shared" si="145"/>
        <v>19.116</v>
      </c>
      <c r="F127" s="7" t="s">
        <v>83</v>
      </c>
      <c r="G127" s="1">
        <v>7</v>
      </c>
      <c r="H127" s="9">
        <f t="shared" si="124"/>
        <v>23.364933333333301</v>
      </c>
      <c r="I127" s="9">
        <f t="shared" si="125"/>
        <v>296.51493333333326</v>
      </c>
      <c r="J127" s="9">
        <f t="shared" si="126"/>
        <v>0.28912543978798361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0.75395111680569726</v>
      </c>
      <c r="P127" s="9">
        <f t="shared" si="129"/>
        <v>0.21798644822508861</v>
      </c>
      <c r="Q127" s="12">
        <f t="shared" si="130"/>
        <v>7.1935527914279249E-2</v>
      </c>
      <c r="R127" s="9">
        <f t="shared" si="131"/>
        <v>9.3951000000000007E-2</v>
      </c>
      <c r="S127" s="13">
        <f t="shared" si="132"/>
        <v>0.76567069977200075</v>
      </c>
      <c r="T127" s="2">
        <f t="shared" si="133"/>
        <v>0.01</v>
      </c>
      <c r="U127" s="14">
        <f t="shared" si="134"/>
        <v>7.6567069977200074E-3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2.2556706997720007E-2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26.312290322580601</v>
      </c>
      <c r="E128" s="10">
        <f t="shared" si="145"/>
        <v>23.364933333333301</v>
      </c>
      <c r="F128" s="7" t="s">
        <v>83</v>
      </c>
      <c r="G128" s="1">
        <v>8</v>
      </c>
      <c r="H128" s="9">
        <f t="shared" si="124"/>
        <v>26.312290322580601</v>
      </c>
      <c r="I128" s="9">
        <f t="shared" si="125"/>
        <v>299.4622903225806</v>
      </c>
      <c r="J128" s="9">
        <f t="shared" si="126"/>
        <v>0.39943539604674227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0.82066466858060871</v>
      </c>
      <c r="P128" s="9">
        <f t="shared" si="129"/>
        <v>0.32780251691606394</v>
      </c>
      <c r="Q128" s="12">
        <f t="shared" si="130"/>
        <v>0.10817483058230111</v>
      </c>
      <c r="R128" s="9">
        <f t="shared" si="131"/>
        <v>9.3951000000000007E-2</v>
      </c>
      <c r="S128" s="13">
        <f t="shared" si="132"/>
        <v>1.1513962659503476</v>
      </c>
      <c r="T128" s="2">
        <f t="shared" si="133"/>
        <v>0.01</v>
      </c>
      <c r="U128" s="14">
        <f t="shared" si="134"/>
        <v>1.1513962659503477E-2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2.6413962659503479E-2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27.953806451612898</v>
      </c>
      <c r="E129" s="10">
        <f t="shared" si="145"/>
        <v>26.312290322580601</v>
      </c>
      <c r="F129" s="7" t="s">
        <v>83</v>
      </c>
      <c r="G129" s="1">
        <v>9</v>
      </c>
      <c r="H129" s="9">
        <f t="shared" si="124"/>
        <v>27.953806451612898</v>
      </c>
      <c r="I129" s="9">
        <f t="shared" si="125"/>
        <v>301.10380645161285</v>
      </c>
      <c r="J129" s="9">
        <f t="shared" si="126"/>
        <v>0.47690088817278131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0.77756215166454479</v>
      </c>
      <c r="P129" s="9">
        <f t="shared" si="129"/>
        <v>0.37082008073836031</v>
      </c>
      <c r="Q129" s="12">
        <f t="shared" si="130"/>
        <v>0.12237062664365891</v>
      </c>
      <c r="R129" s="9">
        <f t="shared" si="131"/>
        <v>9.3951000000000007E-2</v>
      </c>
      <c r="S129" s="13">
        <f t="shared" si="132"/>
        <v>1.302494136769794</v>
      </c>
      <c r="T129" s="2">
        <f t="shared" si="133"/>
        <v>0.01</v>
      </c>
      <c r="U129" s="14">
        <f t="shared" si="134"/>
        <v>1.302494136769794E-2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2.7924941367697943E-2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26.182300000000001</v>
      </c>
      <c r="E130" s="10">
        <f t="shared" si="145"/>
        <v>27.953806451612898</v>
      </c>
      <c r="F130" s="7" t="s">
        <v>83</v>
      </c>
      <c r="G130" s="1">
        <v>10</v>
      </c>
      <c r="H130" s="9">
        <f t="shared" si="124"/>
        <v>26.182300000000001</v>
      </c>
      <c r="I130" s="9">
        <f t="shared" si="125"/>
        <v>299.33229999999998</v>
      </c>
      <c r="J130" s="9">
        <f t="shared" si="126"/>
        <v>0.39383504664439906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0.69144207092618437</v>
      </c>
      <c r="P130" s="9">
        <f t="shared" si="129"/>
        <v>0.2723141202551137</v>
      </c>
      <c r="Q130" s="12">
        <f t="shared" si="130"/>
        <v>8.9863659684187525E-2</v>
      </c>
      <c r="R130" s="9">
        <f t="shared" si="131"/>
        <v>9.3951000000000007E-2</v>
      </c>
      <c r="S130" s="13">
        <f t="shared" si="132"/>
        <v>0.95649497806502881</v>
      </c>
      <c r="T130" s="2">
        <f t="shared" si="133"/>
        <v>0.01</v>
      </c>
      <c r="U130" s="14">
        <f t="shared" si="134"/>
        <v>9.5649497806502889E-3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2.4464949780650287E-2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21.733064516129001</v>
      </c>
      <c r="E131" s="10">
        <f t="shared" si="145"/>
        <v>26.182300000000001</v>
      </c>
      <c r="F131" s="7" t="s">
        <v>83</v>
      </c>
      <c r="G131" s="1">
        <v>11</v>
      </c>
      <c r="H131" s="9">
        <f t="shared" si="124"/>
        <v>21.733064516129001</v>
      </c>
      <c r="I131" s="9">
        <f t="shared" si="125"/>
        <v>294.88306451612897</v>
      </c>
      <c r="J131" s="9">
        <f t="shared" si="126"/>
        <v>0.24108265842370033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0.39817155313751712</v>
      </c>
      <c r="O131" s="9">
        <f t="shared" si="146"/>
        <v>0.3056563975335535</v>
      </c>
      <c r="P131" s="9">
        <f t="shared" si="129"/>
        <v>7.3688456881600445E-2</v>
      </c>
      <c r="Q131" s="12">
        <f t="shared" si="130"/>
        <v>2.4317190770928147E-2</v>
      </c>
      <c r="R131" s="9">
        <f t="shared" si="131"/>
        <v>9.3951000000000007E-2</v>
      </c>
      <c r="S131" s="13">
        <f t="shared" si="132"/>
        <v>0.25882844004777111</v>
      </c>
      <c r="T131" s="2">
        <f t="shared" si="133"/>
        <v>0.01</v>
      </c>
      <c r="U131" s="14">
        <f t="shared" si="134"/>
        <v>2.588284400477711E-3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1.7488284400477713E-2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20.061866666666699</v>
      </c>
      <c r="E132" s="10">
        <f t="shared" si="145"/>
        <v>21.733064516129001</v>
      </c>
      <c r="F132" s="7" t="s">
        <v>85</v>
      </c>
      <c r="G132" s="1">
        <v>12</v>
      </c>
      <c r="H132" s="9">
        <f t="shared" si="124"/>
        <v>20.061866666666699</v>
      </c>
      <c r="I132" s="9">
        <f t="shared" si="125"/>
        <v>293.21186666666665</v>
      </c>
      <c r="J132" s="9">
        <f t="shared" si="126"/>
        <v>0.19972532453823511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0.51666794065195309</v>
      </c>
      <c r="P132" s="9">
        <f t="shared" si="129"/>
        <v>0.10319167212521292</v>
      </c>
      <c r="Q132" s="12">
        <f t="shared" si="130"/>
        <v>3.4053251801320267E-2</v>
      </c>
      <c r="R132" s="9">
        <f t="shared" si="131"/>
        <v>9.3951000000000007E-2</v>
      </c>
      <c r="S132" s="13">
        <f t="shared" si="132"/>
        <v>0.3624575768360131</v>
      </c>
      <c r="T132" s="2">
        <f t="shared" si="133"/>
        <v>0.01</v>
      </c>
      <c r="U132" s="14">
        <f t="shared" si="134"/>
        <v>3.6245757683601308E-3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1.852457576836013E-2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15.645096774193499</v>
      </c>
      <c r="E133" s="10">
        <f t="shared" si="145"/>
        <v>20.061866666666699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16.6901612903226</v>
      </c>
      <c r="E136" s="7"/>
      <c r="F136" s="7"/>
      <c r="G136" s="1">
        <v>1</v>
      </c>
      <c r="H136" s="9">
        <f t="shared" ref="H136:H147" si="147">E137</f>
        <v>16.6901612903226</v>
      </c>
      <c r="I136" s="9">
        <f t="shared" ref="I136:I147" si="148">H136+273.15</f>
        <v>289.84016129032256</v>
      </c>
      <c r="J136" s="9">
        <f t="shared" ref="J136:J147" si="149">EXP(($C$15*(I136-$C$13))/($C$16*I136*$C$13))</f>
        <v>0.13572659600927953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0.10302298993710195</v>
      </c>
      <c r="Q136" s="12">
        <f t="shared" ref="Q136:Q147" si="153">P136*$B$138</f>
        <v>2.6785977383646506E-2</v>
      </c>
      <c r="R136" s="9">
        <f t="shared" ref="R136:R147" si="154">L136*$B$138</f>
        <v>0.19735245833333334</v>
      </c>
      <c r="S136" s="13">
        <f t="shared" ref="S136:S147" si="155">Q136/R136</f>
        <v>0.13572659600927953</v>
      </c>
      <c r="T136" s="2">
        <f t="shared" ref="T136:T147" si="156">$B$137/100</f>
        <v>0.01</v>
      </c>
      <c r="U136" s="14">
        <f t="shared" ref="U136:U147" si="157">S136*T136</f>
        <v>1.3572659600927953E-3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8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9">AR136*AQ136</f>
        <v>7.4999999999999997E-3</v>
      </c>
      <c r="AT136" s="1">
        <f t="shared" ref="AT136:AT147" si="160">(AS136+AM136+AD136+AA136+U136+X136+AG136+AJ136+AP136)</f>
        <v>1.1307265960092794E-2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15.5553225806452</v>
      </c>
      <c r="E137" s="10">
        <f t="shared" ref="E137:E148" si="166">D136</f>
        <v>16.6901612903226</v>
      </c>
      <c r="F137" s="7" t="s">
        <v>83</v>
      </c>
      <c r="G137" s="1">
        <v>2</v>
      </c>
      <c r="H137" s="9">
        <f t="shared" si="147"/>
        <v>15.5553225806452</v>
      </c>
      <c r="I137" s="9">
        <f t="shared" si="148"/>
        <v>288.7053225806452</v>
      </c>
      <c r="J137" s="9">
        <f t="shared" si="149"/>
        <v>0.11893690022721243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1.4150728433962314</v>
      </c>
      <c r="P137" s="9">
        <f t="shared" si="152"/>
        <v>0.16830437758925537</v>
      </c>
      <c r="Q137" s="12">
        <f t="shared" si="153"/>
        <v>4.3759138173206397E-2</v>
      </c>
      <c r="R137" s="9">
        <f t="shared" si="154"/>
        <v>0.19735245833333334</v>
      </c>
      <c r="S137" s="13">
        <f t="shared" si="155"/>
        <v>0.22173089984669</v>
      </c>
      <c r="T137" s="2">
        <f t="shared" si="156"/>
        <v>0.01</v>
      </c>
      <c r="U137" s="14">
        <f t="shared" si="157"/>
        <v>2.2173089984669002E-3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8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9"/>
        <v>7.4999999999999997E-3</v>
      </c>
      <c r="AT137" s="1">
        <f t="shared" si="160"/>
        <v>1.2167308998466901E-2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15.055</v>
      </c>
      <c r="E138" s="10">
        <f t="shared" si="166"/>
        <v>15.5553225806452</v>
      </c>
      <c r="F138" s="7" t="s">
        <v>83</v>
      </c>
      <c r="G138" s="1">
        <v>3</v>
      </c>
      <c r="H138" s="9">
        <f t="shared" si="147"/>
        <v>15.055</v>
      </c>
      <c r="I138" s="9">
        <f t="shared" si="148"/>
        <v>288.20499999999998</v>
      </c>
      <c r="J138" s="9">
        <f t="shared" si="149"/>
        <v>0.11217334959101431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2.0058163824736428</v>
      </c>
      <c r="P138" s="9">
        <f t="shared" si="152"/>
        <v>0.22499914228659962</v>
      </c>
      <c r="Q138" s="12">
        <f t="shared" si="153"/>
        <v>5.8499776994515904E-2</v>
      </c>
      <c r="R138" s="9">
        <f t="shared" si="154"/>
        <v>0.19735245833333334</v>
      </c>
      <c r="S138" s="13">
        <f t="shared" si="155"/>
        <v>0.29642284412646275</v>
      </c>
      <c r="T138" s="2">
        <f t="shared" si="156"/>
        <v>0.01</v>
      </c>
      <c r="U138" s="14">
        <f t="shared" si="157"/>
        <v>2.9642284412646274E-3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8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9"/>
        <v>7.4999999999999997E-3</v>
      </c>
      <c r="AT138" s="1">
        <f t="shared" si="160"/>
        <v>1.2914228441264629E-2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14.4371935483871</v>
      </c>
      <c r="E139" s="10">
        <f t="shared" si="166"/>
        <v>15.055</v>
      </c>
      <c r="F139" s="7" t="s">
        <v>83</v>
      </c>
      <c r="G139" s="1">
        <v>4</v>
      </c>
      <c r="H139" s="9">
        <f t="shared" si="147"/>
        <v>14.4371935483871</v>
      </c>
      <c r="I139" s="9">
        <f t="shared" si="148"/>
        <v>287.58719354838706</v>
      </c>
      <c r="J139" s="9">
        <f t="shared" si="149"/>
        <v>0.10432058961955135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2.5398651568537098</v>
      </c>
      <c r="P139" s="9">
        <f t="shared" si="152"/>
        <v>0.26496023071713326</v>
      </c>
      <c r="Q139" s="12">
        <f t="shared" si="153"/>
        <v>6.8889659986454646E-2</v>
      </c>
      <c r="R139" s="9">
        <f t="shared" si="154"/>
        <v>0.19735245833333334</v>
      </c>
      <c r="S139" s="13">
        <f t="shared" si="155"/>
        <v>0.34906917587060532</v>
      </c>
      <c r="T139" s="2">
        <f t="shared" si="156"/>
        <v>0.01</v>
      </c>
      <c r="U139" s="14">
        <f t="shared" si="157"/>
        <v>3.4906917587060535E-3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8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9"/>
        <v>7.4999999999999997E-3</v>
      </c>
      <c r="AT139" s="1">
        <f t="shared" si="160"/>
        <v>1.3440691758706054E-2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15.8381333333333</v>
      </c>
      <c r="E140" s="10">
        <f t="shared" si="166"/>
        <v>14.4371935483871</v>
      </c>
      <c r="F140" s="7" t="s">
        <v>83</v>
      </c>
      <c r="G140" s="1">
        <v>5</v>
      </c>
      <c r="H140" s="9">
        <f t="shared" si="147"/>
        <v>15.8381333333333</v>
      </c>
      <c r="I140" s="9">
        <f t="shared" si="148"/>
        <v>288.98813333333328</v>
      </c>
      <c r="J140" s="9">
        <f t="shared" si="149"/>
        <v>0.12292788532931224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3.0339528428032434</v>
      </c>
      <c r="P140" s="9">
        <f t="shared" si="152"/>
        <v>0.37295740715465803</v>
      </c>
      <c r="Q140" s="12">
        <f t="shared" si="153"/>
        <v>9.6968925860211094E-2</v>
      </c>
      <c r="R140" s="9">
        <f t="shared" si="154"/>
        <v>0.19735245833333334</v>
      </c>
      <c r="S140" s="13">
        <f t="shared" si="155"/>
        <v>0.49134896357068986</v>
      </c>
      <c r="T140" s="2">
        <f t="shared" si="156"/>
        <v>0.01</v>
      </c>
      <c r="U140" s="14">
        <f t="shared" si="157"/>
        <v>4.9134896357068986E-3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1.98134896357069E-2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19.116</v>
      </c>
      <c r="E141" s="10">
        <f t="shared" si="166"/>
        <v>15.8381333333333</v>
      </c>
      <c r="F141" s="7" t="s">
        <v>85</v>
      </c>
      <c r="G141" s="1">
        <v>6</v>
      </c>
      <c r="H141" s="9">
        <f t="shared" si="147"/>
        <v>19.116</v>
      </c>
      <c r="I141" s="9">
        <f t="shared" si="148"/>
        <v>292.26599999999996</v>
      </c>
      <c r="J141" s="9">
        <f t="shared" si="149"/>
        <v>0.17937406828460351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3.4200433523152522</v>
      </c>
      <c r="P141" s="9">
        <f t="shared" si="152"/>
        <v>0.61346708981450038</v>
      </c>
      <c r="Q141" s="12">
        <f t="shared" si="153"/>
        <v>0.15950144335177011</v>
      </c>
      <c r="R141" s="9">
        <f t="shared" si="154"/>
        <v>0.19735245833333334</v>
      </c>
      <c r="S141" s="13">
        <f t="shared" si="155"/>
        <v>0.80820601222189037</v>
      </c>
      <c r="T141" s="2">
        <f t="shared" si="156"/>
        <v>0.01</v>
      </c>
      <c r="U141" s="14">
        <f t="shared" si="157"/>
        <v>8.0820601222189037E-3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2.2982060122218907E-2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23.364933333333301</v>
      </c>
      <c r="E142" s="10">
        <f t="shared" si="166"/>
        <v>19.116</v>
      </c>
      <c r="F142" s="7" t="s">
        <v>83</v>
      </c>
      <c r="G142" s="1">
        <v>7</v>
      </c>
      <c r="H142" s="9">
        <f t="shared" si="147"/>
        <v>23.364933333333301</v>
      </c>
      <c r="I142" s="9">
        <f t="shared" si="148"/>
        <v>296.51493333333326</v>
      </c>
      <c r="J142" s="9">
        <f t="shared" si="149"/>
        <v>0.28912543978798361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3.5656241791674188</v>
      </c>
      <c r="P142" s="9">
        <f t="shared" si="152"/>
        <v>1.030912658920448</v>
      </c>
      <c r="Q142" s="12">
        <f t="shared" si="153"/>
        <v>0.26803729131931647</v>
      </c>
      <c r="R142" s="9">
        <f t="shared" si="154"/>
        <v>0.19735245833333334</v>
      </c>
      <c r="S142" s="13">
        <f t="shared" si="155"/>
        <v>1.3581654547550386</v>
      </c>
      <c r="T142" s="2">
        <f t="shared" si="156"/>
        <v>0.01</v>
      </c>
      <c r="U142" s="14">
        <f t="shared" si="157"/>
        <v>1.3581654547550386E-2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2.8481654547550389E-2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26.312290322580601</v>
      </c>
      <c r="E143" s="10">
        <f t="shared" si="166"/>
        <v>23.364933333333301</v>
      </c>
      <c r="F143" s="7" t="s">
        <v>83</v>
      </c>
      <c r="G143" s="1">
        <v>8</v>
      </c>
      <c r="H143" s="9">
        <f t="shared" si="147"/>
        <v>26.312290322580601</v>
      </c>
      <c r="I143" s="9">
        <f t="shared" si="148"/>
        <v>299.4622903225806</v>
      </c>
      <c r="J143" s="9">
        <f t="shared" si="149"/>
        <v>0.39943539604674227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3.2937594369136374</v>
      </c>
      <c r="P143" s="9">
        <f t="shared" si="152"/>
        <v>1.3156441051662935</v>
      </c>
      <c r="Q143" s="12">
        <f t="shared" si="153"/>
        <v>0.34206746734323634</v>
      </c>
      <c r="R143" s="9">
        <f t="shared" si="154"/>
        <v>0.19735245833333334</v>
      </c>
      <c r="S143" s="13">
        <f t="shared" si="155"/>
        <v>1.7332820185369855</v>
      </c>
      <c r="T143" s="2">
        <f t="shared" si="156"/>
        <v>0.01</v>
      </c>
      <c r="U143" s="14">
        <f t="shared" si="157"/>
        <v>1.7332820185369854E-2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3.2232820185369854E-2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27.953806451612898</v>
      </c>
      <c r="E144" s="10">
        <f t="shared" si="166"/>
        <v>26.312290322580601</v>
      </c>
      <c r="F144" s="7" t="s">
        <v>83</v>
      </c>
      <c r="G144" s="1">
        <v>9</v>
      </c>
      <c r="H144" s="9">
        <f t="shared" si="147"/>
        <v>27.953806451612898</v>
      </c>
      <c r="I144" s="9">
        <f t="shared" si="148"/>
        <v>301.10380645161285</v>
      </c>
      <c r="J144" s="9">
        <f t="shared" si="149"/>
        <v>0.47690088817278131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2.7371632484140109</v>
      </c>
      <c r="P144" s="9">
        <f t="shared" si="152"/>
        <v>1.3053555842425371</v>
      </c>
      <c r="Q144" s="12">
        <f t="shared" si="153"/>
        <v>0.33939245190305967</v>
      </c>
      <c r="R144" s="9">
        <f t="shared" si="154"/>
        <v>0.19735245833333334</v>
      </c>
      <c r="S144" s="13">
        <f t="shared" si="155"/>
        <v>1.7197275107149521</v>
      </c>
      <c r="T144" s="2">
        <f t="shared" si="156"/>
        <v>0.01</v>
      </c>
      <c r="U144" s="14">
        <f t="shared" si="157"/>
        <v>1.719727510714952E-2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3.209727510714952E-2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26.182300000000001</v>
      </c>
      <c r="E145" s="10">
        <f t="shared" si="166"/>
        <v>27.953806451612898</v>
      </c>
      <c r="F145" s="7" t="s">
        <v>83</v>
      </c>
      <c r="G145" s="1">
        <v>10</v>
      </c>
      <c r="H145" s="9">
        <f t="shared" si="147"/>
        <v>26.182300000000001</v>
      </c>
      <c r="I145" s="9">
        <f t="shared" si="148"/>
        <v>299.33229999999998</v>
      </c>
      <c r="J145" s="9">
        <f t="shared" si="149"/>
        <v>0.39383504664439906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2.1908555808381407</v>
      </c>
      <c r="P145" s="9">
        <f t="shared" si="152"/>
        <v>0.86283570987053115</v>
      </c>
      <c r="Q145" s="12">
        <f t="shared" si="153"/>
        <v>0.22433728456633811</v>
      </c>
      <c r="R145" s="9">
        <f t="shared" si="154"/>
        <v>0.19735245833333334</v>
      </c>
      <c r="S145" s="13">
        <f t="shared" si="155"/>
        <v>1.1367341783370477</v>
      </c>
      <c r="T145" s="2">
        <f t="shared" si="156"/>
        <v>0.01</v>
      </c>
      <c r="U145" s="14">
        <f t="shared" si="157"/>
        <v>1.1367341783370477E-2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2.6267341783370479E-2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21.733064516129001</v>
      </c>
      <c r="E146" s="10">
        <f t="shared" si="166"/>
        <v>26.182300000000001</v>
      </c>
      <c r="F146" s="7" t="s">
        <v>83</v>
      </c>
      <c r="G146" s="1">
        <v>11</v>
      </c>
      <c r="H146" s="9">
        <f t="shared" si="147"/>
        <v>21.733064516129001</v>
      </c>
      <c r="I146" s="9">
        <f t="shared" si="148"/>
        <v>294.88306451612897</v>
      </c>
      <c r="J146" s="9">
        <f t="shared" si="149"/>
        <v>0.24108265842370033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2.0870677876342763</v>
      </c>
      <c r="P146" s="9">
        <f t="shared" si="152"/>
        <v>0.50315585055334211</v>
      </c>
      <c r="Q146" s="12">
        <f t="shared" si="153"/>
        <v>0.13082052114386894</v>
      </c>
      <c r="R146" s="9">
        <f t="shared" si="154"/>
        <v>0.19735245833333334</v>
      </c>
      <c r="S146" s="13">
        <f t="shared" si="155"/>
        <v>0.66287758586168577</v>
      </c>
      <c r="T146" s="2">
        <f t="shared" si="156"/>
        <v>0.01</v>
      </c>
      <c r="U146" s="14">
        <f t="shared" si="157"/>
        <v>6.6287758586168581E-3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2.1528775858616858E-2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20.061866666666699</v>
      </c>
      <c r="E147" s="10">
        <f t="shared" si="166"/>
        <v>21.733064516129001</v>
      </c>
      <c r="F147" s="7" t="s">
        <v>85</v>
      </c>
      <c r="G147" s="1">
        <v>12</v>
      </c>
      <c r="H147" s="9">
        <f t="shared" si="147"/>
        <v>20.061866666666699</v>
      </c>
      <c r="I147" s="9">
        <f t="shared" si="148"/>
        <v>293.21186666666665</v>
      </c>
      <c r="J147" s="9">
        <f t="shared" si="149"/>
        <v>0.19972532453823511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2.3429598537476011</v>
      </c>
      <c r="P147" s="9">
        <f t="shared" si="152"/>
        <v>0.46794841716979546</v>
      </c>
      <c r="Q147" s="12">
        <f t="shared" si="153"/>
        <v>0.12166658846414682</v>
      </c>
      <c r="R147" s="9">
        <f t="shared" si="154"/>
        <v>0.19735245833333334</v>
      </c>
      <c r="S147" s="13">
        <f t="shared" si="155"/>
        <v>0.61649390887570732</v>
      </c>
      <c r="T147" s="2">
        <f t="shared" si="156"/>
        <v>0.01</v>
      </c>
      <c r="U147" s="14">
        <f t="shared" si="157"/>
        <v>6.1649390887570732E-3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2.1064939088757076E-2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15.645096774193499</v>
      </c>
      <c r="E148" s="10">
        <f t="shared" si="166"/>
        <v>20.061866666666699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3705000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575000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729000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10872000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97602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17278243.885435104</v>
      </c>
      <c r="J13" s="6" t="s">
        <v>37</v>
      </c>
      <c r="K13" s="6">
        <f>I13/(10000*1000)</f>
        <v>1.7278243885435105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5.6024516129032298</v>
      </c>
      <c r="E26" s="7"/>
      <c r="F26" s="7"/>
      <c r="G26" s="1">
        <v>1</v>
      </c>
      <c r="H26" s="9">
        <f t="shared" ref="H26:H37" si="0">E27</f>
        <v>5.6024516129032298</v>
      </c>
      <c r="I26" s="9">
        <f t="shared" ref="I26:I37" si="1">H26+273.15</f>
        <v>278.7524516129032</v>
      </c>
      <c r="J26" s="9">
        <f t="shared" ref="J26:J37" si="2">EXP(($C$15*(I26-$C$13))/($C$16*I26*$C$13))</f>
        <v>3.5673752826078514E-2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1.4459319088250056</v>
      </c>
      <c r="Q26" s="12">
        <f t="shared" ref="Q26:Q37" si="6">P26*$B$28</f>
        <v>0.14459319088250056</v>
      </c>
      <c r="R26" s="9">
        <f t="shared" ref="R26:R37" si="7">L26*$B$28</f>
        <v>4.0532094166666672</v>
      </c>
      <c r="S26" s="13">
        <f t="shared" ref="S26:S37" si="8">Q26/R26</f>
        <v>3.5673752826078514E-2</v>
      </c>
      <c r="T26" s="2">
        <f t="shared" ref="T26:T37" si="9">$B$27/100</f>
        <v>0.34</v>
      </c>
      <c r="U26" s="14">
        <f t="shared" ref="U26:U37" si="10">S26*T26</f>
        <v>1.2129075960866697E-2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2.5029075960866697E-2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3.2520322580645198</v>
      </c>
      <c r="E27" s="10">
        <f t="shared" ref="E27:E38" si="18">D26</f>
        <v>5.6024516129032298</v>
      </c>
      <c r="F27" s="7" t="s">
        <v>83</v>
      </c>
      <c r="G27" s="1">
        <v>2</v>
      </c>
      <c r="H27" s="9">
        <f t="shared" si="0"/>
        <v>3.2520322580645198</v>
      </c>
      <c r="I27" s="9">
        <f t="shared" si="1"/>
        <v>276.40203225806448</v>
      </c>
      <c r="J27" s="9">
        <f t="shared" si="2"/>
        <v>2.6506357343345145E-2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79.618256424508331</v>
      </c>
      <c r="P27" s="9">
        <f t="shared" si="5"/>
        <v>2.1103899558421033</v>
      </c>
      <c r="Q27" s="12">
        <f t="shared" si="6"/>
        <v>0.21103899558421035</v>
      </c>
      <c r="R27" s="9">
        <f t="shared" si="7"/>
        <v>4.0532094166666672</v>
      </c>
      <c r="S27" s="13">
        <f t="shared" si="8"/>
        <v>5.2067133446504085E-2</v>
      </c>
      <c r="T27" s="2">
        <f t="shared" si="9"/>
        <v>0.34</v>
      </c>
      <c r="U27" s="14">
        <f t="shared" si="10"/>
        <v>1.7702825371811389E-2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3.0602825371811387E-2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3.8047142857142902</v>
      </c>
      <c r="E28" s="10">
        <f t="shared" si="18"/>
        <v>3.2520322580645198</v>
      </c>
      <c r="F28" s="7" t="s">
        <v>83</v>
      </c>
      <c r="G28" s="1">
        <v>3</v>
      </c>
      <c r="H28" s="9">
        <f t="shared" si="0"/>
        <v>3.8047142857142902</v>
      </c>
      <c r="I28" s="9">
        <f t="shared" si="1"/>
        <v>276.95471428571426</v>
      </c>
      <c r="J28" s="9">
        <f t="shared" si="2"/>
        <v>2.8436749451810916E-2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118.03996063533289</v>
      </c>
      <c r="P28" s="9">
        <f t="shared" si="5"/>
        <v>3.3566727858885845</v>
      </c>
      <c r="Q28" s="12">
        <f t="shared" si="6"/>
        <v>0.33566727858885848</v>
      </c>
      <c r="R28" s="9">
        <f t="shared" si="7"/>
        <v>4.0532094166666672</v>
      </c>
      <c r="S28" s="13">
        <f t="shared" si="8"/>
        <v>8.2815182755819464E-2</v>
      </c>
      <c r="T28" s="2">
        <f t="shared" si="9"/>
        <v>0.34</v>
      </c>
      <c r="U28" s="14">
        <f t="shared" si="10"/>
        <v>2.8157162136978619E-2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4.1057162136978617E-2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6.37887096774194</v>
      </c>
      <c r="E29" s="10">
        <f t="shared" si="18"/>
        <v>3.8047142857142902</v>
      </c>
      <c r="F29" s="7" t="s">
        <v>83</v>
      </c>
      <c r="G29" s="1">
        <v>4</v>
      </c>
      <c r="H29" s="9">
        <f t="shared" si="0"/>
        <v>6.37887096774194</v>
      </c>
      <c r="I29" s="9">
        <f t="shared" si="1"/>
        <v>279.52887096774191</v>
      </c>
      <c r="J29" s="9">
        <f t="shared" si="2"/>
        <v>3.9308328908653725E-2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155.21538201611099</v>
      </c>
      <c r="P29" s="9">
        <f t="shared" si="5"/>
        <v>6.1012572879716274</v>
      </c>
      <c r="Q29" s="12">
        <f t="shared" si="6"/>
        <v>0.61012572879716276</v>
      </c>
      <c r="R29" s="9">
        <f t="shared" si="7"/>
        <v>4.0532094166666672</v>
      </c>
      <c r="S29" s="13">
        <f t="shared" si="8"/>
        <v>0.15052904157587943</v>
      </c>
      <c r="T29" s="2">
        <f t="shared" si="9"/>
        <v>0.34</v>
      </c>
      <c r="U29" s="14">
        <f t="shared" si="10"/>
        <v>5.1179874135799011E-2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6.4079874135799006E-2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6.5197333333333303</v>
      </c>
      <c r="E30" s="10">
        <f t="shared" si="18"/>
        <v>6.37887096774194</v>
      </c>
      <c r="F30" s="7" t="s">
        <v>83</v>
      </c>
      <c r="G30" s="1">
        <v>5</v>
      </c>
      <c r="H30" s="9">
        <f t="shared" si="0"/>
        <v>6.5197333333333303</v>
      </c>
      <c r="I30" s="9">
        <f t="shared" si="1"/>
        <v>279.66973333333328</v>
      </c>
      <c r="J30" s="9">
        <f t="shared" si="2"/>
        <v>4.0004055292616726E-2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141.65841849173239</v>
      </c>
      <c r="O30" s="9">
        <f t="shared" si="19"/>
        <v>47.987800403073635</v>
      </c>
      <c r="P30" s="9">
        <f t="shared" si="5"/>
        <v>1.9197066206956128</v>
      </c>
      <c r="Q30" s="12">
        <f t="shared" si="6"/>
        <v>0.19197066206956129</v>
      </c>
      <c r="R30" s="9">
        <f t="shared" si="7"/>
        <v>4.0532094166666672</v>
      </c>
      <c r="S30" s="13">
        <f t="shared" si="8"/>
        <v>4.7362631025227586E-2</v>
      </c>
      <c r="T30" s="2">
        <f t="shared" si="9"/>
        <v>0.34</v>
      </c>
      <c r="U30" s="14">
        <f t="shared" si="10"/>
        <v>1.6103294548577382E-2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2.9003294548577384E-2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11.099</v>
      </c>
      <c r="E31" s="10">
        <f t="shared" si="18"/>
        <v>6.5197333333333303</v>
      </c>
      <c r="F31" s="7" t="s">
        <v>85</v>
      </c>
      <c r="G31" s="1">
        <v>6</v>
      </c>
      <c r="H31" s="9">
        <f t="shared" si="0"/>
        <v>11.099</v>
      </c>
      <c r="I31" s="9">
        <f t="shared" si="1"/>
        <v>284.24899999999997</v>
      </c>
      <c r="J31" s="9">
        <f t="shared" si="2"/>
        <v>7.0095414965790678E-2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86.600187949044695</v>
      </c>
      <c r="P31" s="9">
        <f t="shared" si="5"/>
        <v>6.0702761104037535</v>
      </c>
      <c r="Q31" s="12">
        <f t="shared" si="6"/>
        <v>0.60702761104037539</v>
      </c>
      <c r="R31" s="9">
        <f t="shared" si="7"/>
        <v>4.0532094166666672</v>
      </c>
      <c r="S31" s="13">
        <f t="shared" si="8"/>
        <v>0.14976467994579734</v>
      </c>
      <c r="T31" s="2">
        <f t="shared" si="9"/>
        <v>0.34</v>
      </c>
      <c r="U31" s="14">
        <f t="shared" si="10"/>
        <v>5.0919991181571096E-2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6.3819991181571098E-2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18.019100000000002</v>
      </c>
      <c r="E32" s="10">
        <f t="shared" si="18"/>
        <v>11.099</v>
      </c>
      <c r="F32" s="7" t="s">
        <v>83</v>
      </c>
      <c r="G32" s="1">
        <v>7</v>
      </c>
      <c r="H32" s="9">
        <f t="shared" si="0"/>
        <v>18.019100000000002</v>
      </c>
      <c r="I32" s="9">
        <f t="shared" si="1"/>
        <v>291.16909999999996</v>
      </c>
      <c r="J32" s="9">
        <f t="shared" si="2"/>
        <v>0.15821722244547795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121.06200600530761</v>
      </c>
      <c r="P32" s="9">
        <f t="shared" si="5"/>
        <v>19.154094333837541</v>
      </c>
      <c r="Q32" s="12">
        <f t="shared" si="6"/>
        <v>1.9154094333837541</v>
      </c>
      <c r="R32" s="9">
        <f t="shared" si="7"/>
        <v>4.0532094166666672</v>
      </c>
      <c r="S32" s="13">
        <f t="shared" si="8"/>
        <v>0.47256611649712743</v>
      </c>
      <c r="T32" s="2">
        <f t="shared" si="9"/>
        <v>0.34</v>
      </c>
      <c r="U32" s="14">
        <f t="shared" si="10"/>
        <v>0.16067247960902334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0.18632247960902334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18.0323225806452</v>
      </c>
      <c r="E33" s="10">
        <f t="shared" si="18"/>
        <v>18.019100000000002</v>
      </c>
      <c r="F33" s="7" t="s">
        <v>83</v>
      </c>
      <c r="G33" s="1">
        <v>8</v>
      </c>
      <c r="H33" s="9">
        <f t="shared" si="0"/>
        <v>18.0323225806452</v>
      </c>
      <c r="I33" s="9">
        <f t="shared" si="1"/>
        <v>291.18232258064518</v>
      </c>
      <c r="J33" s="9">
        <f t="shared" si="2"/>
        <v>0.15845766162664357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142.44000583813673</v>
      </c>
      <c r="P33" s="9">
        <f t="shared" si="5"/>
        <v>22.570710247196605</v>
      </c>
      <c r="Q33" s="12">
        <f t="shared" si="6"/>
        <v>2.2570710247196604</v>
      </c>
      <c r="R33" s="9">
        <f t="shared" si="7"/>
        <v>4.0532094166666672</v>
      </c>
      <c r="S33" s="13">
        <f t="shared" si="8"/>
        <v>0.55686020451809293</v>
      </c>
      <c r="T33" s="2">
        <f t="shared" si="9"/>
        <v>0.34</v>
      </c>
      <c r="U33" s="14">
        <f t="shared" si="10"/>
        <v>0.1893324695361516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0.2149824695361516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16.984999999999999</v>
      </c>
      <c r="E34" s="10">
        <f t="shared" si="18"/>
        <v>18.0323225806452</v>
      </c>
      <c r="F34" s="7" t="s">
        <v>83</v>
      </c>
      <c r="G34" s="1">
        <v>9</v>
      </c>
      <c r="H34" s="9">
        <f t="shared" si="0"/>
        <v>16.984999999999999</v>
      </c>
      <c r="I34" s="9">
        <f t="shared" si="1"/>
        <v>290.13499999999999</v>
      </c>
      <c r="J34" s="9">
        <f t="shared" si="2"/>
        <v>0.14044006505934808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160.40138975760678</v>
      </c>
      <c r="P34" s="9">
        <f t="shared" si="5"/>
        <v>22.526781613168147</v>
      </c>
      <c r="Q34" s="12">
        <f t="shared" si="6"/>
        <v>2.252678161316815</v>
      </c>
      <c r="R34" s="9">
        <f t="shared" si="7"/>
        <v>4.0532094166666672</v>
      </c>
      <c r="S34" s="13">
        <f t="shared" si="8"/>
        <v>0.55577640574253939</v>
      </c>
      <c r="T34" s="2">
        <f t="shared" si="9"/>
        <v>0.34</v>
      </c>
      <c r="U34" s="14">
        <f t="shared" si="10"/>
        <v>0.18896397795246342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0.21461397795246343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16.1605666666667</v>
      </c>
      <c r="E35" s="10">
        <f t="shared" si="18"/>
        <v>16.984999999999999</v>
      </c>
      <c r="F35" s="7" t="s">
        <v>83</v>
      </c>
      <c r="G35" s="1">
        <v>10</v>
      </c>
      <c r="H35" s="9">
        <f t="shared" si="0"/>
        <v>16.1605666666667</v>
      </c>
      <c r="I35" s="9">
        <f t="shared" si="1"/>
        <v>289.31056666666666</v>
      </c>
      <c r="J35" s="9">
        <f t="shared" si="2"/>
        <v>0.12763160275188454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178.40670231110531</v>
      </c>
      <c r="P35" s="9">
        <f t="shared" si="5"/>
        <v>22.770333357644713</v>
      </c>
      <c r="Q35" s="12">
        <f t="shared" si="6"/>
        <v>2.2770333357644712</v>
      </c>
      <c r="R35" s="9">
        <f t="shared" si="7"/>
        <v>4.0532094166666672</v>
      </c>
      <c r="S35" s="13">
        <f t="shared" si="8"/>
        <v>0.56178526734922285</v>
      </c>
      <c r="T35" s="2">
        <f t="shared" si="9"/>
        <v>0.34</v>
      </c>
      <c r="U35" s="14">
        <f t="shared" si="10"/>
        <v>0.1910069908987358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0.2166569908987358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11.8004193548387</v>
      </c>
      <c r="E36" s="10">
        <f t="shared" si="18"/>
        <v>16.1605666666667</v>
      </c>
      <c r="F36" s="7" t="s">
        <v>83</v>
      </c>
      <c r="G36" s="1">
        <v>11</v>
      </c>
      <c r="H36" s="9">
        <f t="shared" si="0"/>
        <v>11.8004193548387</v>
      </c>
      <c r="I36" s="9">
        <f t="shared" si="1"/>
        <v>284.95041935483869</v>
      </c>
      <c r="J36" s="9">
        <f t="shared" si="2"/>
        <v>7.6262119665970116E-2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147.85455050578756</v>
      </c>
      <c r="O36" s="9">
        <f t="shared" si="19"/>
        <v>48.313912614339699</v>
      </c>
      <c r="P36" s="9">
        <f t="shared" si="5"/>
        <v>3.684521385325997</v>
      </c>
      <c r="Q36" s="12">
        <f t="shared" si="6"/>
        <v>0.36845213853259973</v>
      </c>
      <c r="R36" s="9">
        <f t="shared" si="7"/>
        <v>4.0532094166666672</v>
      </c>
      <c r="S36" s="13">
        <f t="shared" si="8"/>
        <v>9.0903800089266629E-2</v>
      </c>
      <c r="T36" s="2">
        <f t="shared" si="9"/>
        <v>0.34</v>
      </c>
      <c r="U36" s="14">
        <f t="shared" si="10"/>
        <v>3.0907292030350655E-2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4.3807292030350657E-2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7.3804666666666696</v>
      </c>
      <c r="E37" s="10">
        <f t="shared" si="18"/>
        <v>11.8004193548387</v>
      </c>
      <c r="F37" s="7" t="s">
        <v>85</v>
      </c>
      <c r="G37" s="1">
        <v>12</v>
      </c>
      <c r="H37" s="9">
        <f t="shared" si="0"/>
        <v>7.3804666666666696</v>
      </c>
      <c r="I37" s="9">
        <f t="shared" si="1"/>
        <v>280.53046666666665</v>
      </c>
      <c r="J37" s="9">
        <f t="shared" si="2"/>
        <v>4.4513939327926209E-2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85.161485395680373</v>
      </c>
      <c r="P37" s="9">
        <f t="shared" si="5"/>
        <v>3.7908731939793903</v>
      </c>
      <c r="Q37" s="12">
        <f t="shared" si="6"/>
        <v>0.37908731939793905</v>
      </c>
      <c r="R37" s="9">
        <f t="shared" si="7"/>
        <v>4.0532094166666672</v>
      </c>
      <c r="S37" s="13">
        <f t="shared" si="8"/>
        <v>9.3527691374431371E-2</v>
      </c>
      <c r="T37" s="2">
        <f t="shared" si="9"/>
        <v>0.34</v>
      </c>
      <c r="U37" s="14">
        <f t="shared" si="10"/>
        <v>3.1799415067306672E-2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4.4699415067306673E-2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5.2870967741935502</v>
      </c>
      <c r="E38" s="10">
        <f t="shared" si="18"/>
        <v>7.3804666666666696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5.6024516129032298</v>
      </c>
      <c r="E42" s="7"/>
      <c r="F42" s="7"/>
      <c r="G42" s="1">
        <v>1</v>
      </c>
      <c r="H42" s="9">
        <f t="shared" ref="H42:H53" si="20">E43</f>
        <v>5.6024516129032298</v>
      </c>
      <c r="I42" s="9">
        <f t="shared" ref="I42:I53" si="21">H42+273.15</f>
        <v>278.7524516129032</v>
      </c>
      <c r="J42" s="9">
        <f t="shared" ref="J42:J53" si="22">EXP(($C$15*(I42-$C$13))/($C$16*I42*$C$13))</f>
        <v>3.5673752826078514E-2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2.0996233147698837</v>
      </c>
      <c r="Q42" s="12">
        <f t="shared" ref="Q42:Q53" si="26">P42*$B$44</f>
        <v>0.5039095955447721</v>
      </c>
      <c r="R42" s="9">
        <f t="shared" ref="R42:R53" si="27">L42*$B$44</f>
        <v>14.125500000000001</v>
      </c>
      <c r="S42" s="13">
        <f t="shared" ref="S42:S53" si="28">Q42/R42</f>
        <v>3.5673752826078514E-2</v>
      </c>
      <c r="T42" s="2">
        <f t="shared" ref="T42:T53" si="29">$B$43/100</f>
        <v>0.43</v>
      </c>
      <c r="U42" s="14">
        <f t="shared" ref="U42:U53" si="30">S42*T42</f>
        <v>1.5339713715213761E-2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2.3759713715213758E-2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308750</v>
      </c>
      <c r="AU42" s="1">
        <f t="shared" ref="AU42:AU53" si="38">AT42*10000*AS42*0.67*AR42*AQ42</f>
        <v>1614575456.2088039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3.2520322580645198</v>
      </c>
      <c r="E43" s="10">
        <f t="shared" ref="E43:E54" si="40">D42</f>
        <v>5.6024516129032298</v>
      </c>
      <c r="F43" s="7" t="s">
        <v>83</v>
      </c>
      <c r="G43" s="1">
        <v>2</v>
      </c>
      <c r="H43" s="9">
        <f t="shared" si="20"/>
        <v>3.2520322580645198</v>
      </c>
      <c r="I43" s="9">
        <f t="shared" si="21"/>
        <v>276.40203225806448</v>
      </c>
      <c r="J43" s="9">
        <f t="shared" si="22"/>
        <v>2.6506357343345145E-2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115.61287668523012</v>
      </c>
      <c r="P43" s="9">
        <f t="shared" si="25"/>
        <v>3.0644762229108062</v>
      </c>
      <c r="Q43" s="12">
        <f t="shared" si="26"/>
        <v>0.7354742934985935</v>
      </c>
      <c r="R43" s="9">
        <f t="shared" si="27"/>
        <v>14.125500000000001</v>
      </c>
      <c r="S43" s="13">
        <f t="shared" si="28"/>
        <v>5.2067133446504085E-2</v>
      </c>
      <c r="T43" s="2">
        <f t="shared" si="29"/>
        <v>0.43</v>
      </c>
      <c r="U43" s="14">
        <f t="shared" si="30"/>
        <v>2.2388867381996757E-2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3.0808867381996757E-2</v>
      </c>
      <c r="AR43" s="9">
        <f t="shared" si="35"/>
        <v>136.875</v>
      </c>
      <c r="AS43" s="1">
        <f t="shared" si="36"/>
        <v>0.24</v>
      </c>
      <c r="AT43" s="1">
        <f t="shared" si="37"/>
        <v>308750</v>
      </c>
      <c r="AU43" s="1">
        <f t="shared" si="38"/>
        <v>2093595979.5135279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3.8047142857142902</v>
      </c>
      <c r="E44" s="10">
        <f t="shared" si="40"/>
        <v>3.2520322580645198</v>
      </c>
      <c r="F44" s="7" t="s">
        <v>83</v>
      </c>
      <c r="G44" s="1">
        <v>3</v>
      </c>
      <c r="H44" s="9">
        <f t="shared" si="20"/>
        <v>3.8047142857142902</v>
      </c>
      <c r="I44" s="9">
        <f t="shared" si="21"/>
        <v>276.95471428571426</v>
      </c>
      <c r="J44" s="9">
        <f t="shared" si="22"/>
        <v>2.8436749451810916E-2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171.40465046231932</v>
      </c>
      <c r="P44" s="9">
        <f t="shared" si="25"/>
        <v>4.8741911000722009</v>
      </c>
      <c r="Q44" s="12">
        <f t="shared" si="26"/>
        <v>1.1698058640173281</v>
      </c>
      <c r="R44" s="9">
        <f t="shared" si="27"/>
        <v>14.125500000000001</v>
      </c>
      <c r="S44" s="13">
        <f t="shared" si="28"/>
        <v>8.2815182755819478E-2</v>
      </c>
      <c r="T44" s="2">
        <f t="shared" si="29"/>
        <v>0.43</v>
      </c>
      <c r="U44" s="14">
        <f t="shared" si="30"/>
        <v>3.5610528585002375E-2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4.4030528585002372E-2</v>
      </c>
      <c r="AR44" s="9">
        <f t="shared" si="35"/>
        <v>136.875</v>
      </c>
      <c r="AS44" s="1">
        <f t="shared" si="36"/>
        <v>0.24</v>
      </c>
      <c r="AT44" s="1">
        <f t="shared" si="37"/>
        <v>308750</v>
      </c>
      <c r="AU44" s="1">
        <f t="shared" si="38"/>
        <v>2992065124.5778451</v>
      </c>
    </row>
    <row r="45" spans="1:48" x14ac:dyDescent="0.15">
      <c r="C45" s="7">
        <v>3</v>
      </c>
      <c r="D45" s="7">
        <f t="shared" si="39"/>
        <v>6.37887096774194</v>
      </c>
      <c r="E45" s="10">
        <f t="shared" si="40"/>
        <v>3.8047142857142902</v>
      </c>
      <c r="F45" s="7" t="s">
        <v>83</v>
      </c>
      <c r="G45" s="1">
        <v>4</v>
      </c>
      <c r="H45" s="9">
        <f t="shared" si="20"/>
        <v>6.37887096774194</v>
      </c>
      <c r="I45" s="9">
        <f t="shared" si="21"/>
        <v>279.52887096774191</v>
      </c>
      <c r="J45" s="9">
        <f t="shared" si="22"/>
        <v>3.9308328908653725E-2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225.38670936224713</v>
      </c>
      <c r="P45" s="9">
        <f t="shared" si="25"/>
        <v>8.8595749032503548</v>
      </c>
      <c r="Q45" s="12">
        <f t="shared" si="26"/>
        <v>2.1262979767800849</v>
      </c>
      <c r="R45" s="9">
        <f t="shared" si="27"/>
        <v>14.125500000000001</v>
      </c>
      <c r="S45" s="13">
        <f t="shared" si="28"/>
        <v>0.15052904157587943</v>
      </c>
      <c r="T45" s="2">
        <f t="shared" si="29"/>
        <v>0.43</v>
      </c>
      <c r="U45" s="14">
        <f t="shared" si="30"/>
        <v>6.4727487877628151E-2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7.3147487877628162E-2</v>
      </c>
      <c r="AR45" s="9">
        <f t="shared" si="35"/>
        <v>136.875</v>
      </c>
      <c r="AS45" s="1">
        <f t="shared" si="36"/>
        <v>0.24</v>
      </c>
      <c r="AT45" s="1">
        <f t="shared" si="37"/>
        <v>308750</v>
      </c>
      <c r="AU45" s="1">
        <f t="shared" si="38"/>
        <v>4970688621.3417034</v>
      </c>
    </row>
    <row r="46" spans="1:48" x14ac:dyDescent="0.15">
      <c r="C46" s="7">
        <v>4</v>
      </c>
      <c r="D46" s="7">
        <f t="shared" si="39"/>
        <v>6.5197333333333303</v>
      </c>
      <c r="E46" s="10">
        <f t="shared" si="40"/>
        <v>6.37887096774194</v>
      </c>
      <c r="F46" s="7" t="s">
        <v>83</v>
      </c>
      <c r="G46" s="1">
        <v>5</v>
      </c>
      <c r="H46" s="9">
        <f t="shared" si="20"/>
        <v>6.5197333333333303</v>
      </c>
      <c r="I46" s="9">
        <f t="shared" si="21"/>
        <v>279.66973333333328</v>
      </c>
      <c r="J46" s="9">
        <f t="shared" si="22"/>
        <v>4.0004055292616726E-2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205.70077773604694</v>
      </c>
      <c r="O46" s="9">
        <f t="shared" si="41"/>
        <v>69.682606722949828</v>
      </c>
      <c r="P46" s="9">
        <f t="shared" si="25"/>
        <v>2.787586852278551</v>
      </c>
      <c r="Q46" s="12">
        <f t="shared" si="26"/>
        <v>0.66902084454685218</v>
      </c>
      <c r="R46" s="9">
        <f t="shared" si="27"/>
        <v>14.125500000000001</v>
      </c>
      <c r="S46" s="13">
        <f t="shared" si="28"/>
        <v>4.7362631025227579E-2</v>
      </c>
      <c r="T46" s="2">
        <f t="shared" si="29"/>
        <v>0.43</v>
      </c>
      <c r="U46" s="14">
        <f t="shared" si="30"/>
        <v>2.0365931340847857E-2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2.8785931340847858E-2</v>
      </c>
      <c r="AR46" s="9">
        <f t="shared" si="35"/>
        <v>136.875</v>
      </c>
      <c r="AS46" s="1">
        <f t="shared" si="36"/>
        <v>0.24</v>
      </c>
      <c r="AT46" s="1">
        <f t="shared" si="37"/>
        <v>308750</v>
      </c>
      <c r="AU46" s="1">
        <f t="shared" si="38"/>
        <v>1956128713.6757319</v>
      </c>
    </row>
    <row r="47" spans="1:48" x14ac:dyDescent="0.15">
      <c r="C47" s="7">
        <v>5</v>
      </c>
      <c r="D47" s="7">
        <f t="shared" si="39"/>
        <v>11.099</v>
      </c>
      <c r="E47" s="10">
        <f t="shared" si="40"/>
        <v>6.5197333333333303</v>
      </c>
      <c r="F47" s="7" t="s">
        <v>85</v>
      </c>
      <c r="G47" s="1">
        <v>6</v>
      </c>
      <c r="H47" s="9">
        <f t="shared" si="20"/>
        <v>11.099</v>
      </c>
      <c r="I47" s="9">
        <f t="shared" si="21"/>
        <v>284.24899999999997</v>
      </c>
      <c r="J47" s="9">
        <f t="shared" si="22"/>
        <v>7.0095414965790678E-2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125.75126987067129</v>
      </c>
      <c r="P47" s="9">
        <f t="shared" si="25"/>
        <v>8.8145874440598355</v>
      </c>
      <c r="Q47" s="12">
        <f t="shared" si="26"/>
        <v>2.1155009865743604</v>
      </c>
      <c r="R47" s="9">
        <f t="shared" si="27"/>
        <v>14.125500000000001</v>
      </c>
      <c r="S47" s="13">
        <f t="shared" si="28"/>
        <v>0.14976467994579734</v>
      </c>
      <c r="T47" s="2">
        <f t="shared" si="29"/>
        <v>0.43</v>
      </c>
      <c r="U47" s="14">
        <f t="shared" si="30"/>
        <v>6.4398812376692857E-2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7.2818812376692868E-2</v>
      </c>
      <c r="AR47" s="9">
        <f t="shared" si="35"/>
        <v>136.875</v>
      </c>
      <c r="AS47" s="1">
        <f t="shared" si="36"/>
        <v>0.24</v>
      </c>
      <c r="AT47" s="1">
        <f t="shared" si="37"/>
        <v>308750</v>
      </c>
      <c r="AU47" s="1">
        <f t="shared" si="38"/>
        <v>4948353697.4773865</v>
      </c>
    </row>
    <row r="48" spans="1:48" x14ac:dyDescent="0.15">
      <c r="C48" s="7">
        <v>6</v>
      </c>
      <c r="D48" s="7">
        <f t="shared" si="39"/>
        <v>18.019100000000002</v>
      </c>
      <c r="E48" s="10">
        <f t="shared" si="40"/>
        <v>11.099</v>
      </c>
      <c r="F48" s="7" t="s">
        <v>83</v>
      </c>
      <c r="G48" s="1">
        <v>7</v>
      </c>
      <c r="H48" s="9">
        <f t="shared" si="20"/>
        <v>18.019100000000002</v>
      </c>
      <c r="I48" s="9">
        <f t="shared" si="21"/>
        <v>291.16909999999996</v>
      </c>
      <c r="J48" s="9">
        <f t="shared" si="22"/>
        <v>0.15821722244547795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175.79293242661146</v>
      </c>
      <c r="P48" s="9">
        <f t="shared" si="25"/>
        <v>27.81346949408406</v>
      </c>
      <c r="Q48" s="12">
        <f t="shared" si="26"/>
        <v>6.6752326785801746</v>
      </c>
      <c r="R48" s="9">
        <f t="shared" si="27"/>
        <v>14.125500000000001</v>
      </c>
      <c r="S48" s="13">
        <f t="shared" si="28"/>
        <v>0.47256611649712749</v>
      </c>
      <c r="T48" s="2">
        <f t="shared" si="29"/>
        <v>0.43</v>
      </c>
      <c r="U48" s="14">
        <f t="shared" si="30"/>
        <v>0.20320343009376482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0.21880343009376479</v>
      </c>
      <c r="AR48" s="9">
        <f t="shared" si="35"/>
        <v>136.875</v>
      </c>
      <c r="AS48" s="1">
        <f t="shared" si="36"/>
        <v>0.24</v>
      </c>
      <c r="AT48" s="1">
        <f t="shared" si="37"/>
        <v>308750</v>
      </c>
      <c r="AU48" s="1">
        <f t="shared" si="38"/>
        <v>14868640767.227911</v>
      </c>
    </row>
    <row r="49" spans="1:48" x14ac:dyDescent="0.15">
      <c r="C49" s="7">
        <v>7</v>
      </c>
      <c r="D49" s="7">
        <f t="shared" si="39"/>
        <v>18.0323225806452</v>
      </c>
      <c r="E49" s="10">
        <f t="shared" si="40"/>
        <v>18.019100000000002</v>
      </c>
      <c r="F49" s="7" t="s">
        <v>83</v>
      </c>
      <c r="G49" s="1">
        <v>8</v>
      </c>
      <c r="H49" s="9">
        <f t="shared" si="20"/>
        <v>18.0323225806452</v>
      </c>
      <c r="I49" s="9">
        <f t="shared" si="21"/>
        <v>291.18232258064518</v>
      </c>
      <c r="J49" s="9">
        <f t="shared" si="22"/>
        <v>0.15845766162664357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206.83571293252737</v>
      </c>
      <c r="P49" s="9">
        <f t="shared" si="25"/>
        <v>32.774703412168009</v>
      </c>
      <c r="Q49" s="12">
        <f t="shared" si="26"/>
        <v>7.865928818920322</v>
      </c>
      <c r="R49" s="9">
        <f t="shared" si="27"/>
        <v>14.125500000000001</v>
      </c>
      <c r="S49" s="13">
        <f t="shared" si="28"/>
        <v>0.55686020451809293</v>
      </c>
      <c r="T49" s="2">
        <f t="shared" si="29"/>
        <v>0.43</v>
      </c>
      <c r="U49" s="14">
        <f t="shared" si="30"/>
        <v>0.23944988794277997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0.25504988794277994</v>
      </c>
      <c r="AR49" s="9">
        <f t="shared" si="35"/>
        <v>136.875</v>
      </c>
      <c r="AS49" s="1">
        <f t="shared" si="36"/>
        <v>0.24</v>
      </c>
      <c r="AT49" s="1">
        <f t="shared" si="37"/>
        <v>308750</v>
      </c>
      <c r="AU49" s="1">
        <f t="shared" si="38"/>
        <v>17331744570.539047</v>
      </c>
    </row>
    <row r="50" spans="1:48" x14ac:dyDescent="0.15">
      <c r="C50" s="7">
        <v>8</v>
      </c>
      <c r="D50" s="7">
        <f t="shared" si="39"/>
        <v>16.984999999999999</v>
      </c>
      <c r="E50" s="10">
        <f t="shared" si="40"/>
        <v>18.0323225806452</v>
      </c>
      <c r="F50" s="7" t="s">
        <v>83</v>
      </c>
      <c r="G50" s="1">
        <v>9</v>
      </c>
      <c r="H50" s="9">
        <f t="shared" si="20"/>
        <v>16.984999999999999</v>
      </c>
      <c r="I50" s="9">
        <f t="shared" si="21"/>
        <v>290.13499999999999</v>
      </c>
      <c r="J50" s="9">
        <f t="shared" si="22"/>
        <v>0.14044006505934808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232.91725952035935</v>
      </c>
      <c r="P50" s="9">
        <f t="shared" si="25"/>
        <v>32.710915080484327</v>
      </c>
      <c r="Q50" s="12">
        <f t="shared" si="26"/>
        <v>7.8506196193162383</v>
      </c>
      <c r="R50" s="9">
        <f t="shared" si="27"/>
        <v>14.125500000000001</v>
      </c>
      <c r="S50" s="13">
        <f t="shared" si="28"/>
        <v>0.55577640574253928</v>
      </c>
      <c r="T50" s="2">
        <f t="shared" si="29"/>
        <v>0.43</v>
      </c>
      <c r="U50" s="14">
        <f t="shared" si="30"/>
        <v>0.23898385446929188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0.25458385446929188</v>
      </c>
      <c r="AR50" s="9">
        <f t="shared" si="35"/>
        <v>136.875</v>
      </c>
      <c r="AS50" s="1">
        <f t="shared" si="36"/>
        <v>0.24</v>
      </c>
      <c r="AT50" s="1">
        <f t="shared" si="37"/>
        <v>308750</v>
      </c>
      <c r="AU50" s="1">
        <f t="shared" si="38"/>
        <v>17300075577.508053</v>
      </c>
    </row>
    <row r="51" spans="1:48" x14ac:dyDescent="0.15">
      <c r="C51" s="7">
        <v>9</v>
      </c>
      <c r="D51" s="7">
        <f t="shared" si="39"/>
        <v>16.1605666666667</v>
      </c>
      <c r="E51" s="10">
        <f t="shared" si="40"/>
        <v>16.984999999999999</v>
      </c>
      <c r="F51" s="7" t="s">
        <v>83</v>
      </c>
      <c r="G51" s="1">
        <v>10</v>
      </c>
      <c r="H51" s="9">
        <f t="shared" si="20"/>
        <v>16.1605666666667</v>
      </c>
      <c r="I51" s="9">
        <f t="shared" si="21"/>
        <v>289.31056666666666</v>
      </c>
      <c r="J51" s="9">
        <f t="shared" si="22"/>
        <v>0.12763160275188454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259.06259443987506</v>
      </c>
      <c r="P51" s="9">
        <f t="shared" si="25"/>
        <v>33.064574141422703</v>
      </c>
      <c r="Q51" s="12">
        <f t="shared" si="26"/>
        <v>7.9354977939414484</v>
      </c>
      <c r="R51" s="9">
        <f t="shared" si="27"/>
        <v>14.125500000000001</v>
      </c>
      <c r="S51" s="13">
        <f t="shared" si="28"/>
        <v>0.56178526734922285</v>
      </c>
      <c r="T51" s="2">
        <f t="shared" si="29"/>
        <v>0.43</v>
      </c>
      <c r="U51" s="14">
        <f t="shared" si="30"/>
        <v>0.24156766496016582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0.2571676649601658</v>
      </c>
      <c r="AR51" s="9">
        <f t="shared" si="35"/>
        <v>136.875</v>
      </c>
      <c r="AS51" s="1">
        <f t="shared" si="36"/>
        <v>0.24</v>
      </c>
      <c r="AT51" s="1">
        <f t="shared" si="37"/>
        <v>308750</v>
      </c>
      <c r="AU51" s="1">
        <f t="shared" si="38"/>
        <v>17475656691.492126</v>
      </c>
    </row>
    <row r="52" spans="1:48" x14ac:dyDescent="0.15">
      <c r="C52" s="7">
        <v>10</v>
      </c>
      <c r="D52" s="7">
        <f t="shared" si="39"/>
        <v>11.8004193548387</v>
      </c>
      <c r="E52" s="10">
        <f t="shared" si="40"/>
        <v>16.1605666666667</v>
      </c>
      <c r="F52" s="7" t="s">
        <v>83</v>
      </c>
      <c r="G52" s="1">
        <v>11</v>
      </c>
      <c r="H52" s="9">
        <f t="shared" si="20"/>
        <v>11.8004193548387</v>
      </c>
      <c r="I52" s="9">
        <f t="shared" si="21"/>
        <v>284.95041935483869</v>
      </c>
      <c r="J52" s="9">
        <f t="shared" si="22"/>
        <v>7.6262119665970116E-2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214.69811928352973</v>
      </c>
      <c r="O52" s="9">
        <f t="shared" si="41"/>
        <v>70.156151014922585</v>
      </c>
      <c r="P52" s="9">
        <f t="shared" si="25"/>
        <v>5.3502567840038973</v>
      </c>
      <c r="Q52" s="12">
        <f t="shared" si="26"/>
        <v>1.2840616281609354</v>
      </c>
      <c r="R52" s="9">
        <f t="shared" si="27"/>
        <v>14.125500000000001</v>
      </c>
      <c r="S52" s="13">
        <f t="shared" si="28"/>
        <v>9.0903800089266601E-2</v>
      </c>
      <c r="T52" s="2">
        <f t="shared" si="29"/>
        <v>0.43</v>
      </c>
      <c r="U52" s="14">
        <f t="shared" si="30"/>
        <v>3.908863403838464E-2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4.7508634038384637E-2</v>
      </c>
      <c r="AR52" s="9">
        <f t="shared" si="35"/>
        <v>136.875</v>
      </c>
      <c r="AS52" s="1">
        <f t="shared" si="36"/>
        <v>0.24</v>
      </c>
      <c r="AT52" s="1">
        <f t="shared" si="37"/>
        <v>308750</v>
      </c>
      <c r="AU52" s="1">
        <f t="shared" si="38"/>
        <v>3228417454.6794147</v>
      </c>
    </row>
    <row r="53" spans="1:48" x14ac:dyDescent="0.15">
      <c r="C53" s="7">
        <v>11</v>
      </c>
      <c r="D53" s="7">
        <f t="shared" si="39"/>
        <v>7.3804666666666696</v>
      </c>
      <c r="E53" s="10">
        <f t="shared" si="40"/>
        <v>11.8004193548387</v>
      </c>
      <c r="F53" s="7" t="s">
        <v>85</v>
      </c>
      <c r="G53" s="1">
        <v>12</v>
      </c>
      <c r="H53" s="9">
        <f t="shared" si="20"/>
        <v>7.3804666666666696</v>
      </c>
      <c r="I53" s="9">
        <f t="shared" si="21"/>
        <v>280.53046666666665</v>
      </c>
      <c r="J53" s="9">
        <f t="shared" si="22"/>
        <v>4.4513939327926209E-2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123.6621442309187</v>
      </c>
      <c r="P53" s="9">
        <f t="shared" si="25"/>
        <v>5.5046891854563746</v>
      </c>
      <c r="Q53" s="12">
        <f t="shared" si="26"/>
        <v>1.3211254045095298</v>
      </c>
      <c r="R53" s="9">
        <f t="shared" si="27"/>
        <v>14.125500000000001</v>
      </c>
      <c r="S53" s="13">
        <f t="shared" si="28"/>
        <v>9.3527691374431329E-2</v>
      </c>
      <c r="T53" s="2">
        <f t="shared" si="29"/>
        <v>0.43</v>
      </c>
      <c r="U53" s="14">
        <f t="shared" si="30"/>
        <v>4.0216907291005473E-2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4.863690729100547E-2</v>
      </c>
      <c r="AR53" s="9">
        <f t="shared" si="35"/>
        <v>136.875</v>
      </c>
      <c r="AS53" s="1">
        <f t="shared" si="36"/>
        <v>0.24</v>
      </c>
      <c r="AT53" s="1">
        <f t="shared" si="37"/>
        <v>308750</v>
      </c>
      <c r="AU53" s="1">
        <f t="shared" si="38"/>
        <v>3305088509.0285258</v>
      </c>
      <c r="AV53" s="1">
        <f>SUM(AU42:AU53)</f>
        <v>92085031163.270065</v>
      </c>
    </row>
    <row r="54" spans="1:48" x14ac:dyDescent="0.15">
      <c r="C54" s="7">
        <v>12</v>
      </c>
      <c r="D54" s="7">
        <f t="shared" si="39"/>
        <v>5.2870967741935502</v>
      </c>
      <c r="E54" s="10">
        <f t="shared" si="40"/>
        <v>7.3804666666666696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5.6024516129032298</v>
      </c>
      <c r="E58" s="7"/>
      <c r="F58" s="7"/>
      <c r="G58" s="1">
        <v>1</v>
      </c>
      <c r="H58" s="9">
        <f t="shared" ref="H58:H69" si="42">E59</f>
        <v>5.6024516129032298</v>
      </c>
      <c r="I58" s="9">
        <f t="shared" ref="I58:I69" si="43">H58+273.15</f>
        <v>278.7524516129032</v>
      </c>
      <c r="J58" s="9">
        <f t="shared" ref="J58:J69" si="44">EXP(($C$15*(I58-$C$13))/($C$16*I58*$C$13))</f>
        <v>3.5673752826078514E-2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3.5590514069484334E-3</v>
      </c>
      <c r="Q58" s="12">
        <f t="shared" ref="Q58:Q69" si="48">P58*$B$60</f>
        <v>6.7621976732020232E-4</v>
      </c>
      <c r="R58" s="9">
        <f t="shared" ref="R58:R69" si="49">L58*$B$60</f>
        <v>1.8955666666666669E-2</v>
      </c>
      <c r="S58" s="13">
        <f t="shared" ref="S58:S69" si="50">Q58/R58</f>
        <v>3.5673752826078514E-2</v>
      </c>
      <c r="T58" s="2">
        <f t="shared" ref="T58:T69" si="51">$B$59/100</f>
        <v>0.01</v>
      </c>
      <c r="U58" s="14">
        <f t="shared" ref="U58:U69" si="52">S58*T58</f>
        <v>3.5673752826078514E-4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1.2356737528260785E-2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60750</v>
      </c>
      <c r="AU58" s="1">
        <f t="shared" ref="AU58:AU69" si="59">AT58*10000*AS58*0.67*AR58*AQ58</f>
        <v>9533754.6207935046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3.2520322580645198</v>
      </c>
      <c r="E59" s="10">
        <f t="shared" ref="E59:E70" si="61">D58</f>
        <v>5.6024516129032298</v>
      </c>
      <c r="F59" s="7" t="s">
        <v>83</v>
      </c>
      <c r="G59" s="1">
        <v>2</v>
      </c>
      <c r="H59" s="9">
        <f t="shared" si="42"/>
        <v>3.2520322580645198</v>
      </c>
      <c r="I59" s="9">
        <f t="shared" si="43"/>
        <v>276.40203225806448</v>
      </c>
      <c r="J59" s="9">
        <f t="shared" si="44"/>
        <v>2.6506357343345145E-2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0.19597428192638491</v>
      </c>
      <c r="P59" s="9">
        <f t="shared" si="47"/>
        <v>5.1945643468462241E-3</v>
      </c>
      <c r="Q59" s="12">
        <f t="shared" si="48"/>
        <v>9.8696722590078251E-4</v>
      </c>
      <c r="R59" s="9">
        <f t="shared" si="49"/>
        <v>1.8955666666666669E-2</v>
      </c>
      <c r="S59" s="13">
        <f t="shared" si="50"/>
        <v>5.2067133446504071E-2</v>
      </c>
      <c r="T59" s="2">
        <f t="shared" si="51"/>
        <v>0.01</v>
      </c>
      <c r="U59" s="14">
        <f t="shared" si="52"/>
        <v>5.2067133446504074E-4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1.2520671334465041E-2</v>
      </c>
      <c r="AR59" s="9">
        <f t="shared" si="56"/>
        <v>9.9766666666666666</v>
      </c>
      <c r="AS59" s="1">
        <f t="shared" si="57"/>
        <v>0.19</v>
      </c>
      <c r="AT59" s="1">
        <f t="shared" si="58"/>
        <v>60750</v>
      </c>
      <c r="AU59" s="1">
        <f t="shared" si="59"/>
        <v>9660236.6051222663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3.8047142857142902</v>
      </c>
      <c r="E60" s="10">
        <f t="shared" si="61"/>
        <v>3.2520322580645198</v>
      </c>
      <c r="F60" s="7" t="s">
        <v>83</v>
      </c>
      <c r="G60" s="1">
        <v>3</v>
      </c>
      <c r="H60" s="9">
        <f t="shared" si="42"/>
        <v>3.8047142857142902</v>
      </c>
      <c r="I60" s="9">
        <f t="shared" si="43"/>
        <v>276.95471428571426</v>
      </c>
      <c r="J60" s="9">
        <f t="shared" si="44"/>
        <v>2.8436749451810916E-2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0.29054638424620532</v>
      </c>
      <c r="P60" s="9">
        <f t="shared" si="47"/>
        <v>8.2621947329389236E-3</v>
      </c>
      <c r="Q60" s="12">
        <f t="shared" si="48"/>
        <v>1.5698169992583956E-3</v>
      </c>
      <c r="R60" s="9">
        <f t="shared" si="49"/>
        <v>1.8955666666666669E-2</v>
      </c>
      <c r="S60" s="13">
        <f t="shared" si="50"/>
        <v>8.2815182755819478E-2</v>
      </c>
      <c r="T60" s="2">
        <f t="shared" si="51"/>
        <v>0.01</v>
      </c>
      <c r="U60" s="14">
        <f t="shared" si="52"/>
        <v>8.2815182755819478E-4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1.2828151827558195E-2</v>
      </c>
      <c r="AR60" s="9">
        <f t="shared" si="56"/>
        <v>9.9766666666666666</v>
      </c>
      <c r="AS60" s="1">
        <f t="shared" si="57"/>
        <v>0.19</v>
      </c>
      <c r="AT60" s="1">
        <f t="shared" si="58"/>
        <v>60750</v>
      </c>
      <c r="AU60" s="1">
        <f t="shared" si="59"/>
        <v>9897471.0341231488</v>
      </c>
    </row>
    <row r="61" spans="1:48" x14ac:dyDescent="0.15">
      <c r="C61" s="7">
        <v>3</v>
      </c>
      <c r="D61" s="7">
        <f t="shared" si="60"/>
        <v>6.37887096774194</v>
      </c>
      <c r="E61" s="10">
        <f t="shared" si="61"/>
        <v>3.8047142857142902</v>
      </c>
      <c r="F61" s="7" t="s">
        <v>83</v>
      </c>
      <c r="G61" s="1">
        <v>4</v>
      </c>
      <c r="H61" s="9">
        <f t="shared" si="42"/>
        <v>6.37887096774194</v>
      </c>
      <c r="I61" s="9">
        <f t="shared" si="43"/>
        <v>279.52887096774191</v>
      </c>
      <c r="J61" s="9">
        <f t="shared" si="44"/>
        <v>3.9308328908653725E-2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0.38205085617993306</v>
      </c>
      <c r="P61" s="9">
        <f t="shared" si="47"/>
        <v>1.5017780714553569E-2</v>
      </c>
      <c r="Q61" s="12">
        <f t="shared" si="48"/>
        <v>2.853378335765178E-3</v>
      </c>
      <c r="R61" s="9">
        <f t="shared" si="49"/>
        <v>1.8955666666666669E-2</v>
      </c>
      <c r="S61" s="13">
        <f t="shared" si="50"/>
        <v>0.15052904157587937</v>
      </c>
      <c r="T61" s="2">
        <f t="shared" si="51"/>
        <v>0.01</v>
      </c>
      <c r="U61" s="14">
        <f t="shared" si="52"/>
        <v>1.5052904157587938E-3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1.3505290415758793E-2</v>
      </c>
      <c r="AR61" s="9">
        <f t="shared" si="56"/>
        <v>9.9766666666666666</v>
      </c>
      <c r="AS61" s="1">
        <f t="shared" si="57"/>
        <v>0.19</v>
      </c>
      <c r="AT61" s="1">
        <f t="shared" si="58"/>
        <v>60750</v>
      </c>
      <c r="AU61" s="1">
        <f t="shared" si="59"/>
        <v>10419912.58711482</v>
      </c>
    </row>
    <row r="62" spans="1:48" x14ac:dyDescent="0.15">
      <c r="C62" s="7">
        <v>4</v>
      </c>
      <c r="D62" s="7">
        <f t="shared" si="60"/>
        <v>6.5197333333333303</v>
      </c>
      <c r="E62" s="10">
        <f t="shared" si="61"/>
        <v>6.37887096774194</v>
      </c>
      <c r="F62" s="7" t="s">
        <v>83</v>
      </c>
      <c r="G62" s="1">
        <v>5</v>
      </c>
      <c r="H62" s="9">
        <f t="shared" si="42"/>
        <v>6.5197333333333303</v>
      </c>
      <c r="I62" s="9">
        <f t="shared" si="43"/>
        <v>279.66973333333328</v>
      </c>
      <c r="J62" s="9">
        <f t="shared" si="44"/>
        <v>4.0004055292616726E-2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0.34868142169211053</v>
      </c>
      <c r="O62" s="9">
        <f t="shared" si="62"/>
        <v>0.11811832043993564</v>
      </c>
      <c r="P62" s="9">
        <f t="shared" si="47"/>
        <v>4.7252118219502058E-3</v>
      </c>
      <c r="Q62" s="12">
        <f t="shared" si="48"/>
        <v>8.9779024617053912E-4</v>
      </c>
      <c r="R62" s="9">
        <f t="shared" si="49"/>
        <v>1.8955666666666669E-2</v>
      </c>
      <c r="S62" s="13">
        <f t="shared" si="50"/>
        <v>4.7362631025227586E-2</v>
      </c>
      <c r="T62" s="2">
        <f t="shared" si="51"/>
        <v>0.01</v>
      </c>
      <c r="U62" s="14">
        <f t="shared" si="52"/>
        <v>4.7362631025227585E-4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1.2473626310252277E-2</v>
      </c>
      <c r="AR62" s="9">
        <f t="shared" si="56"/>
        <v>9.9766666666666666</v>
      </c>
      <c r="AS62" s="1">
        <f t="shared" si="57"/>
        <v>0.19</v>
      </c>
      <c r="AT62" s="1">
        <f t="shared" si="58"/>
        <v>60750</v>
      </c>
      <c r="AU62" s="1">
        <f t="shared" si="59"/>
        <v>9623939.3449475635</v>
      </c>
    </row>
    <row r="63" spans="1:48" x14ac:dyDescent="0.15">
      <c r="C63" s="7">
        <v>5</v>
      </c>
      <c r="D63" s="7">
        <f t="shared" si="60"/>
        <v>11.099</v>
      </c>
      <c r="E63" s="10">
        <f t="shared" si="61"/>
        <v>6.5197333333333303</v>
      </c>
      <c r="F63" s="7" t="s">
        <v>85</v>
      </c>
      <c r="G63" s="1">
        <v>6</v>
      </c>
      <c r="H63" s="9">
        <f t="shared" si="42"/>
        <v>11.099</v>
      </c>
      <c r="I63" s="9">
        <f t="shared" si="43"/>
        <v>284.24899999999997</v>
      </c>
      <c r="J63" s="9">
        <f t="shared" si="44"/>
        <v>7.0095414965790678E-2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0.2131597752846521</v>
      </c>
      <c r="P63" s="9">
        <f t="shared" si="47"/>
        <v>1.4941522902592382E-2</v>
      </c>
      <c r="Q63" s="12">
        <f t="shared" si="48"/>
        <v>2.8388893514925523E-3</v>
      </c>
      <c r="R63" s="9">
        <f t="shared" si="49"/>
        <v>1.8955666666666669E-2</v>
      </c>
      <c r="S63" s="13">
        <f t="shared" si="50"/>
        <v>0.14976467994579731</v>
      </c>
      <c r="T63" s="2">
        <f t="shared" si="51"/>
        <v>0.01</v>
      </c>
      <c r="U63" s="14">
        <f t="shared" si="52"/>
        <v>1.4976467994579732E-3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1.3497646799457974E-2</v>
      </c>
      <c r="AR63" s="9">
        <f t="shared" si="56"/>
        <v>9.9766666666666666</v>
      </c>
      <c r="AS63" s="1">
        <f t="shared" si="57"/>
        <v>0.19</v>
      </c>
      <c r="AT63" s="1">
        <f t="shared" si="58"/>
        <v>60750</v>
      </c>
      <c r="AU63" s="1">
        <f t="shared" si="59"/>
        <v>10414015.208291257</v>
      </c>
    </row>
    <row r="64" spans="1:48" x14ac:dyDescent="0.15">
      <c r="C64" s="7">
        <v>6</v>
      </c>
      <c r="D64" s="7">
        <f t="shared" si="60"/>
        <v>18.019100000000002</v>
      </c>
      <c r="E64" s="10">
        <f t="shared" si="61"/>
        <v>11.099</v>
      </c>
      <c r="F64" s="7" t="s">
        <v>83</v>
      </c>
      <c r="G64" s="1">
        <v>7</v>
      </c>
      <c r="H64" s="9">
        <f t="shared" si="42"/>
        <v>18.019100000000002</v>
      </c>
      <c r="I64" s="9">
        <f t="shared" si="43"/>
        <v>291.16909999999996</v>
      </c>
      <c r="J64" s="9">
        <f t="shared" si="44"/>
        <v>0.15821722244547795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0.29798491904872643</v>
      </c>
      <c r="P64" s="9">
        <f t="shared" si="47"/>
        <v>4.714634622253009E-2</v>
      </c>
      <c r="Q64" s="12">
        <f t="shared" si="48"/>
        <v>8.9578057822807169E-3</v>
      </c>
      <c r="R64" s="9">
        <f t="shared" si="49"/>
        <v>1.8955666666666669E-2</v>
      </c>
      <c r="S64" s="13">
        <f t="shared" si="50"/>
        <v>0.47256611649712743</v>
      </c>
      <c r="T64" s="2">
        <f t="shared" si="51"/>
        <v>0.01</v>
      </c>
      <c r="U64" s="14">
        <f t="shared" si="52"/>
        <v>4.7256611649712744E-3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2.4825661164971275E-2</v>
      </c>
      <c r="AR64" s="9">
        <f t="shared" si="56"/>
        <v>9.9766666666666666</v>
      </c>
      <c r="AS64" s="1">
        <f t="shared" si="57"/>
        <v>0.19</v>
      </c>
      <c r="AT64" s="1">
        <f t="shared" si="58"/>
        <v>60750</v>
      </c>
      <c r="AU64" s="1">
        <f t="shared" si="59"/>
        <v>19154065.650782809</v>
      </c>
    </row>
    <row r="65" spans="1:48" x14ac:dyDescent="0.15">
      <c r="C65" s="7">
        <v>7</v>
      </c>
      <c r="D65" s="7">
        <f t="shared" si="60"/>
        <v>18.0323225806452</v>
      </c>
      <c r="E65" s="10">
        <f t="shared" si="61"/>
        <v>18.019100000000002</v>
      </c>
      <c r="F65" s="7" t="s">
        <v>83</v>
      </c>
      <c r="G65" s="1">
        <v>8</v>
      </c>
      <c r="H65" s="9">
        <f t="shared" si="42"/>
        <v>18.0323225806452</v>
      </c>
      <c r="I65" s="9">
        <f t="shared" si="43"/>
        <v>291.18232258064518</v>
      </c>
      <c r="J65" s="9">
        <f t="shared" si="44"/>
        <v>0.15845766162664357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0.35060523949286299</v>
      </c>
      <c r="P65" s="9">
        <f t="shared" si="47"/>
        <v>5.5556086404088413E-2</v>
      </c>
      <c r="Q65" s="12">
        <f t="shared" si="48"/>
        <v>1.0555656416776799E-2</v>
      </c>
      <c r="R65" s="9">
        <f t="shared" si="49"/>
        <v>1.8955666666666669E-2</v>
      </c>
      <c r="S65" s="13">
        <f t="shared" si="50"/>
        <v>0.55686020451809293</v>
      </c>
      <c r="T65" s="2">
        <f t="shared" si="51"/>
        <v>0.01</v>
      </c>
      <c r="U65" s="14">
        <f t="shared" si="52"/>
        <v>5.5686020451809291E-3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2.5668602045180927E-2</v>
      </c>
      <c r="AR65" s="9">
        <f t="shared" si="56"/>
        <v>9.9766666666666666</v>
      </c>
      <c r="AS65" s="1">
        <f t="shared" si="57"/>
        <v>0.19</v>
      </c>
      <c r="AT65" s="1">
        <f t="shared" si="58"/>
        <v>60750</v>
      </c>
      <c r="AU65" s="1">
        <f t="shared" si="59"/>
        <v>19804430.805288576</v>
      </c>
    </row>
    <row r="66" spans="1:48" x14ac:dyDescent="0.15">
      <c r="C66" s="7">
        <v>8</v>
      </c>
      <c r="D66" s="7">
        <f t="shared" si="60"/>
        <v>16.984999999999999</v>
      </c>
      <c r="E66" s="10">
        <f t="shared" si="61"/>
        <v>18.0323225806452</v>
      </c>
      <c r="F66" s="7" t="s">
        <v>83</v>
      </c>
      <c r="G66" s="1">
        <v>9</v>
      </c>
      <c r="H66" s="9">
        <f t="shared" si="42"/>
        <v>16.984999999999999</v>
      </c>
      <c r="I66" s="9">
        <f t="shared" si="43"/>
        <v>290.13499999999999</v>
      </c>
      <c r="J66" s="9">
        <f t="shared" si="44"/>
        <v>0.14044006505934808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0.39481581975544122</v>
      </c>
      <c r="P66" s="9">
        <f t="shared" si="47"/>
        <v>5.5447959412914014E-2</v>
      </c>
      <c r="Q66" s="12">
        <f t="shared" si="48"/>
        <v>1.0535112288453663E-2</v>
      </c>
      <c r="R66" s="9">
        <f t="shared" si="49"/>
        <v>1.8955666666666669E-2</v>
      </c>
      <c r="S66" s="13">
        <f t="shared" si="50"/>
        <v>0.55577640574253939</v>
      </c>
      <c r="T66" s="2">
        <f t="shared" si="51"/>
        <v>0.01</v>
      </c>
      <c r="U66" s="14">
        <f t="shared" si="52"/>
        <v>5.5577640574253941E-3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2.5657764057425394E-2</v>
      </c>
      <c r="AR66" s="9">
        <f t="shared" si="56"/>
        <v>9.9766666666666666</v>
      </c>
      <c r="AS66" s="1">
        <f t="shared" si="57"/>
        <v>0.19</v>
      </c>
      <c r="AT66" s="1">
        <f t="shared" si="58"/>
        <v>60750</v>
      </c>
      <c r="AU66" s="1">
        <f t="shared" si="59"/>
        <v>19796068.831457853</v>
      </c>
    </row>
    <row r="67" spans="1:48" x14ac:dyDescent="0.15">
      <c r="C67" s="7">
        <v>9</v>
      </c>
      <c r="D67" s="7">
        <f t="shared" si="60"/>
        <v>16.1605666666667</v>
      </c>
      <c r="E67" s="10">
        <f t="shared" si="61"/>
        <v>16.984999999999999</v>
      </c>
      <c r="F67" s="7" t="s">
        <v>83</v>
      </c>
      <c r="G67" s="1">
        <v>10</v>
      </c>
      <c r="H67" s="9">
        <f t="shared" si="42"/>
        <v>16.1605666666667</v>
      </c>
      <c r="I67" s="9">
        <f t="shared" si="43"/>
        <v>289.31056666666666</v>
      </c>
      <c r="J67" s="9">
        <f t="shared" si="44"/>
        <v>0.12763160275188454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0.43913452700919386</v>
      </c>
      <c r="P67" s="9">
        <f t="shared" si="47"/>
        <v>5.6047443505874144E-2</v>
      </c>
      <c r="Q67" s="12">
        <f t="shared" si="48"/>
        <v>1.0649014266116088E-2</v>
      </c>
      <c r="R67" s="9">
        <f t="shared" si="49"/>
        <v>1.8955666666666669E-2</v>
      </c>
      <c r="S67" s="13">
        <f t="shared" si="50"/>
        <v>0.56178526734922285</v>
      </c>
      <c r="T67" s="2">
        <f t="shared" si="51"/>
        <v>0.01</v>
      </c>
      <c r="U67" s="14">
        <f t="shared" si="52"/>
        <v>5.6178526734922286E-3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2.5717852673492227E-2</v>
      </c>
      <c r="AR67" s="9">
        <f t="shared" si="56"/>
        <v>9.9766666666666666</v>
      </c>
      <c r="AS67" s="1">
        <f t="shared" si="57"/>
        <v>0.19</v>
      </c>
      <c r="AT67" s="1">
        <f t="shared" si="58"/>
        <v>60750</v>
      </c>
      <c r="AU67" s="1">
        <f t="shared" si="59"/>
        <v>19842429.7839159</v>
      </c>
    </row>
    <row r="68" spans="1:48" x14ac:dyDescent="0.15">
      <c r="C68" s="7">
        <v>10</v>
      </c>
      <c r="D68" s="7">
        <f t="shared" si="60"/>
        <v>11.8004193548387</v>
      </c>
      <c r="E68" s="10">
        <f t="shared" si="61"/>
        <v>16.1605666666667</v>
      </c>
      <c r="F68" s="7" t="s">
        <v>83</v>
      </c>
      <c r="G68" s="1">
        <v>11</v>
      </c>
      <c r="H68" s="9">
        <f t="shared" si="42"/>
        <v>11.8004193548387</v>
      </c>
      <c r="I68" s="9">
        <f t="shared" si="43"/>
        <v>284.95041935483869</v>
      </c>
      <c r="J68" s="9">
        <f t="shared" si="44"/>
        <v>7.6262119665970116E-2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0.36393272932815374</v>
      </c>
      <c r="O68" s="9">
        <f t="shared" si="62"/>
        <v>0.11892102084183265</v>
      </c>
      <c r="P68" s="9">
        <f t="shared" si="47"/>
        <v>9.0691691222391669E-3</v>
      </c>
      <c r="Q68" s="12">
        <f t="shared" si="48"/>
        <v>1.7231421332254417E-3</v>
      </c>
      <c r="R68" s="9">
        <f t="shared" si="49"/>
        <v>1.8955666666666669E-2</v>
      </c>
      <c r="S68" s="13">
        <f t="shared" si="50"/>
        <v>9.0903800089266615E-2</v>
      </c>
      <c r="T68" s="2">
        <f t="shared" si="51"/>
        <v>0.01</v>
      </c>
      <c r="U68" s="14">
        <f t="shared" si="52"/>
        <v>9.0903800089266618E-4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1.2909038000892666E-2</v>
      </c>
      <c r="AR68" s="9">
        <f t="shared" si="56"/>
        <v>9.9766666666666666</v>
      </c>
      <c r="AS68" s="1">
        <f t="shared" si="57"/>
        <v>0.19</v>
      </c>
      <c r="AT68" s="1">
        <f t="shared" si="58"/>
        <v>60750</v>
      </c>
      <c r="AU68" s="1">
        <f t="shared" si="59"/>
        <v>9959878.1967760846</v>
      </c>
    </row>
    <row r="69" spans="1:48" x14ac:dyDescent="0.15">
      <c r="C69" s="7">
        <v>11</v>
      </c>
      <c r="D69" s="7">
        <f t="shared" si="60"/>
        <v>7.3804666666666696</v>
      </c>
      <c r="E69" s="10">
        <f t="shared" si="61"/>
        <v>11.8004193548387</v>
      </c>
      <c r="F69" s="7" t="s">
        <v>85</v>
      </c>
      <c r="G69" s="1">
        <v>12</v>
      </c>
      <c r="H69" s="9">
        <f t="shared" si="42"/>
        <v>7.3804666666666696</v>
      </c>
      <c r="I69" s="9">
        <f t="shared" si="43"/>
        <v>280.53046666666665</v>
      </c>
      <c r="J69" s="9">
        <f t="shared" si="44"/>
        <v>4.4513939327926209E-2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0.20961851838626014</v>
      </c>
      <c r="P69" s="9">
        <f t="shared" si="47"/>
        <v>9.3309460094557692E-3</v>
      </c>
      <c r="Q69" s="12">
        <f t="shared" si="48"/>
        <v>1.7728797417965961E-3</v>
      </c>
      <c r="R69" s="9">
        <f t="shared" si="49"/>
        <v>1.8955666666666669E-2</v>
      </c>
      <c r="S69" s="13">
        <f t="shared" si="50"/>
        <v>9.3527691374431357E-2</v>
      </c>
      <c r="T69" s="2">
        <f t="shared" si="51"/>
        <v>0.01</v>
      </c>
      <c r="U69" s="14">
        <f t="shared" si="52"/>
        <v>9.3527691374431358E-4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1.2935276913744314E-2</v>
      </c>
      <c r="AR69" s="9">
        <f t="shared" si="56"/>
        <v>9.9766666666666666</v>
      </c>
      <c r="AS69" s="1">
        <f t="shared" si="57"/>
        <v>0.19</v>
      </c>
      <c r="AT69" s="1">
        <f t="shared" si="58"/>
        <v>60750</v>
      </c>
      <c r="AU69" s="1">
        <f t="shared" si="59"/>
        <v>9980122.6469047591</v>
      </c>
      <c r="AV69" s="1">
        <f>SUM(AU58:AU69)</f>
        <v>158086325.31551856</v>
      </c>
    </row>
    <row r="70" spans="1:48" x14ac:dyDescent="0.15">
      <c r="C70" s="7">
        <v>12</v>
      </c>
      <c r="D70" s="7">
        <f t="shared" si="60"/>
        <v>5.2870967741935502</v>
      </c>
      <c r="E70" s="10">
        <f t="shared" si="61"/>
        <v>7.3804666666666696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5.6024516129032298</v>
      </c>
      <c r="E73" s="7"/>
      <c r="F73" s="7"/>
      <c r="G73" s="1">
        <v>1</v>
      </c>
      <c r="H73" s="9">
        <f t="shared" ref="H73:H84" si="63">E74</f>
        <v>5.6024516129032298</v>
      </c>
      <c r="I73" s="9">
        <f t="shared" ref="I73:I84" si="64">H73+273.15</f>
        <v>278.7524516129032</v>
      </c>
      <c r="J73" s="9">
        <f t="shared" ref="J73:J84" si="65">EXP(($C$15*(I73-$C$13))/($C$16*I73*$C$13))</f>
        <v>3.5673752826078514E-2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3.9062759344555978E-3</v>
      </c>
      <c r="Q73" s="12">
        <f t="shared" ref="Q73:Q84" si="69">P73*$B$75</f>
        <v>7.0312966820200754E-4</v>
      </c>
      <c r="R73" s="9">
        <f t="shared" ref="R73:R84" si="70">L73*$B$75</f>
        <v>1.9710000000000002E-2</v>
      </c>
      <c r="S73" s="13">
        <f t="shared" ref="S73:S84" si="71">Q73/R73</f>
        <v>3.5673752826078514E-2</v>
      </c>
      <c r="T73" s="2">
        <f t="shared" ref="T73:T84" si="72">$B$74/100</f>
        <v>0.01</v>
      </c>
      <c r="U73" s="14">
        <f t="shared" ref="U73:U84" si="73">S73*T73</f>
        <v>3.5673752826078514E-4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1.2956737528260785E-2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47916.666666666664</v>
      </c>
      <c r="AU73" s="1">
        <f t="shared" ref="AU73:AU84" si="80">AT73*10000*AS73*0.67*AR73*AQ73</f>
        <v>8198675.295562353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3.2520322580645198</v>
      </c>
      <c r="E74" s="10">
        <f t="shared" ref="E74:E85" si="82">D73</f>
        <v>5.6024516129032298</v>
      </c>
      <c r="F74" s="7" t="s">
        <v>83</v>
      </c>
      <c r="G74" s="1">
        <v>2</v>
      </c>
      <c r="H74" s="9">
        <f t="shared" si="63"/>
        <v>3.2520322580645198</v>
      </c>
      <c r="I74" s="9">
        <f t="shared" si="64"/>
        <v>276.40203225806448</v>
      </c>
      <c r="J74" s="9">
        <f t="shared" si="65"/>
        <v>2.6506357343345145E-2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0.21509372406554442</v>
      </c>
      <c r="P74" s="9">
        <f t="shared" si="68"/>
        <v>5.7013511123921974E-3</v>
      </c>
      <c r="Q74" s="12">
        <f t="shared" si="69"/>
        <v>1.0262432002305956E-3</v>
      </c>
      <c r="R74" s="9">
        <f t="shared" si="70"/>
        <v>1.9710000000000002E-2</v>
      </c>
      <c r="S74" s="13">
        <f t="shared" si="71"/>
        <v>5.2067133446504085E-2</v>
      </c>
      <c r="T74" s="2">
        <f t="shared" si="72"/>
        <v>0.01</v>
      </c>
      <c r="U74" s="14">
        <f t="shared" si="73"/>
        <v>5.2067133446504084E-4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1.3120671334465041E-2</v>
      </c>
      <c r="AR74" s="9">
        <f t="shared" si="77"/>
        <v>10.950000000000001</v>
      </c>
      <c r="AS74" s="1">
        <f t="shared" si="78"/>
        <v>0.18</v>
      </c>
      <c r="AT74" s="1">
        <f t="shared" si="79"/>
        <v>47916.666666666664</v>
      </c>
      <c r="AU74" s="1">
        <f t="shared" si="80"/>
        <v>8302408.2024073647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3.8047142857142902</v>
      </c>
      <c r="E75" s="10">
        <f t="shared" si="82"/>
        <v>3.2520322580645198</v>
      </c>
      <c r="F75" s="7" t="s">
        <v>83</v>
      </c>
      <c r="G75" s="1">
        <v>3</v>
      </c>
      <c r="H75" s="9">
        <f t="shared" si="63"/>
        <v>3.8047142857142902</v>
      </c>
      <c r="I75" s="9">
        <f t="shared" si="64"/>
        <v>276.95471428571426</v>
      </c>
      <c r="J75" s="9">
        <f t="shared" si="65"/>
        <v>2.8436749451810916E-2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0.31889237295315226</v>
      </c>
      <c r="P75" s="9">
        <f t="shared" si="68"/>
        <v>9.0682625117622338E-3</v>
      </c>
      <c r="Q75" s="12">
        <f t="shared" si="69"/>
        <v>1.632287252117202E-3</v>
      </c>
      <c r="R75" s="9">
        <f t="shared" si="70"/>
        <v>1.9710000000000002E-2</v>
      </c>
      <c r="S75" s="13">
        <f t="shared" si="71"/>
        <v>8.2815182755819478E-2</v>
      </c>
      <c r="T75" s="2">
        <f t="shared" si="72"/>
        <v>0.01</v>
      </c>
      <c r="U75" s="14">
        <f t="shared" si="73"/>
        <v>8.2815182755819478E-4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1.3428151827558195E-2</v>
      </c>
      <c r="AR75" s="9">
        <f t="shared" si="77"/>
        <v>10.950000000000001</v>
      </c>
      <c r="AS75" s="1">
        <f t="shared" si="78"/>
        <v>0.18</v>
      </c>
      <c r="AT75" s="1">
        <f t="shared" si="79"/>
        <v>47916.666666666664</v>
      </c>
      <c r="AU75" s="1">
        <f t="shared" si="80"/>
        <v>8496973.5948984604</v>
      </c>
    </row>
    <row r="76" spans="1:48" x14ac:dyDescent="0.15">
      <c r="C76" s="7">
        <v>3</v>
      </c>
      <c r="D76" s="7">
        <f t="shared" si="81"/>
        <v>6.37887096774194</v>
      </c>
      <c r="E76" s="10">
        <f t="shared" si="82"/>
        <v>3.8047142857142902</v>
      </c>
      <c r="F76" s="7" t="s">
        <v>83</v>
      </c>
      <c r="G76" s="1">
        <v>4</v>
      </c>
      <c r="H76" s="9">
        <f t="shared" si="63"/>
        <v>6.37887096774194</v>
      </c>
      <c r="I76" s="9">
        <f t="shared" si="64"/>
        <v>279.52887096774191</v>
      </c>
      <c r="J76" s="9">
        <f t="shared" si="65"/>
        <v>3.9308328908653725E-2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0.41932411044139001</v>
      </c>
      <c r="P76" s="9">
        <f t="shared" si="68"/>
        <v>1.6482930052558797E-2</v>
      </c>
      <c r="Q76" s="12">
        <f t="shared" si="69"/>
        <v>2.9669274094605833E-3</v>
      </c>
      <c r="R76" s="9">
        <f t="shared" si="70"/>
        <v>1.9710000000000002E-2</v>
      </c>
      <c r="S76" s="13">
        <f t="shared" si="71"/>
        <v>0.1505290415758794</v>
      </c>
      <c r="T76" s="2">
        <f t="shared" si="72"/>
        <v>0.01</v>
      </c>
      <c r="U76" s="14">
        <f t="shared" si="73"/>
        <v>1.505290415758794E-3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1.4105290415758795E-2</v>
      </c>
      <c r="AR76" s="9">
        <f t="shared" si="77"/>
        <v>10.950000000000001</v>
      </c>
      <c r="AS76" s="1">
        <f t="shared" si="78"/>
        <v>0.18</v>
      </c>
      <c r="AT76" s="1">
        <f t="shared" si="79"/>
        <v>47916.666666666664</v>
      </c>
      <c r="AU76" s="1">
        <f t="shared" si="80"/>
        <v>8925448.6954122428</v>
      </c>
    </row>
    <row r="77" spans="1:48" x14ac:dyDescent="0.15">
      <c r="C77" s="7">
        <v>4</v>
      </c>
      <c r="D77" s="7">
        <f t="shared" si="81"/>
        <v>6.5197333333333303</v>
      </c>
      <c r="E77" s="10">
        <f t="shared" si="82"/>
        <v>6.37887096774194</v>
      </c>
      <c r="F77" s="7" t="s">
        <v>83</v>
      </c>
      <c r="G77" s="1">
        <v>5</v>
      </c>
      <c r="H77" s="9">
        <f t="shared" si="63"/>
        <v>6.5197333333333303</v>
      </c>
      <c r="I77" s="9">
        <f t="shared" si="64"/>
        <v>279.66973333333328</v>
      </c>
      <c r="J77" s="9">
        <f t="shared" si="65"/>
        <v>4.0004055292616726E-2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0.38269912136938961</v>
      </c>
      <c r="O77" s="9">
        <f t="shared" si="83"/>
        <v>0.12964205901944154</v>
      </c>
      <c r="P77" s="9">
        <f t="shared" si="68"/>
        <v>5.1862080972624198E-3</v>
      </c>
      <c r="Q77" s="12">
        <f t="shared" si="69"/>
        <v>9.3351745750723557E-4</v>
      </c>
      <c r="R77" s="9">
        <f t="shared" si="70"/>
        <v>1.9710000000000002E-2</v>
      </c>
      <c r="S77" s="13">
        <f t="shared" si="71"/>
        <v>4.7362631025227572E-2</v>
      </c>
      <c r="T77" s="2">
        <f t="shared" si="72"/>
        <v>0.01</v>
      </c>
      <c r="U77" s="14">
        <f t="shared" si="73"/>
        <v>4.7362631025227574E-4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1.3073626310252277E-2</v>
      </c>
      <c r="AR77" s="9">
        <f t="shared" si="77"/>
        <v>10.950000000000001</v>
      </c>
      <c r="AS77" s="1">
        <f t="shared" si="78"/>
        <v>0.18</v>
      </c>
      <c r="AT77" s="1">
        <f t="shared" si="79"/>
        <v>47916.666666666664</v>
      </c>
      <c r="AU77" s="1">
        <f t="shared" si="80"/>
        <v>8272639.3754205527</v>
      </c>
    </row>
    <row r="78" spans="1:48" x14ac:dyDescent="0.15">
      <c r="C78" s="7">
        <v>5</v>
      </c>
      <c r="D78" s="7">
        <f t="shared" si="81"/>
        <v>11.099</v>
      </c>
      <c r="E78" s="10">
        <f t="shared" si="82"/>
        <v>6.5197333333333303</v>
      </c>
      <c r="F78" s="7" t="s">
        <v>85</v>
      </c>
      <c r="G78" s="1">
        <v>6</v>
      </c>
      <c r="H78" s="9">
        <f t="shared" si="63"/>
        <v>11.099</v>
      </c>
      <c r="I78" s="9">
        <f t="shared" si="64"/>
        <v>284.24899999999997</v>
      </c>
      <c r="J78" s="9">
        <f t="shared" si="65"/>
        <v>7.0095414965790678E-2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0.23395585092217913</v>
      </c>
      <c r="P78" s="9">
        <f t="shared" si="68"/>
        <v>1.6399232454064806E-2</v>
      </c>
      <c r="Q78" s="12">
        <f t="shared" si="69"/>
        <v>2.9518618417316649E-3</v>
      </c>
      <c r="R78" s="9">
        <f t="shared" si="70"/>
        <v>1.9710000000000002E-2</v>
      </c>
      <c r="S78" s="13">
        <f t="shared" si="71"/>
        <v>0.14976467994579729</v>
      </c>
      <c r="T78" s="2">
        <f t="shared" si="72"/>
        <v>0.01</v>
      </c>
      <c r="U78" s="14">
        <f t="shared" si="73"/>
        <v>1.497646799457973E-3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1.4097646799457974E-2</v>
      </c>
      <c r="AR78" s="9">
        <f t="shared" si="77"/>
        <v>10.950000000000001</v>
      </c>
      <c r="AS78" s="1">
        <f t="shared" si="78"/>
        <v>0.18</v>
      </c>
      <c r="AT78" s="1">
        <f t="shared" si="79"/>
        <v>47916.666666666664</v>
      </c>
      <c r="AU78" s="1">
        <f t="shared" si="80"/>
        <v>8920612.0204392709</v>
      </c>
    </row>
    <row r="79" spans="1:48" x14ac:dyDescent="0.15">
      <c r="C79" s="7">
        <v>6</v>
      </c>
      <c r="D79" s="7">
        <f t="shared" si="81"/>
        <v>18.019100000000002</v>
      </c>
      <c r="E79" s="10">
        <f t="shared" si="82"/>
        <v>11.099</v>
      </c>
      <c r="F79" s="7" t="s">
        <v>83</v>
      </c>
      <c r="G79" s="1">
        <v>7</v>
      </c>
      <c r="H79" s="9">
        <f t="shared" si="63"/>
        <v>18.019100000000002</v>
      </c>
      <c r="I79" s="9">
        <f t="shared" si="64"/>
        <v>291.16909999999996</v>
      </c>
      <c r="J79" s="9">
        <f t="shared" si="65"/>
        <v>0.15821722244547795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0.32705661846811429</v>
      </c>
      <c r="P79" s="9">
        <f t="shared" si="68"/>
        <v>5.1745989756435448E-2</v>
      </c>
      <c r="Q79" s="12">
        <f t="shared" si="69"/>
        <v>9.3142781561583801E-3</v>
      </c>
      <c r="R79" s="9">
        <f t="shared" si="70"/>
        <v>1.9710000000000002E-2</v>
      </c>
      <c r="S79" s="13">
        <f t="shared" si="71"/>
        <v>0.47256611649712732</v>
      </c>
      <c r="T79" s="2">
        <f t="shared" si="72"/>
        <v>0.01</v>
      </c>
      <c r="U79" s="14">
        <f t="shared" si="73"/>
        <v>4.7256611649712735E-3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2.6325661164971273E-2</v>
      </c>
      <c r="AR79" s="9">
        <f t="shared" si="77"/>
        <v>10.950000000000001</v>
      </c>
      <c r="AS79" s="1">
        <f t="shared" si="78"/>
        <v>0.18</v>
      </c>
      <c r="AT79" s="1">
        <f t="shared" si="79"/>
        <v>47916.666666666664</v>
      </c>
      <c r="AU79" s="1">
        <f t="shared" si="80"/>
        <v>16658170.883050013</v>
      </c>
    </row>
    <row r="80" spans="1:48" x14ac:dyDescent="0.15">
      <c r="C80" s="7">
        <v>7</v>
      </c>
      <c r="D80" s="7">
        <f t="shared" si="81"/>
        <v>18.0323225806452</v>
      </c>
      <c r="E80" s="10">
        <f t="shared" si="82"/>
        <v>18.019100000000002</v>
      </c>
      <c r="F80" s="7" t="s">
        <v>83</v>
      </c>
      <c r="G80" s="1">
        <v>8</v>
      </c>
      <c r="H80" s="9">
        <f t="shared" si="63"/>
        <v>18.0323225806452</v>
      </c>
      <c r="I80" s="9">
        <f t="shared" si="64"/>
        <v>291.18232258064518</v>
      </c>
      <c r="J80" s="9">
        <f t="shared" si="65"/>
        <v>0.15845766162664357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0.38481062871167887</v>
      </c>
      <c r="P80" s="9">
        <f t="shared" si="68"/>
        <v>6.0976192394731184E-2</v>
      </c>
      <c r="Q80" s="12">
        <f t="shared" si="69"/>
        <v>1.0975714631051613E-2</v>
      </c>
      <c r="R80" s="9">
        <f t="shared" si="70"/>
        <v>1.9710000000000002E-2</v>
      </c>
      <c r="S80" s="13">
        <f t="shared" si="71"/>
        <v>0.55686020451809293</v>
      </c>
      <c r="T80" s="2">
        <f t="shared" si="72"/>
        <v>0.01</v>
      </c>
      <c r="U80" s="14">
        <f t="shared" si="73"/>
        <v>5.5686020451809291E-3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2.7168602045180928E-2</v>
      </c>
      <c r="AR80" s="9">
        <f t="shared" si="77"/>
        <v>10.950000000000001</v>
      </c>
      <c r="AS80" s="1">
        <f t="shared" si="78"/>
        <v>0.18</v>
      </c>
      <c r="AT80" s="1">
        <f t="shared" si="79"/>
        <v>47916.666666666664</v>
      </c>
      <c r="AU80" s="1">
        <f t="shared" si="80"/>
        <v>17191561.218010526</v>
      </c>
    </row>
    <row r="81" spans="1:48" x14ac:dyDescent="0.15">
      <c r="C81" s="7">
        <v>8</v>
      </c>
      <c r="D81" s="7">
        <f t="shared" si="81"/>
        <v>16.984999999999999</v>
      </c>
      <c r="E81" s="10">
        <f t="shared" si="82"/>
        <v>18.0323225806452</v>
      </c>
      <c r="F81" s="7" t="s">
        <v>83</v>
      </c>
      <c r="G81" s="1">
        <v>9</v>
      </c>
      <c r="H81" s="9">
        <f t="shared" si="63"/>
        <v>16.984999999999999</v>
      </c>
      <c r="I81" s="9">
        <f t="shared" si="64"/>
        <v>290.13499999999999</v>
      </c>
      <c r="J81" s="9">
        <f t="shared" si="65"/>
        <v>0.14044006505934808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0.43333443631694768</v>
      </c>
      <c r="P81" s="9">
        <f t="shared" si="68"/>
        <v>6.0857516428808059E-2</v>
      </c>
      <c r="Q81" s="12">
        <f t="shared" si="69"/>
        <v>1.0954352957185449E-2</v>
      </c>
      <c r="R81" s="9">
        <f t="shared" si="70"/>
        <v>1.9710000000000002E-2</v>
      </c>
      <c r="S81" s="13">
        <f t="shared" si="71"/>
        <v>0.55577640574253928</v>
      </c>
      <c r="T81" s="2">
        <f t="shared" si="72"/>
        <v>0.01</v>
      </c>
      <c r="U81" s="14">
        <f t="shared" si="73"/>
        <v>5.5577640574253932E-3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2.7157764057425395E-2</v>
      </c>
      <c r="AR81" s="9">
        <f t="shared" si="77"/>
        <v>10.950000000000001</v>
      </c>
      <c r="AS81" s="1">
        <f t="shared" si="78"/>
        <v>0.18</v>
      </c>
      <c r="AT81" s="1">
        <f t="shared" si="79"/>
        <v>47916.666666666664</v>
      </c>
      <c r="AU81" s="1">
        <f t="shared" si="80"/>
        <v>17184703.230629746</v>
      </c>
    </row>
    <row r="82" spans="1:48" x14ac:dyDescent="0.15">
      <c r="C82" s="7">
        <v>9</v>
      </c>
      <c r="D82" s="7">
        <f t="shared" si="81"/>
        <v>16.1605666666667</v>
      </c>
      <c r="E82" s="10">
        <f t="shared" si="82"/>
        <v>16.984999999999999</v>
      </c>
      <c r="F82" s="7" t="s">
        <v>83</v>
      </c>
      <c r="G82" s="1">
        <v>10</v>
      </c>
      <c r="H82" s="9">
        <f t="shared" si="63"/>
        <v>16.1605666666667</v>
      </c>
      <c r="I82" s="9">
        <f t="shared" si="64"/>
        <v>289.31056666666666</v>
      </c>
      <c r="J82" s="9">
        <f t="shared" si="65"/>
        <v>0.12763160275188454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0.48197691988813968</v>
      </c>
      <c r="P82" s="9">
        <f t="shared" si="68"/>
        <v>6.1515486774739919E-2</v>
      </c>
      <c r="Q82" s="12">
        <f t="shared" si="69"/>
        <v>1.1072787619453186E-2</v>
      </c>
      <c r="R82" s="9">
        <f t="shared" si="70"/>
        <v>1.9710000000000002E-2</v>
      </c>
      <c r="S82" s="13">
        <f t="shared" si="71"/>
        <v>0.56178526734922296</v>
      </c>
      <c r="T82" s="2">
        <f t="shared" si="72"/>
        <v>0.01</v>
      </c>
      <c r="U82" s="14">
        <f t="shared" si="73"/>
        <v>5.6178526734922294E-3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2.7217852673492231E-2</v>
      </c>
      <c r="AR82" s="9">
        <f t="shared" si="77"/>
        <v>10.950000000000001</v>
      </c>
      <c r="AS82" s="1">
        <f t="shared" si="78"/>
        <v>0.18</v>
      </c>
      <c r="AT82" s="1">
        <f t="shared" si="79"/>
        <v>47916.666666666664</v>
      </c>
      <c r="AU82" s="1">
        <f t="shared" si="80"/>
        <v>17222725.691995285</v>
      </c>
    </row>
    <row r="83" spans="1:48" x14ac:dyDescent="0.15">
      <c r="C83" s="7">
        <v>10</v>
      </c>
      <c r="D83" s="7">
        <f t="shared" si="81"/>
        <v>11.8004193548387</v>
      </c>
      <c r="E83" s="10">
        <f t="shared" si="82"/>
        <v>16.1605666666667</v>
      </c>
      <c r="F83" s="7" t="s">
        <v>83</v>
      </c>
      <c r="G83" s="1">
        <v>11</v>
      </c>
      <c r="H83" s="9">
        <f t="shared" si="63"/>
        <v>11.8004193548387</v>
      </c>
      <c r="I83" s="9">
        <f t="shared" si="64"/>
        <v>284.95041935483869</v>
      </c>
      <c r="J83" s="9">
        <f t="shared" si="65"/>
        <v>7.6262119665970116E-2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0.39943836145772976</v>
      </c>
      <c r="O83" s="9">
        <f t="shared" si="83"/>
        <v>0.13052307165566995</v>
      </c>
      <c r="P83" s="9">
        <f t="shared" si="68"/>
        <v>9.9539661097746944E-3</v>
      </c>
      <c r="Q83" s="12">
        <f t="shared" si="69"/>
        <v>1.791713899759445E-3</v>
      </c>
      <c r="R83" s="9">
        <f t="shared" si="70"/>
        <v>1.9710000000000002E-2</v>
      </c>
      <c r="S83" s="13">
        <f t="shared" si="71"/>
        <v>9.0903800089266615E-2</v>
      </c>
      <c r="T83" s="2">
        <f t="shared" si="72"/>
        <v>0.01</v>
      </c>
      <c r="U83" s="14">
        <f t="shared" si="73"/>
        <v>9.0903800089266618E-4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1.3509038000892665E-2</v>
      </c>
      <c r="AR83" s="9">
        <f t="shared" si="77"/>
        <v>10.950000000000001</v>
      </c>
      <c r="AS83" s="1">
        <f t="shared" si="78"/>
        <v>0.18</v>
      </c>
      <c r="AT83" s="1">
        <f t="shared" si="79"/>
        <v>47916.666666666664</v>
      </c>
      <c r="AU83" s="1">
        <f t="shared" si="80"/>
        <v>8548156.1915686056</v>
      </c>
    </row>
    <row r="84" spans="1:48" x14ac:dyDescent="0.15">
      <c r="C84" s="7">
        <v>11</v>
      </c>
      <c r="D84" s="7">
        <f t="shared" si="81"/>
        <v>7.3804666666666696</v>
      </c>
      <c r="E84" s="10">
        <f t="shared" si="82"/>
        <v>11.8004193548387</v>
      </c>
      <c r="F84" s="7" t="s">
        <v>85</v>
      </c>
      <c r="G84" s="1">
        <v>12</v>
      </c>
      <c r="H84" s="9">
        <f t="shared" si="63"/>
        <v>7.3804666666666696</v>
      </c>
      <c r="I84" s="9">
        <f t="shared" si="64"/>
        <v>280.53046666666665</v>
      </c>
      <c r="J84" s="9">
        <f t="shared" si="65"/>
        <v>4.4513939327926209E-2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0.23006910554589527</v>
      </c>
      <c r="P84" s="9">
        <f t="shared" si="68"/>
        <v>1.0241282205500234E-2</v>
      </c>
      <c r="Q84" s="12">
        <f t="shared" si="69"/>
        <v>1.843430796990042E-3</v>
      </c>
      <c r="R84" s="9">
        <f t="shared" si="70"/>
        <v>1.9710000000000002E-2</v>
      </c>
      <c r="S84" s="13">
        <f t="shared" si="71"/>
        <v>9.3527691374431343E-2</v>
      </c>
      <c r="T84" s="2">
        <f t="shared" si="72"/>
        <v>0.01</v>
      </c>
      <c r="U84" s="14">
        <f t="shared" si="73"/>
        <v>9.3527691374431347E-4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1.3535276913744313E-2</v>
      </c>
      <c r="AR84" s="9">
        <f t="shared" si="77"/>
        <v>10.950000000000001</v>
      </c>
      <c r="AS84" s="1">
        <f t="shared" si="78"/>
        <v>0.18</v>
      </c>
      <c r="AT84" s="1">
        <f t="shared" si="79"/>
        <v>47916.666666666664</v>
      </c>
      <c r="AU84" s="1">
        <f t="shared" si="80"/>
        <v>8564759.4704503454</v>
      </c>
      <c r="AV84" s="1">
        <f>SUM(AU73:AU84)</f>
        <v>136486833.86984476</v>
      </c>
    </row>
    <row r="85" spans="1:48" x14ac:dyDescent="0.15">
      <c r="C85" s="7">
        <v>12</v>
      </c>
      <c r="D85" s="7">
        <f t="shared" si="81"/>
        <v>5.2870967741935502</v>
      </c>
      <c r="E85" s="10">
        <f t="shared" si="82"/>
        <v>7.3804666666666696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5.6024516129032298</v>
      </c>
      <c r="E89" s="7"/>
      <c r="F89" s="7"/>
      <c r="G89" s="1">
        <v>1</v>
      </c>
      <c r="H89" s="9">
        <f t="shared" ref="H89:H100" si="84">E90</f>
        <v>5.6024516129032298</v>
      </c>
      <c r="I89" s="9">
        <f t="shared" ref="I89:I100" si="85">H89+273.15</f>
        <v>278.7524516129032</v>
      </c>
      <c r="J89" s="9">
        <f t="shared" ref="J89:J100" si="86">EXP(($C$15*(I89-$C$13))/($C$16*I89*$C$13))</f>
        <v>3.5673752826078514E-2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0.1892590690243737</v>
      </c>
      <c r="Q89" s="12">
        <f t="shared" ref="Q89:Q100" si="90">P89*$B$91</f>
        <v>8.5166581060968166E-2</v>
      </c>
      <c r="R89" s="9">
        <f t="shared" ref="R89:R100" si="91">L89*$B$91</f>
        <v>2.3873737500000001</v>
      </c>
      <c r="S89" s="13">
        <f t="shared" ref="S89:S100" si="92">Q89/R89</f>
        <v>3.5673752826078514E-2</v>
      </c>
      <c r="T89" s="2">
        <f t="shared" ref="T89:T100" si="93">$B$90/100</f>
        <v>0.51</v>
      </c>
      <c r="U89" s="14">
        <f t="shared" ref="U89:U100" si="94">S89*T89</f>
        <v>1.8193613941300042E-2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3.5822374603301961E-2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906000</v>
      </c>
      <c r="AN89" s="1">
        <f t="shared" ref="AN89:AN100" si="99">AM89*10000*AK89*AJ89</f>
        <v>3376138801.4062886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3.2520322580645198</v>
      </c>
      <c r="E90" s="10">
        <f t="shared" ref="E90:E101" si="101">D89</f>
        <v>5.6024516129032298</v>
      </c>
      <c r="F90" s="7" t="s">
        <v>83</v>
      </c>
      <c r="G90" s="1">
        <v>2</v>
      </c>
      <c r="H90" s="9">
        <f t="shared" si="84"/>
        <v>3.2520322580645198</v>
      </c>
      <c r="I90" s="9">
        <f t="shared" si="85"/>
        <v>276.40203225806448</v>
      </c>
      <c r="J90" s="9">
        <f t="shared" si="86"/>
        <v>2.6506357343345145E-2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10.421290930975626</v>
      </c>
      <c r="P90" s="9">
        <f t="shared" si="89"/>
        <v>0.27623046139540197</v>
      </c>
      <c r="Q90" s="12">
        <f t="shared" si="90"/>
        <v>0.12430370762793089</v>
      </c>
      <c r="R90" s="9">
        <f t="shared" si="91"/>
        <v>2.3873737500000001</v>
      </c>
      <c r="S90" s="13">
        <f t="shared" si="92"/>
        <v>5.2067133446504085E-2</v>
      </c>
      <c r="T90" s="2">
        <f t="shared" si="93"/>
        <v>0.51</v>
      </c>
      <c r="U90" s="14">
        <f t="shared" si="94"/>
        <v>2.6554238057717085E-2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3.8343102774401699E-2</v>
      </c>
      <c r="AK90" s="9">
        <f t="shared" si="96"/>
        <v>10.4025</v>
      </c>
      <c r="AL90" s="1">
        <f t="shared" si="97"/>
        <v>0.45</v>
      </c>
      <c r="AM90" s="17">
        <f t="shared" si="98"/>
        <v>906000</v>
      </c>
      <c r="AN90" s="1">
        <f t="shared" si="99"/>
        <v>3613708987.0930657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3.8047142857142902</v>
      </c>
      <c r="E91" s="10">
        <f t="shared" si="101"/>
        <v>3.2520322580645198</v>
      </c>
      <c r="F91" s="7" t="s">
        <v>83</v>
      </c>
      <c r="G91" s="1">
        <v>3</v>
      </c>
      <c r="H91" s="9">
        <f t="shared" si="84"/>
        <v>3.8047142857142902</v>
      </c>
      <c r="I91" s="9">
        <f t="shared" si="85"/>
        <v>276.95471428571426</v>
      </c>
      <c r="J91" s="9">
        <f t="shared" si="86"/>
        <v>2.8436749451810916E-2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15.450335469580224</v>
      </c>
      <c r="P91" s="9">
        <f t="shared" si="89"/>
        <v>0.43935731869488021</v>
      </c>
      <c r="Q91" s="12">
        <f t="shared" si="90"/>
        <v>0.1977107934126961</v>
      </c>
      <c r="R91" s="9">
        <f t="shared" si="91"/>
        <v>2.3873737500000001</v>
      </c>
      <c r="S91" s="13">
        <f t="shared" si="92"/>
        <v>8.2815182755819478E-2</v>
      </c>
      <c r="T91" s="2">
        <f t="shared" si="93"/>
        <v>0.51</v>
      </c>
      <c r="U91" s="14">
        <f t="shared" si="94"/>
        <v>4.2235743205467934E-2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4.3071076576448583E-2</v>
      </c>
      <c r="AK91" s="9">
        <f t="shared" si="96"/>
        <v>10.4025</v>
      </c>
      <c r="AL91" s="1">
        <f t="shared" si="97"/>
        <v>0.45</v>
      </c>
      <c r="AM91" s="17">
        <f t="shared" si="98"/>
        <v>906000</v>
      </c>
      <c r="AN91" s="1">
        <f t="shared" si="99"/>
        <v>4059304679.2237477</v>
      </c>
    </row>
    <row r="92" spans="1:48" x14ac:dyDescent="0.15">
      <c r="C92" s="7">
        <v>3</v>
      </c>
      <c r="D92" s="7">
        <f t="shared" si="100"/>
        <v>6.37887096774194</v>
      </c>
      <c r="E92" s="10">
        <f t="shared" si="101"/>
        <v>3.8047142857142902</v>
      </c>
      <c r="F92" s="7" t="s">
        <v>83</v>
      </c>
      <c r="G92" s="1">
        <v>4</v>
      </c>
      <c r="H92" s="9">
        <f t="shared" si="84"/>
        <v>6.37887096774194</v>
      </c>
      <c r="I92" s="9">
        <f t="shared" si="85"/>
        <v>279.52887096774191</v>
      </c>
      <c r="J92" s="9">
        <f t="shared" si="86"/>
        <v>3.9308328908653725E-2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20.316253150885345</v>
      </c>
      <c r="P92" s="9">
        <f t="shared" si="89"/>
        <v>0.79859796104647374</v>
      </c>
      <c r="Q92" s="12">
        <f t="shared" si="90"/>
        <v>0.3593690824709132</v>
      </c>
      <c r="R92" s="9">
        <f t="shared" si="91"/>
        <v>2.3873737500000001</v>
      </c>
      <c r="S92" s="13">
        <f t="shared" si="92"/>
        <v>0.15052904157587943</v>
      </c>
      <c r="T92" s="2">
        <f t="shared" si="93"/>
        <v>0.51</v>
      </c>
      <c r="U92" s="14">
        <f t="shared" si="94"/>
        <v>7.676981120369851E-2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5.3483098077915098E-2</v>
      </c>
      <c r="AK92" s="9">
        <f t="shared" si="96"/>
        <v>10.4025</v>
      </c>
      <c r="AL92" s="1">
        <f t="shared" si="97"/>
        <v>0.45</v>
      </c>
      <c r="AM92" s="17">
        <f t="shared" si="98"/>
        <v>906000</v>
      </c>
      <c r="AN92" s="1">
        <f t="shared" si="99"/>
        <v>5040602825.4649372</v>
      </c>
    </row>
    <row r="93" spans="1:48" x14ac:dyDescent="0.15">
      <c r="C93" s="7">
        <v>4</v>
      </c>
      <c r="D93" s="7">
        <f t="shared" si="100"/>
        <v>6.5197333333333303</v>
      </c>
      <c r="E93" s="10">
        <f t="shared" si="101"/>
        <v>6.37887096774194</v>
      </c>
      <c r="F93" s="7" t="s">
        <v>83</v>
      </c>
      <c r="G93" s="1">
        <v>5</v>
      </c>
      <c r="H93" s="9">
        <f t="shared" si="84"/>
        <v>6.5197333333333303</v>
      </c>
      <c r="I93" s="9">
        <f t="shared" si="85"/>
        <v>279.66973333333328</v>
      </c>
      <c r="J93" s="9">
        <f t="shared" si="86"/>
        <v>4.0004055292616726E-2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18.541772430346924</v>
      </c>
      <c r="O93" s="9">
        <f t="shared" si="102"/>
        <v>6.281157759491947</v>
      </c>
      <c r="P93" s="9">
        <f t="shared" si="89"/>
        <v>0.25127178231236447</v>
      </c>
      <c r="Q93" s="12">
        <f t="shared" si="90"/>
        <v>0.11307230204056401</v>
      </c>
      <c r="R93" s="9">
        <f t="shared" si="91"/>
        <v>2.3873737500000001</v>
      </c>
      <c r="S93" s="13">
        <f t="shared" si="92"/>
        <v>4.7362631025227621E-2</v>
      </c>
      <c r="T93" s="2">
        <f t="shared" si="93"/>
        <v>0.51</v>
      </c>
      <c r="U93" s="14">
        <f t="shared" si="94"/>
        <v>2.4154941822866087E-2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3.0193714959594126E-2</v>
      </c>
      <c r="AK93" s="9">
        <f t="shared" si="96"/>
        <v>10.4025</v>
      </c>
      <c r="AL93" s="1">
        <f t="shared" si="97"/>
        <v>0.45</v>
      </c>
      <c r="AM93" s="17">
        <f t="shared" si="98"/>
        <v>906000</v>
      </c>
      <c r="AN93" s="1">
        <f t="shared" si="99"/>
        <v>2845656485.9966316</v>
      </c>
    </row>
    <row r="94" spans="1:48" x14ac:dyDescent="0.15">
      <c r="C94" s="7">
        <v>5</v>
      </c>
      <c r="D94" s="7">
        <f t="shared" si="100"/>
        <v>11.099</v>
      </c>
      <c r="E94" s="10">
        <f t="shared" si="101"/>
        <v>6.5197333333333303</v>
      </c>
      <c r="F94" s="7" t="s">
        <v>85</v>
      </c>
      <c r="G94" s="1">
        <v>6</v>
      </c>
      <c r="H94" s="9">
        <f t="shared" si="84"/>
        <v>11.099</v>
      </c>
      <c r="I94" s="9">
        <f t="shared" si="85"/>
        <v>284.24899999999997</v>
      </c>
      <c r="J94" s="9">
        <f t="shared" si="86"/>
        <v>7.0095414965790678E-2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11.335160977179582</v>
      </c>
      <c r="P94" s="9">
        <f t="shared" si="89"/>
        <v>0.79454281239944013</v>
      </c>
      <c r="Q94" s="12">
        <f t="shared" si="90"/>
        <v>0.35754426557974806</v>
      </c>
      <c r="R94" s="9">
        <f t="shared" si="91"/>
        <v>2.3873737500000001</v>
      </c>
      <c r="S94" s="13">
        <f t="shared" si="92"/>
        <v>0.14976467994579737</v>
      </c>
      <c r="T94" s="2">
        <f t="shared" si="93"/>
        <v>0.51</v>
      </c>
      <c r="U94" s="14">
        <f t="shared" si="94"/>
        <v>7.6379986772356662E-2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4.9157566011865536E-2</v>
      </c>
      <c r="AK94" s="9">
        <f t="shared" si="96"/>
        <v>10.4025</v>
      </c>
      <c r="AL94" s="1">
        <f t="shared" si="97"/>
        <v>0.45</v>
      </c>
      <c r="AM94" s="17">
        <f t="shared" si="98"/>
        <v>906000</v>
      </c>
      <c r="AN94" s="1">
        <f t="shared" si="99"/>
        <v>4632935918.7721872</v>
      </c>
    </row>
    <row r="95" spans="1:48" x14ac:dyDescent="0.15">
      <c r="C95" s="7">
        <v>6</v>
      </c>
      <c r="D95" s="7">
        <f t="shared" si="100"/>
        <v>18.019100000000002</v>
      </c>
      <c r="E95" s="10">
        <f t="shared" si="101"/>
        <v>11.099</v>
      </c>
      <c r="F95" s="7" t="s">
        <v>83</v>
      </c>
      <c r="G95" s="1">
        <v>7</v>
      </c>
      <c r="H95" s="9">
        <f t="shared" si="84"/>
        <v>18.019100000000002</v>
      </c>
      <c r="I95" s="9">
        <f t="shared" si="85"/>
        <v>291.16909999999996</v>
      </c>
      <c r="J95" s="9">
        <f t="shared" si="86"/>
        <v>0.15821722244547795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15.845893164780142</v>
      </c>
      <c r="P95" s="9">
        <f t="shared" si="89"/>
        <v>2.5070932036992981</v>
      </c>
      <c r="Q95" s="12">
        <f t="shared" si="90"/>
        <v>1.1281919416646842</v>
      </c>
      <c r="R95" s="9">
        <f t="shared" si="91"/>
        <v>2.3873737500000001</v>
      </c>
      <c r="S95" s="13">
        <f t="shared" si="92"/>
        <v>0.47256611649712749</v>
      </c>
      <c r="T95" s="2">
        <f t="shared" si="93"/>
        <v>0.51</v>
      </c>
      <c r="U95" s="14">
        <f t="shared" si="94"/>
        <v>0.24100871941353502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0.11911912890318081</v>
      </c>
      <c r="AK95" s="9">
        <f t="shared" si="96"/>
        <v>10.4025</v>
      </c>
      <c r="AL95" s="1">
        <f t="shared" si="97"/>
        <v>0.45</v>
      </c>
      <c r="AM95" s="17">
        <f t="shared" si="98"/>
        <v>906000</v>
      </c>
      <c r="AN95" s="1">
        <f t="shared" si="99"/>
        <v>11226578850.042967</v>
      </c>
    </row>
    <row r="96" spans="1:48" x14ac:dyDescent="0.15">
      <c r="C96" s="7">
        <v>7</v>
      </c>
      <c r="D96" s="7">
        <f t="shared" si="100"/>
        <v>18.0323225806452</v>
      </c>
      <c r="E96" s="10">
        <f t="shared" si="101"/>
        <v>18.019100000000002</v>
      </c>
      <c r="F96" s="7" t="s">
        <v>83</v>
      </c>
      <c r="G96" s="1">
        <v>8</v>
      </c>
      <c r="H96" s="9">
        <f t="shared" si="84"/>
        <v>18.0323225806452</v>
      </c>
      <c r="I96" s="9">
        <f t="shared" si="85"/>
        <v>291.18232258064518</v>
      </c>
      <c r="J96" s="9">
        <f t="shared" si="86"/>
        <v>0.15845766162664357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18.644074961080843</v>
      </c>
      <c r="P96" s="9">
        <f t="shared" si="89"/>
        <v>2.9542965215247263</v>
      </c>
      <c r="Q96" s="12">
        <f t="shared" si="90"/>
        <v>1.329433434686127</v>
      </c>
      <c r="R96" s="9">
        <f t="shared" si="91"/>
        <v>2.3873737500000001</v>
      </c>
      <c r="S96" s="13">
        <f t="shared" si="92"/>
        <v>0.55686020451809315</v>
      </c>
      <c r="T96" s="2">
        <f t="shared" si="93"/>
        <v>0.51</v>
      </c>
      <c r="U96" s="14">
        <f t="shared" si="94"/>
        <v>0.28399870430422752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0.13208060934772459</v>
      </c>
      <c r="AK96" s="9">
        <f t="shared" si="96"/>
        <v>10.4025</v>
      </c>
      <c r="AL96" s="1">
        <f t="shared" si="97"/>
        <v>0.45</v>
      </c>
      <c r="AM96" s="17">
        <f t="shared" si="98"/>
        <v>906000</v>
      </c>
      <c r="AN96" s="1">
        <f t="shared" si="99"/>
        <v>12448154960.981728</v>
      </c>
    </row>
    <row r="97" spans="1:50" x14ac:dyDescent="0.15">
      <c r="C97" s="7">
        <v>8</v>
      </c>
      <c r="D97" s="7">
        <f t="shared" si="100"/>
        <v>16.984999999999999</v>
      </c>
      <c r="E97" s="10">
        <f t="shared" si="101"/>
        <v>18.0323225806452</v>
      </c>
      <c r="F97" s="7" t="s">
        <v>83</v>
      </c>
      <c r="G97" s="1">
        <v>9</v>
      </c>
      <c r="H97" s="9">
        <f t="shared" si="84"/>
        <v>16.984999999999999</v>
      </c>
      <c r="I97" s="9">
        <f t="shared" si="85"/>
        <v>290.13499999999999</v>
      </c>
      <c r="J97" s="9">
        <f t="shared" si="86"/>
        <v>0.14044006505934808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20.995053439556116</v>
      </c>
      <c r="P97" s="9">
        <f t="shared" si="89"/>
        <v>2.9485466709757508</v>
      </c>
      <c r="Q97" s="12">
        <f t="shared" si="90"/>
        <v>1.326846001939088</v>
      </c>
      <c r="R97" s="9">
        <f t="shared" si="91"/>
        <v>2.3873737500000001</v>
      </c>
      <c r="S97" s="13">
        <f t="shared" si="92"/>
        <v>0.55577640574253939</v>
      </c>
      <c r="T97" s="2">
        <f t="shared" si="93"/>
        <v>0.51</v>
      </c>
      <c r="U97" s="14">
        <f t="shared" si="94"/>
        <v>0.28344596692869511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0.1319139590290016</v>
      </c>
      <c r="AK97" s="9">
        <f t="shared" si="96"/>
        <v>10.4025</v>
      </c>
      <c r="AL97" s="1">
        <f t="shared" si="97"/>
        <v>0.45</v>
      </c>
      <c r="AM97" s="17">
        <f t="shared" si="98"/>
        <v>906000</v>
      </c>
      <c r="AN97" s="1">
        <f t="shared" si="99"/>
        <v>12432448726.720654</v>
      </c>
    </row>
    <row r="98" spans="1:50" x14ac:dyDescent="0.15">
      <c r="C98" s="7">
        <v>9</v>
      </c>
      <c r="D98" s="7">
        <f t="shared" si="100"/>
        <v>16.1605666666667</v>
      </c>
      <c r="E98" s="10">
        <f t="shared" si="101"/>
        <v>16.984999999999999</v>
      </c>
      <c r="F98" s="7" t="s">
        <v>83</v>
      </c>
      <c r="G98" s="1">
        <v>10</v>
      </c>
      <c r="H98" s="9">
        <f t="shared" si="84"/>
        <v>16.1605666666667</v>
      </c>
      <c r="I98" s="9">
        <f t="shared" si="85"/>
        <v>289.31056666666666</v>
      </c>
      <c r="J98" s="9">
        <f t="shared" si="86"/>
        <v>0.12763160275188454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23.351781768580366</v>
      </c>
      <c r="P98" s="9">
        <f t="shared" si="89"/>
        <v>2.9804253342361489</v>
      </c>
      <c r="Q98" s="12">
        <f t="shared" si="90"/>
        <v>1.3411914004062671</v>
      </c>
      <c r="R98" s="9">
        <f t="shared" si="91"/>
        <v>2.3873737500000001</v>
      </c>
      <c r="S98" s="13">
        <f t="shared" si="92"/>
        <v>0.56178526734922296</v>
      </c>
      <c r="T98" s="2">
        <f t="shared" si="93"/>
        <v>0.51</v>
      </c>
      <c r="U98" s="14">
        <f t="shared" si="94"/>
        <v>0.28651048634810372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0.12963191163395327</v>
      </c>
      <c r="AK98" s="9">
        <f t="shared" si="96"/>
        <v>10.4025</v>
      </c>
      <c r="AL98" s="1">
        <f t="shared" si="97"/>
        <v>0.45</v>
      </c>
      <c r="AM98" s="17">
        <f t="shared" si="98"/>
        <v>906000</v>
      </c>
      <c r="AN98" s="1">
        <f t="shared" si="99"/>
        <v>12217373404.596121</v>
      </c>
    </row>
    <row r="99" spans="1:50" x14ac:dyDescent="0.15">
      <c r="C99" s="7">
        <v>10</v>
      </c>
      <c r="D99" s="7">
        <f t="shared" si="100"/>
        <v>11.8004193548387</v>
      </c>
      <c r="E99" s="10">
        <f t="shared" si="101"/>
        <v>16.1605666666667</v>
      </c>
      <c r="F99" s="7" t="s">
        <v>83</v>
      </c>
      <c r="G99" s="1">
        <v>11</v>
      </c>
      <c r="H99" s="9">
        <f t="shared" si="84"/>
        <v>11.8004193548387</v>
      </c>
      <c r="I99" s="9">
        <f t="shared" si="85"/>
        <v>284.95041935483869</v>
      </c>
      <c r="J99" s="9">
        <f t="shared" si="86"/>
        <v>7.6262119665970116E-2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19.352788612627009</v>
      </c>
      <c r="O99" s="9">
        <f t="shared" si="102"/>
        <v>6.3238428217172107</v>
      </c>
      <c r="P99" s="9">
        <f t="shared" si="89"/>
        <v>0.48226965801858401</v>
      </c>
      <c r="Q99" s="12">
        <f t="shared" si="90"/>
        <v>0.21702134610836282</v>
      </c>
      <c r="R99" s="9">
        <f t="shared" si="91"/>
        <v>2.3873737500000001</v>
      </c>
      <c r="S99" s="13">
        <f t="shared" si="92"/>
        <v>9.0903800089266629E-2</v>
      </c>
      <c r="T99" s="2">
        <f t="shared" si="93"/>
        <v>0.51</v>
      </c>
      <c r="U99" s="14">
        <f t="shared" si="94"/>
        <v>4.6360938045525983E-2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4.4314822820726088E-2</v>
      </c>
      <c r="AK99" s="9">
        <f t="shared" si="96"/>
        <v>10.4025</v>
      </c>
      <c r="AL99" s="1">
        <f t="shared" si="97"/>
        <v>0.45</v>
      </c>
      <c r="AM99" s="17">
        <f t="shared" si="98"/>
        <v>906000</v>
      </c>
      <c r="AN99" s="1">
        <f t="shared" si="99"/>
        <v>4176523596.1969843</v>
      </c>
    </row>
    <row r="100" spans="1:50" x14ac:dyDescent="0.15">
      <c r="C100" s="7">
        <v>11</v>
      </c>
      <c r="D100" s="7">
        <f t="shared" si="100"/>
        <v>7.3804666666666696</v>
      </c>
      <c r="E100" s="10">
        <f t="shared" si="101"/>
        <v>11.8004193548387</v>
      </c>
      <c r="F100" s="7" t="s">
        <v>85</v>
      </c>
      <c r="G100" s="1">
        <v>12</v>
      </c>
      <c r="H100" s="9">
        <f t="shared" si="84"/>
        <v>7.3804666666666696</v>
      </c>
      <c r="I100" s="9">
        <f t="shared" si="85"/>
        <v>280.53046666666665</v>
      </c>
      <c r="J100" s="9">
        <f t="shared" si="86"/>
        <v>4.4513939327926209E-2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11.146848163698627</v>
      </c>
      <c r="P100" s="9">
        <f t="shared" si="89"/>
        <v>0.49619012285648634</v>
      </c>
      <c r="Q100" s="12">
        <f t="shared" si="90"/>
        <v>0.22328555528541885</v>
      </c>
      <c r="R100" s="9">
        <f t="shared" si="91"/>
        <v>2.3873737500000001</v>
      </c>
      <c r="S100" s="13">
        <f t="shared" si="92"/>
        <v>9.3527691374431357E-2</v>
      </c>
      <c r="T100" s="2">
        <f t="shared" si="93"/>
        <v>0.51</v>
      </c>
      <c r="U100" s="14">
        <f t="shared" si="94"/>
        <v>4.7699122600959994E-2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4.4718285464189433E-2</v>
      </c>
      <c r="AK100" s="9">
        <f t="shared" si="96"/>
        <v>10.4025</v>
      </c>
      <c r="AL100" s="1">
        <f t="shared" si="97"/>
        <v>0.45</v>
      </c>
      <c r="AM100" s="17">
        <f t="shared" si="98"/>
        <v>906000</v>
      </c>
      <c r="AN100" s="1">
        <f t="shared" si="99"/>
        <v>4214548598.7435489</v>
      </c>
      <c r="AO100" s="1">
        <f>SUM(AN89:AN100)</f>
        <v>80283975835.238861</v>
      </c>
    </row>
    <row r="101" spans="1:50" x14ac:dyDescent="0.15">
      <c r="C101" s="7">
        <v>12</v>
      </c>
      <c r="D101" s="7">
        <f t="shared" si="100"/>
        <v>5.2870967741935502</v>
      </c>
      <c r="E101" s="10">
        <f t="shared" si="101"/>
        <v>7.3804666666666696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5.6024516129032298</v>
      </c>
      <c r="E105" s="7"/>
      <c r="F105" s="7"/>
      <c r="G105" s="1">
        <v>1</v>
      </c>
      <c r="H105" s="9">
        <f t="shared" ref="H105:H116" si="103">E106</f>
        <v>5.6024516129032298</v>
      </c>
      <c r="I105" s="9">
        <f t="shared" ref="I105:I116" si="104">H105+273.15</f>
        <v>278.7524516129032</v>
      </c>
      <c r="J105" s="9">
        <f t="shared" ref="J105:J116" si="105">EXP(($C$15*(I105-$C$13))/($C$16*I105*$C$13))</f>
        <v>3.5673752826078514E-2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2.3112675150519853E-2</v>
      </c>
      <c r="Q105" s="12">
        <f t="shared" ref="Q105:Q116" si="109">P105*$B$107</f>
        <v>6.9338025451559553E-3</v>
      </c>
      <c r="R105" s="9">
        <f t="shared" ref="R105:R116" si="110">L105*$B$107</f>
        <v>0.19436706250000002</v>
      </c>
      <c r="S105" s="13">
        <f t="shared" ref="S105:S116" si="111">Q105/R105</f>
        <v>3.5673752826078514E-2</v>
      </c>
      <c r="T105" s="2">
        <f t="shared" ref="T105:T116" si="112">$B$106/100</f>
        <v>0.01</v>
      </c>
      <c r="U105" s="14">
        <f t="shared" ref="U105:U116" si="113">S105*T105</f>
        <v>3.5673752826078514E-4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5.8467375282607852E-3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8133.5</v>
      </c>
      <c r="AX105" s="1">
        <f t="shared" ref="AX105:AX116" si="120">AW105*10000*AV105*0.67*AU105*AT105</f>
        <v>6192821.2229170408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3.2520322580645198</v>
      </c>
      <c r="E106" s="10">
        <f t="shared" ref="E106:E117" si="122">D105</f>
        <v>5.6024516129032298</v>
      </c>
      <c r="F106" s="7" t="s">
        <v>83</v>
      </c>
      <c r="G106" s="1">
        <v>2</v>
      </c>
      <c r="H106" s="9">
        <f t="shared" si="103"/>
        <v>3.2520322580645198</v>
      </c>
      <c r="I106" s="9">
        <f t="shared" si="104"/>
        <v>276.40203225806448</v>
      </c>
      <c r="J106" s="9">
        <f t="shared" si="105"/>
        <v>2.6506357343345145E-2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1.2726677415161469</v>
      </c>
      <c r="P106" s="9">
        <f t="shared" si="108"/>
        <v>3.3733785935975001E-2</v>
      </c>
      <c r="Q106" s="12">
        <f t="shared" si="109"/>
        <v>1.0120135780792501E-2</v>
      </c>
      <c r="R106" s="9">
        <f t="shared" si="110"/>
        <v>0.19436706250000002</v>
      </c>
      <c r="S106" s="13">
        <f t="shared" si="111"/>
        <v>5.2067133446504085E-2</v>
      </c>
      <c r="T106" s="2">
        <f t="shared" si="112"/>
        <v>0.01</v>
      </c>
      <c r="U106" s="14">
        <f t="shared" si="113"/>
        <v>5.2067133446504084E-4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6.0106713344650411E-3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8133.5</v>
      </c>
      <c r="AX106" s="1">
        <f t="shared" si="120"/>
        <v>6366458.7001097752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3.8047142857142902</v>
      </c>
      <c r="E107" s="10">
        <f t="shared" si="122"/>
        <v>3.2520322580645198</v>
      </c>
      <c r="F107" s="7" t="s">
        <v>83</v>
      </c>
      <c r="G107" s="1">
        <v>3</v>
      </c>
      <c r="H107" s="9">
        <f t="shared" si="103"/>
        <v>3.8047142857142902</v>
      </c>
      <c r="I107" s="9">
        <f t="shared" si="104"/>
        <v>276.95471428571426</v>
      </c>
      <c r="J107" s="9">
        <f t="shared" si="105"/>
        <v>2.8436749451810916E-2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1.8868241639135055</v>
      </c>
      <c r="P107" s="9">
        <f t="shared" si="108"/>
        <v>5.3655146008830965E-2</v>
      </c>
      <c r="Q107" s="12">
        <f t="shared" si="109"/>
        <v>1.6096543802649289E-2</v>
      </c>
      <c r="R107" s="9">
        <f t="shared" si="110"/>
        <v>0.19436706250000002</v>
      </c>
      <c r="S107" s="13">
        <f t="shared" si="111"/>
        <v>8.2815182755819478E-2</v>
      </c>
      <c r="T107" s="2">
        <f t="shared" si="112"/>
        <v>0.01</v>
      </c>
      <c r="U107" s="14">
        <f t="shared" si="113"/>
        <v>8.2815182755819478E-4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6.3181518275581949E-3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8133.5</v>
      </c>
      <c r="AX107" s="1">
        <f t="shared" si="120"/>
        <v>6692139.7682364481</v>
      </c>
    </row>
    <row r="108" spans="1:50" x14ac:dyDescent="0.15">
      <c r="C108" s="7">
        <v>3</v>
      </c>
      <c r="D108" s="7">
        <f t="shared" si="121"/>
        <v>6.37887096774194</v>
      </c>
      <c r="E108" s="10">
        <f t="shared" si="122"/>
        <v>3.8047142857142902</v>
      </c>
      <c r="F108" s="7" t="s">
        <v>83</v>
      </c>
      <c r="G108" s="1">
        <v>4</v>
      </c>
      <c r="H108" s="9">
        <f t="shared" si="103"/>
        <v>6.37887096774194</v>
      </c>
      <c r="I108" s="9">
        <f t="shared" si="104"/>
        <v>279.52887096774191</v>
      </c>
      <c r="J108" s="9">
        <f t="shared" si="105"/>
        <v>3.9308328908653725E-2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2.481059226238008</v>
      </c>
      <c r="P108" s="9">
        <f t="shared" si="108"/>
        <v>9.7526292106813531E-2</v>
      </c>
      <c r="Q108" s="12">
        <f t="shared" si="109"/>
        <v>2.9257887632044059E-2</v>
      </c>
      <c r="R108" s="9">
        <f t="shared" si="110"/>
        <v>0.19436706250000002</v>
      </c>
      <c r="S108" s="13">
        <f t="shared" si="111"/>
        <v>0.15052904157587943</v>
      </c>
      <c r="T108" s="2">
        <f t="shared" si="112"/>
        <v>0.01</v>
      </c>
      <c r="U108" s="14">
        <f t="shared" si="113"/>
        <v>1.5052904157587944E-3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6.9952904157587941E-3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8133.5</v>
      </c>
      <c r="AX108" s="1">
        <f t="shared" si="120"/>
        <v>7409359.9614802096</v>
      </c>
    </row>
    <row r="109" spans="1:50" x14ac:dyDescent="0.15">
      <c r="C109" s="7">
        <v>4</v>
      </c>
      <c r="D109" s="7">
        <f t="shared" si="121"/>
        <v>6.5197333333333303</v>
      </c>
      <c r="E109" s="10">
        <f t="shared" si="122"/>
        <v>6.37887096774194</v>
      </c>
      <c r="F109" s="7" t="s">
        <v>83</v>
      </c>
      <c r="G109" s="1">
        <v>5</v>
      </c>
      <c r="H109" s="9">
        <f t="shared" si="103"/>
        <v>6.5197333333333303</v>
      </c>
      <c r="I109" s="9">
        <f t="shared" si="104"/>
        <v>279.66973333333328</v>
      </c>
      <c r="J109" s="9">
        <f t="shared" si="105"/>
        <v>4.0004055292616726E-2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2.2643562874246346</v>
      </c>
      <c r="O109" s="9">
        <f t="shared" si="123"/>
        <v>0.76706685503989336</v>
      </c>
      <c r="P109" s="9">
        <f t="shared" si="108"/>
        <v>3.0685784882149514E-2</v>
      </c>
      <c r="Q109" s="12">
        <f t="shared" si="109"/>
        <v>9.2057354646448535E-3</v>
      </c>
      <c r="R109" s="9">
        <f t="shared" si="110"/>
        <v>0.19436706250000002</v>
      </c>
      <c r="S109" s="13">
        <f t="shared" si="111"/>
        <v>4.73626310252276E-2</v>
      </c>
      <c r="T109" s="2">
        <f t="shared" si="112"/>
        <v>0.01</v>
      </c>
      <c r="U109" s="14">
        <f t="shared" si="113"/>
        <v>4.7362631025227601E-4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5.9636263102522758E-3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8133.5</v>
      </c>
      <c r="AX109" s="1">
        <f t="shared" si="120"/>
        <v>6316628.9578014817</v>
      </c>
    </row>
    <row r="110" spans="1:50" x14ac:dyDescent="0.15">
      <c r="C110" s="7">
        <v>5</v>
      </c>
      <c r="D110" s="7">
        <f t="shared" si="121"/>
        <v>11.099</v>
      </c>
      <c r="E110" s="10">
        <f t="shared" si="122"/>
        <v>6.5197333333333303</v>
      </c>
      <c r="F110" s="7" t="s">
        <v>85</v>
      </c>
      <c r="G110" s="1">
        <v>6</v>
      </c>
      <c r="H110" s="9">
        <f t="shared" si="103"/>
        <v>11.099</v>
      </c>
      <c r="I110" s="9">
        <f t="shared" si="104"/>
        <v>284.24899999999997</v>
      </c>
      <c r="J110" s="9">
        <f t="shared" si="105"/>
        <v>7.0095414965790678E-2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1.3842712784910773</v>
      </c>
      <c r="P110" s="9">
        <f t="shared" si="108"/>
        <v>9.7031069691057653E-2</v>
      </c>
      <c r="Q110" s="12">
        <f t="shared" si="109"/>
        <v>2.9109320907317295E-2</v>
      </c>
      <c r="R110" s="9">
        <f t="shared" si="110"/>
        <v>0.19436706250000002</v>
      </c>
      <c r="S110" s="13">
        <f t="shared" si="111"/>
        <v>0.14976467994579737</v>
      </c>
      <c r="T110" s="2">
        <f t="shared" si="112"/>
        <v>0.01</v>
      </c>
      <c r="U110" s="14">
        <f t="shared" si="113"/>
        <v>1.4976467994579738E-3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6.9876467994579739E-3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8133.5</v>
      </c>
      <c r="AX110" s="1">
        <f t="shared" si="120"/>
        <v>7401263.8995279241</v>
      </c>
    </row>
    <row r="111" spans="1:50" x14ac:dyDescent="0.15">
      <c r="C111" s="7">
        <v>6</v>
      </c>
      <c r="D111" s="7">
        <f t="shared" si="121"/>
        <v>18.019100000000002</v>
      </c>
      <c r="E111" s="10">
        <f t="shared" si="122"/>
        <v>11.099</v>
      </c>
      <c r="F111" s="7" t="s">
        <v>83</v>
      </c>
      <c r="G111" s="1">
        <v>7</v>
      </c>
      <c r="H111" s="9">
        <f t="shared" si="103"/>
        <v>18.019100000000002</v>
      </c>
      <c r="I111" s="9">
        <f t="shared" si="104"/>
        <v>291.16909999999996</v>
      </c>
      <c r="J111" s="9">
        <f t="shared" si="105"/>
        <v>0.15821722244547795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1.9351304171333532</v>
      </c>
      <c r="P111" s="9">
        <f t="shared" si="108"/>
        <v>0.30617095966859831</v>
      </c>
      <c r="Q111" s="12">
        <f t="shared" si="109"/>
        <v>9.185128790057949E-2</v>
      </c>
      <c r="R111" s="9">
        <f t="shared" si="110"/>
        <v>0.19436706250000002</v>
      </c>
      <c r="S111" s="13">
        <f t="shared" si="111"/>
        <v>0.4725661164971276</v>
      </c>
      <c r="T111" s="2">
        <f t="shared" si="112"/>
        <v>0.01</v>
      </c>
      <c r="U111" s="14">
        <f t="shared" si="113"/>
        <v>4.7256611649712761E-3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1.4675661164971276E-2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8133.5</v>
      </c>
      <c r="AX111" s="1">
        <f t="shared" si="120"/>
        <v>15544351.954141594</v>
      </c>
    </row>
    <row r="112" spans="1:50" x14ac:dyDescent="0.15">
      <c r="C112" s="7">
        <v>7</v>
      </c>
      <c r="D112" s="7">
        <f t="shared" si="121"/>
        <v>18.0323225806452</v>
      </c>
      <c r="E112" s="10">
        <f t="shared" si="122"/>
        <v>18.019100000000002</v>
      </c>
      <c r="F112" s="7" t="s">
        <v>83</v>
      </c>
      <c r="G112" s="1">
        <v>8</v>
      </c>
      <c r="H112" s="9">
        <f t="shared" si="103"/>
        <v>18.0323225806452</v>
      </c>
      <c r="I112" s="9">
        <f t="shared" si="104"/>
        <v>291.18232258064518</v>
      </c>
      <c r="J112" s="9">
        <f t="shared" si="105"/>
        <v>0.15845766162664357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2.2768496657980886</v>
      </c>
      <c r="P112" s="9">
        <f t="shared" si="108"/>
        <v>0.36078427391777002</v>
      </c>
      <c r="Q112" s="12">
        <f t="shared" si="109"/>
        <v>0.108235282175331</v>
      </c>
      <c r="R112" s="9">
        <f t="shared" si="110"/>
        <v>0.19436706250000002</v>
      </c>
      <c r="S112" s="13">
        <f t="shared" si="111"/>
        <v>0.55686020451809315</v>
      </c>
      <c r="T112" s="2">
        <f t="shared" si="112"/>
        <v>0.01</v>
      </c>
      <c r="U112" s="14">
        <f t="shared" si="113"/>
        <v>5.5686020451809317E-3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1.5518602045180931E-2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8133.5</v>
      </c>
      <c r="AX112" s="1">
        <f t="shared" si="120"/>
        <v>16437188.710947327</v>
      </c>
    </row>
    <row r="113" spans="1:53" x14ac:dyDescent="0.15">
      <c r="C113" s="7">
        <v>8</v>
      </c>
      <c r="D113" s="7">
        <f t="shared" si="121"/>
        <v>16.984999999999999</v>
      </c>
      <c r="E113" s="10">
        <f t="shared" si="122"/>
        <v>18.0323225806452</v>
      </c>
      <c r="F113" s="7" t="s">
        <v>83</v>
      </c>
      <c r="G113" s="1">
        <v>9</v>
      </c>
      <c r="H113" s="9">
        <f t="shared" si="103"/>
        <v>16.984999999999999</v>
      </c>
      <c r="I113" s="9">
        <f t="shared" si="104"/>
        <v>290.13499999999999</v>
      </c>
      <c r="J113" s="9">
        <f t="shared" si="105"/>
        <v>0.14044006505934808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2.5639556002136521</v>
      </c>
      <c r="P113" s="9">
        <f t="shared" si="108"/>
        <v>0.36008209130328517</v>
      </c>
      <c r="Q113" s="12">
        <f t="shared" si="109"/>
        <v>0.10802462739098555</v>
      </c>
      <c r="R113" s="9">
        <f t="shared" si="110"/>
        <v>0.19436706250000002</v>
      </c>
      <c r="S113" s="13">
        <f t="shared" si="111"/>
        <v>0.5557764057425395</v>
      </c>
      <c r="T113" s="2">
        <f t="shared" si="112"/>
        <v>0.01</v>
      </c>
      <c r="U113" s="14">
        <f t="shared" si="113"/>
        <v>5.5577640574253949E-3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1.5507764057425395E-2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8133.5</v>
      </c>
      <c r="AX113" s="1">
        <f t="shared" si="120"/>
        <v>16425709.194334554</v>
      </c>
    </row>
    <row r="114" spans="1:53" x14ac:dyDescent="0.15">
      <c r="C114" s="7">
        <v>9</v>
      </c>
      <c r="D114" s="7">
        <f t="shared" si="121"/>
        <v>16.1605666666667</v>
      </c>
      <c r="E114" s="10">
        <f t="shared" si="122"/>
        <v>16.984999999999999</v>
      </c>
      <c r="F114" s="7" t="s">
        <v>83</v>
      </c>
      <c r="G114" s="1">
        <v>10</v>
      </c>
      <c r="H114" s="9">
        <f t="shared" si="103"/>
        <v>16.1605666666667</v>
      </c>
      <c r="I114" s="9">
        <f t="shared" si="104"/>
        <v>289.31056666666666</v>
      </c>
      <c r="J114" s="9">
        <f t="shared" si="105"/>
        <v>0.12763160275188454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2.8517637172437005</v>
      </c>
      <c r="P114" s="9">
        <f t="shared" si="108"/>
        <v>0.36397517390148554</v>
      </c>
      <c r="Q114" s="12">
        <f t="shared" si="109"/>
        <v>0.10919255217044566</v>
      </c>
      <c r="R114" s="9">
        <f t="shared" si="110"/>
        <v>0.19436706250000002</v>
      </c>
      <c r="S114" s="13">
        <f t="shared" si="111"/>
        <v>0.56178526734922307</v>
      </c>
      <c r="T114" s="2">
        <f t="shared" si="112"/>
        <v>0.01</v>
      </c>
      <c r="U114" s="14">
        <f t="shared" si="113"/>
        <v>5.6178526734922312E-3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1.5567852673492231E-2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8133.5</v>
      </c>
      <c r="AX114" s="1">
        <f t="shared" si="120"/>
        <v>16489354.612832604</v>
      </c>
    </row>
    <row r="115" spans="1:53" x14ac:dyDescent="0.15">
      <c r="C115" s="7">
        <v>10</v>
      </c>
      <c r="D115" s="7">
        <f t="shared" si="121"/>
        <v>11.8004193548387</v>
      </c>
      <c r="E115" s="10">
        <f t="shared" si="122"/>
        <v>16.1605666666667</v>
      </c>
      <c r="F115" s="7" t="s">
        <v>83</v>
      </c>
      <c r="G115" s="1">
        <v>11</v>
      </c>
      <c r="H115" s="9">
        <f t="shared" si="103"/>
        <v>11.8004193548387</v>
      </c>
      <c r="I115" s="9">
        <f t="shared" si="104"/>
        <v>284.95041935483869</v>
      </c>
      <c r="J115" s="9">
        <f t="shared" si="105"/>
        <v>7.6262119665970116E-2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2.363399116175104</v>
      </c>
      <c r="O115" s="9">
        <f t="shared" si="123"/>
        <v>0.77227963550044443</v>
      </c>
      <c r="P115" s="9">
        <f t="shared" si="108"/>
        <v>5.8895681978126675E-2</v>
      </c>
      <c r="Q115" s="12">
        <f t="shared" si="109"/>
        <v>1.7668704593438E-2</v>
      </c>
      <c r="R115" s="9">
        <f t="shared" si="110"/>
        <v>0.19436706250000002</v>
      </c>
      <c r="S115" s="13">
        <f t="shared" si="111"/>
        <v>9.0903800089266656E-2</v>
      </c>
      <c r="T115" s="2">
        <f t="shared" si="112"/>
        <v>0.01</v>
      </c>
      <c r="U115" s="14">
        <f t="shared" si="113"/>
        <v>9.0903800089266662E-4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6.3990380008926663E-3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8133.5</v>
      </c>
      <c r="AX115" s="1">
        <f t="shared" si="120"/>
        <v>6777813.8058420438</v>
      </c>
    </row>
    <row r="116" spans="1:53" x14ac:dyDescent="0.15">
      <c r="C116" s="7">
        <v>11</v>
      </c>
      <c r="D116" s="7">
        <f t="shared" si="121"/>
        <v>7.3804666666666696</v>
      </c>
      <c r="E116" s="10">
        <f t="shared" si="122"/>
        <v>11.8004193548387</v>
      </c>
      <c r="F116" s="7" t="s">
        <v>85</v>
      </c>
      <c r="G116" s="1">
        <v>12</v>
      </c>
      <c r="H116" s="9">
        <f t="shared" si="103"/>
        <v>7.3804666666666696</v>
      </c>
      <c r="I116" s="9">
        <f t="shared" si="104"/>
        <v>280.53046666666665</v>
      </c>
      <c r="J116" s="9">
        <f t="shared" si="105"/>
        <v>4.4513939327926209E-2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1.3612741618556512</v>
      </c>
      <c r="P116" s="9">
        <f t="shared" si="108"/>
        <v>6.0595675449516058E-2</v>
      </c>
      <c r="Q116" s="12">
        <f t="shared" si="109"/>
        <v>1.8178702634854816E-2</v>
      </c>
      <c r="R116" s="9">
        <f t="shared" si="110"/>
        <v>0.19436706250000002</v>
      </c>
      <c r="S116" s="13">
        <f t="shared" si="111"/>
        <v>9.3527691374431371E-2</v>
      </c>
      <c r="T116" s="2">
        <f t="shared" si="112"/>
        <v>0.01</v>
      </c>
      <c r="U116" s="14">
        <f t="shared" si="113"/>
        <v>9.3527691374431369E-4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6.4252769137443135E-3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8133.5</v>
      </c>
      <c r="AX116" s="1">
        <f t="shared" si="120"/>
        <v>6805605.8686101306</v>
      </c>
      <c r="AY116" s="1">
        <f>SUM(AX105:AX116)</f>
        <v>118858696.65678114</v>
      </c>
    </row>
    <row r="117" spans="1:53" x14ac:dyDescent="0.15">
      <c r="C117" s="7">
        <v>12</v>
      </c>
      <c r="D117" s="7">
        <f t="shared" si="121"/>
        <v>5.2870967741935502</v>
      </c>
      <c r="E117" s="10">
        <f t="shared" si="122"/>
        <v>7.3804666666666696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5.6024516129032298</v>
      </c>
      <c r="E121" s="7"/>
      <c r="F121" s="7"/>
      <c r="G121" s="1">
        <v>1</v>
      </c>
      <c r="H121" s="9">
        <f t="shared" ref="H121:H132" si="124">E122</f>
        <v>5.6024516129032298</v>
      </c>
      <c r="I121" s="9">
        <f t="shared" ref="I121:I132" si="125">H121+273.15</f>
        <v>278.7524516129032</v>
      </c>
      <c r="J121" s="9">
        <f t="shared" ref="J121:J132" si="126">EXP(($C$15*(I121-$C$13))/($C$16*I121*$C$13))</f>
        <v>3.5673752826078514E-2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1.0156317429584553E-2</v>
      </c>
      <c r="Q121" s="12">
        <f t="shared" ref="Q121:Q132" si="130">P121*$B$123</f>
        <v>3.3515847517629027E-3</v>
      </c>
      <c r="R121" s="9">
        <f t="shared" ref="R121:R132" si="131">L121*$B$123</f>
        <v>9.3951000000000007E-2</v>
      </c>
      <c r="S121" s="13">
        <f t="shared" ref="S121:S132" si="132">Q121/R121</f>
        <v>3.5673752826078514E-2</v>
      </c>
      <c r="T121" s="2">
        <f t="shared" ref="T121:T132" si="133">$B$122/100</f>
        <v>0.01</v>
      </c>
      <c r="U121" s="14">
        <f t="shared" ref="U121:U132" si="134">S121*T121</f>
        <v>3.5673752826078514E-4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5.8467375282607852E-3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3.2520322580645198</v>
      </c>
      <c r="E122" s="10">
        <f t="shared" ref="E122:E133" si="145">D121</f>
        <v>5.6024516129032298</v>
      </c>
      <c r="F122" s="7" t="s">
        <v>83</v>
      </c>
      <c r="G122" s="1">
        <v>2</v>
      </c>
      <c r="H122" s="9">
        <f t="shared" si="124"/>
        <v>3.2520322580645198</v>
      </c>
      <c r="I122" s="9">
        <f t="shared" si="125"/>
        <v>276.40203225806448</v>
      </c>
      <c r="J122" s="9">
        <f t="shared" si="126"/>
        <v>2.6506357343345145E-2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0.55924368257041546</v>
      </c>
      <c r="P122" s="9">
        <f t="shared" si="129"/>
        <v>1.4823512892219714E-2</v>
      </c>
      <c r="Q122" s="12">
        <f t="shared" si="130"/>
        <v>4.8917592544325053E-3</v>
      </c>
      <c r="R122" s="9">
        <f t="shared" si="131"/>
        <v>9.3951000000000007E-2</v>
      </c>
      <c r="S122" s="13">
        <f t="shared" si="132"/>
        <v>5.2067133446504078E-2</v>
      </c>
      <c r="T122" s="2">
        <f t="shared" si="133"/>
        <v>0.01</v>
      </c>
      <c r="U122" s="14">
        <f t="shared" si="134"/>
        <v>5.2067133446504084E-4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6.0106713344650411E-3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3.8047142857142902</v>
      </c>
      <c r="E123" s="10">
        <f t="shared" si="145"/>
        <v>3.2520322580645198</v>
      </c>
      <c r="F123" s="7" t="s">
        <v>83</v>
      </c>
      <c r="G123" s="1">
        <v>3</v>
      </c>
      <c r="H123" s="9">
        <f t="shared" si="124"/>
        <v>3.8047142857142902</v>
      </c>
      <c r="I123" s="9">
        <f t="shared" si="125"/>
        <v>276.95471428571426</v>
      </c>
      <c r="J123" s="9">
        <f t="shared" si="126"/>
        <v>2.8436749451810916E-2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0.82912016967819568</v>
      </c>
      <c r="P123" s="9">
        <f t="shared" si="129"/>
        <v>2.3577482530581804E-2</v>
      </c>
      <c r="Q123" s="12">
        <f t="shared" si="130"/>
        <v>7.7805692350919956E-3</v>
      </c>
      <c r="R123" s="9">
        <f t="shared" si="131"/>
        <v>9.3951000000000007E-2</v>
      </c>
      <c r="S123" s="13">
        <f t="shared" si="132"/>
        <v>8.2815182755819464E-2</v>
      </c>
      <c r="T123" s="2">
        <f t="shared" si="133"/>
        <v>0.01</v>
      </c>
      <c r="U123" s="14">
        <f t="shared" si="134"/>
        <v>8.2815182755819467E-4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6.3181518275581949E-3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6.37887096774194</v>
      </c>
      <c r="E124" s="10">
        <f t="shared" si="145"/>
        <v>3.8047142857142902</v>
      </c>
      <c r="F124" s="7" t="s">
        <v>83</v>
      </c>
      <c r="G124" s="1">
        <v>4</v>
      </c>
      <c r="H124" s="9">
        <f t="shared" si="124"/>
        <v>6.37887096774194</v>
      </c>
      <c r="I124" s="9">
        <f t="shared" si="125"/>
        <v>279.52887096774191</v>
      </c>
      <c r="J124" s="9">
        <f t="shared" si="126"/>
        <v>3.9308328908653725E-2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1.0902426871476139</v>
      </c>
      <c r="P124" s="9">
        <f t="shared" si="129"/>
        <v>4.2855618136652868E-2</v>
      </c>
      <c r="Q124" s="12">
        <f t="shared" si="130"/>
        <v>1.4142353985095448E-2</v>
      </c>
      <c r="R124" s="9">
        <f t="shared" si="131"/>
        <v>9.3951000000000007E-2</v>
      </c>
      <c r="S124" s="13">
        <f t="shared" si="132"/>
        <v>0.1505290415758794</v>
      </c>
      <c r="T124" s="2">
        <f t="shared" si="133"/>
        <v>0.01</v>
      </c>
      <c r="U124" s="14">
        <f t="shared" si="134"/>
        <v>1.505290415758794E-3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6.9952904157587941E-3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6.5197333333333303</v>
      </c>
      <c r="E125" s="10">
        <f t="shared" si="145"/>
        <v>6.37887096774194</v>
      </c>
      <c r="F125" s="7" t="s">
        <v>83</v>
      </c>
      <c r="G125" s="1">
        <v>5</v>
      </c>
      <c r="H125" s="9">
        <f t="shared" si="124"/>
        <v>6.5197333333333303</v>
      </c>
      <c r="I125" s="9">
        <f t="shared" si="125"/>
        <v>279.66973333333328</v>
      </c>
      <c r="J125" s="9">
        <f t="shared" si="126"/>
        <v>4.0004055292616726E-2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0.99501771556041296</v>
      </c>
      <c r="O125" s="9">
        <f t="shared" si="146"/>
        <v>0.337069353450548</v>
      </c>
      <c r="P125" s="9">
        <f t="shared" si="129"/>
        <v>1.3484141052882292E-2</v>
      </c>
      <c r="Q125" s="12">
        <f t="shared" si="130"/>
        <v>4.4497665474511564E-3</v>
      </c>
      <c r="R125" s="9">
        <f t="shared" si="131"/>
        <v>9.3951000000000007E-2</v>
      </c>
      <c r="S125" s="13">
        <f t="shared" si="132"/>
        <v>4.7362631025227579E-2</v>
      </c>
      <c r="T125" s="2">
        <f t="shared" si="133"/>
        <v>0.01</v>
      </c>
      <c r="U125" s="14">
        <f t="shared" si="134"/>
        <v>4.736263102522758E-4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5.9636263102522758E-3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11.099</v>
      </c>
      <c r="E126" s="10">
        <f t="shared" si="145"/>
        <v>6.5197333333333303</v>
      </c>
      <c r="F126" s="7" t="s">
        <v>85</v>
      </c>
      <c r="G126" s="1">
        <v>6</v>
      </c>
      <c r="H126" s="9">
        <f t="shared" si="124"/>
        <v>11.099</v>
      </c>
      <c r="I126" s="9">
        <f t="shared" si="125"/>
        <v>284.24899999999997</v>
      </c>
      <c r="J126" s="9">
        <f t="shared" si="126"/>
        <v>7.0095414965790678E-2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0.60828521239766564</v>
      </c>
      <c r="P126" s="9">
        <f t="shared" si="129"/>
        <v>4.2638004380568494E-2</v>
      </c>
      <c r="Q126" s="12">
        <f t="shared" si="130"/>
        <v>1.4070541445587604E-2</v>
      </c>
      <c r="R126" s="9">
        <f t="shared" si="131"/>
        <v>9.3951000000000007E-2</v>
      </c>
      <c r="S126" s="13">
        <f t="shared" si="132"/>
        <v>0.14976467994579731</v>
      </c>
      <c r="T126" s="2">
        <f t="shared" si="133"/>
        <v>0.01</v>
      </c>
      <c r="U126" s="14">
        <f t="shared" si="134"/>
        <v>1.4976467994579732E-3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6.987646799457973E-3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18.019100000000002</v>
      </c>
      <c r="E127" s="10">
        <f t="shared" si="145"/>
        <v>11.099</v>
      </c>
      <c r="F127" s="7" t="s">
        <v>83</v>
      </c>
      <c r="G127" s="1">
        <v>7</v>
      </c>
      <c r="H127" s="9">
        <f t="shared" si="124"/>
        <v>18.019100000000002</v>
      </c>
      <c r="I127" s="9">
        <f t="shared" si="125"/>
        <v>291.16909999999996</v>
      </c>
      <c r="J127" s="9">
        <f t="shared" si="126"/>
        <v>0.15821722244547795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0.85034720801709707</v>
      </c>
      <c r="P127" s="9">
        <f t="shared" si="129"/>
        <v>0.13453957336673217</v>
      </c>
      <c r="Q127" s="12">
        <f t="shared" si="130"/>
        <v>4.439805921102162E-2</v>
      </c>
      <c r="R127" s="9">
        <f t="shared" si="131"/>
        <v>9.3951000000000007E-2</v>
      </c>
      <c r="S127" s="13">
        <f t="shared" si="132"/>
        <v>0.47256611649712743</v>
      </c>
      <c r="T127" s="2">
        <f t="shared" si="133"/>
        <v>0.01</v>
      </c>
      <c r="U127" s="14">
        <f t="shared" si="134"/>
        <v>4.7256611649712744E-3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1.4675661164971276E-2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18.0323225806452</v>
      </c>
      <c r="E128" s="10">
        <f t="shared" si="145"/>
        <v>18.019100000000002</v>
      </c>
      <c r="F128" s="7" t="s">
        <v>83</v>
      </c>
      <c r="G128" s="1">
        <v>8</v>
      </c>
      <c r="H128" s="9">
        <f t="shared" si="124"/>
        <v>18.0323225806452</v>
      </c>
      <c r="I128" s="9">
        <f t="shared" si="125"/>
        <v>291.18232258064518</v>
      </c>
      <c r="J128" s="9">
        <f t="shared" si="126"/>
        <v>0.15845766162664357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1.000507634650365</v>
      </c>
      <c r="P128" s="9">
        <f t="shared" si="129"/>
        <v>0.15853810022630105</v>
      </c>
      <c r="Q128" s="12">
        <f t="shared" si="130"/>
        <v>5.2317573074679345E-2</v>
      </c>
      <c r="R128" s="9">
        <f t="shared" si="131"/>
        <v>9.3951000000000007E-2</v>
      </c>
      <c r="S128" s="13">
        <f t="shared" si="132"/>
        <v>0.55686020451809282</v>
      </c>
      <c r="T128" s="2">
        <f t="shared" si="133"/>
        <v>0.01</v>
      </c>
      <c r="U128" s="14">
        <f t="shared" si="134"/>
        <v>5.5686020451809282E-3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1.5518602045180928E-2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16.984999999999999</v>
      </c>
      <c r="E129" s="10">
        <f t="shared" si="145"/>
        <v>18.0323225806452</v>
      </c>
      <c r="F129" s="7" t="s">
        <v>83</v>
      </c>
      <c r="G129" s="1">
        <v>9</v>
      </c>
      <c r="H129" s="9">
        <f t="shared" si="124"/>
        <v>16.984999999999999</v>
      </c>
      <c r="I129" s="9">
        <f t="shared" si="125"/>
        <v>290.13499999999999</v>
      </c>
      <c r="J129" s="9">
        <f t="shared" si="126"/>
        <v>0.14044006505934808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1.1266695344240638</v>
      </c>
      <c r="P129" s="9">
        <f t="shared" si="129"/>
        <v>0.15822954271490094</v>
      </c>
      <c r="Q129" s="12">
        <f t="shared" si="130"/>
        <v>5.2215749095917315E-2</v>
      </c>
      <c r="R129" s="9">
        <f t="shared" si="131"/>
        <v>9.3951000000000007E-2</v>
      </c>
      <c r="S129" s="13">
        <f t="shared" si="132"/>
        <v>0.55577640574253928</v>
      </c>
      <c r="T129" s="2">
        <f t="shared" si="133"/>
        <v>0.01</v>
      </c>
      <c r="U129" s="14">
        <f t="shared" si="134"/>
        <v>5.5577640574253932E-3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1.5507764057425395E-2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16.1605666666667</v>
      </c>
      <c r="E130" s="10">
        <f t="shared" si="145"/>
        <v>16.984999999999999</v>
      </c>
      <c r="F130" s="7" t="s">
        <v>83</v>
      </c>
      <c r="G130" s="1">
        <v>10</v>
      </c>
      <c r="H130" s="9">
        <f t="shared" si="124"/>
        <v>16.1605666666667</v>
      </c>
      <c r="I130" s="9">
        <f t="shared" si="125"/>
        <v>289.31056666666666</v>
      </c>
      <c r="J130" s="9">
        <f t="shared" si="126"/>
        <v>0.12763160275188454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1.2531399917091628</v>
      </c>
      <c r="P130" s="9">
        <f t="shared" si="129"/>
        <v>0.15994026561432376</v>
      </c>
      <c r="Q130" s="12">
        <f t="shared" si="130"/>
        <v>5.278028765272684E-2</v>
      </c>
      <c r="R130" s="9">
        <f t="shared" si="131"/>
        <v>9.3951000000000007E-2</v>
      </c>
      <c r="S130" s="13">
        <f t="shared" si="132"/>
        <v>0.56178526734922285</v>
      </c>
      <c r="T130" s="2">
        <f t="shared" si="133"/>
        <v>0.01</v>
      </c>
      <c r="U130" s="14">
        <f t="shared" si="134"/>
        <v>5.6178526734922286E-3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1.5567852673492227E-2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11.8004193548387</v>
      </c>
      <c r="E131" s="10">
        <f t="shared" si="145"/>
        <v>16.1605666666667</v>
      </c>
      <c r="F131" s="7" t="s">
        <v>83</v>
      </c>
      <c r="G131" s="1">
        <v>11</v>
      </c>
      <c r="H131" s="9">
        <f t="shared" si="124"/>
        <v>11.8004193548387</v>
      </c>
      <c r="I131" s="9">
        <f t="shared" si="125"/>
        <v>284.95041935483869</v>
      </c>
      <c r="J131" s="9">
        <f t="shared" si="126"/>
        <v>7.6262119665970116E-2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1.0385397397900968</v>
      </c>
      <c r="O131" s="9">
        <f t="shared" si="146"/>
        <v>0.33935998630474207</v>
      </c>
      <c r="P131" s="9">
        <f t="shared" si="129"/>
        <v>2.5880311885414221E-2</v>
      </c>
      <c r="Q131" s="12">
        <f t="shared" si="130"/>
        <v>8.5405029221866935E-3</v>
      </c>
      <c r="R131" s="9">
        <f t="shared" si="131"/>
        <v>9.3951000000000007E-2</v>
      </c>
      <c r="S131" s="13">
        <f t="shared" si="132"/>
        <v>9.090380008926667E-2</v>
      </c>
      <c r="T131" s="2">
        <f t="shared" si="133"/>
        <v>0.01</v>
      </c>
      <c r="U131" s="14">
        <f t="shared" si="134"/>
        <v>9.0903800089266672E-4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6.3990380008926671E-3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7.3804666666666696</v>
      </c>
      <c r="E132" s="10">
        <f t="shared" si="145"/>
        <v>11.8004193548387</v>
      </c>
      <c r="F132" s="7" t="s">
        <v>85</v>
      </c>
      <c r="G132" s="1">
        <v>12</v>
      </c>
      <c r="H132" s="9">
        <f t="shared" si="124"/>
        <v>7.3804666666666696</v>
      </c>
      <c r="I132" s="9">
        <f t="shared" si="125"/>
        <v>280.53046666666665</v>
      </c>
      <c r="J132" s="9">
        <f t="shared" si="126"/>
        <v>4.4513939327926209E-2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0.59817967441932784</v>
      </c>
      <c r="P132" s="9">
        <f t="shared" si="129"/>
        <v>2.6627333734300613E-2</v>
      </c>
      <c r="Q132" s="12">
        <f t="shared" si="130"/>
        <v>8.787020132319202E-3</v>
      </c>
      <c r="R132" s="9">
        <f t="shared" si="131"/>
        <v>9.3951000000000007E-2</v>
      </c>
      <c r="S132" s="13">
        <f t="shared" si="132"/>
        <v>9.3527691374431371E-2</v>
      </c>
      <c r="T132" s="2">
        <f t="shared" si="133"/>
        <v>0.01</v>
      </c>
      <c r="U132" s="14">
        <f t="shared" si="134"/>
        <v>9.3527691374431369E-4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6.4252769137443135E-3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5.2870967741935502</v>
      </c>
      <c r="E133" s="10">
        <f t="shared" si="145"/>
        <v>7.3804666666666696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5.6024516129032298</v>
      </c>
      <c r="E136" s="7"/>
      <c r="F136" s="7"/>
      <c r="G136" s="1">
        <v>1</v>
      </c>
      <c r="H136" s="9">
        <f t="shared" ref="H136:H147" si="147">E137</f>
        <v>5.6024516129032298</v>
      </c>
      <c r="I136" s="9">
        <f t="shared" ref="I136:I147" si="148">H136+273.15</f>
        <v>278.7524516129032</v>
      </c>
      <c r="J136" s="9">
        <f t="shared" ref="J136:J147" si="149">EXP(($C$15*(I136-$C$13))/($C$16*I136*$C$13))</f>
        <v>3.5673752826078514E-2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2.7078087762316509E-2</v>
      </c>
      <c r="Q136" s="12">
        <f t="shared" ref="Q136:Q147" si="153">P136*$B$138</f>
        <v>7.0403028182022924E-3</v>
      </c>
      <c r="R136" s="9">
        <f t="shared" ref="R136:R147" si="154">L136*$B$138</f>
        <v>0.19735245833333334</v>
      </c>
      <c r="S136" s="13">
        <f t="shared" ref="S136:S147" si="155">Q136/R136</f>
        <v>3.5673752826078514E-2</v>
      </c>
      <c r="T136" s="2">
        <f t="shared" ref="T136:T147" si="156">$B$137/100</f>
        <v>0.01</v>
      </c>
      <c r="U136" s="14">
        <f t="shared" ref="U136:U147" si="157">S136*T136</f>
        <v>3.5673752826078514E-4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5.8467375282607852E-3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3.2520322580645198</v>
      </c>
      <c r="E137" s="10">
        <f t="shared" ref="E137:E148" si="166">D136</f>
        <v>5.6024516129032298</v>
      </c>
      <c r="F137" s="7" t="s">
        <v>83</v>
      </c>
      <c r="G137" s="1">
        <v>2</v>
      </c>
      <c r="H137" s="9">
        <f t="shared" si="147"/>
        <v>3.2520322580645198</v>
      </c>
      <c r="I137" s="9">
        <f t="shared" si="148"/>
        <v>276.40203225806448</v>
      </c>
      <c r="J137" s="9">
        <f t="shared" si="149"/>
        <v>2.6506357343345145E-2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1.491017745571017</v>
      </c>
      <c r="P137" s="9">
        <f t="shared" si="152"/>
        <v>3.9521449169374251E-2</v>
      </c>
      <c r="Q137" s="12">
        <f t="shared" si="153"/>
        <v>1.0275576784037305E-2</v>
      </c>
      <c r="R137" s="9">
        <f t="shared" si="154"/>
        <v>0.19735245833333334</v>
      </c>
      <c r="S137" s="13">
        <f t="shared" si="155"/>
        <v>5.2067133446504092E-2</v>
      </c>
      <c r="T137" s="2">
        <f t="shared" si="156"/>
        <v>0.01</v>
      </c>
      <c r="U137" s="14">
        <f t="shared" si="157"/>
        <v>5.2067133446504095E-4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6.0106713344650411E-3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3.8047142857142902</v>
      </c>
      <c r="E138" s="10">
        <f t="shared" si="166"/>
        <v>3.2520322580645198</v>
      </c>
      <c r="F138" s="7" t="s">
        <v>83</v>
      </c>
      <c r="G138" s="1">
        <v>3</v>
      </c>
      <c r="H138" s="9">
        <f t="shared" si="147"/>
        <v>3.8047142857142902</v>
      </c>
      <c r="I138" s="9">
        <f t="shared" si="148"/>
        <v>276.95471428571426</v>
      </c>
      <c r="J138" s="9">
        <f t="shared" si="149"/>
        <v>2.8436749451810916E-2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2.2105442130683093</v>
      </c>
      <c r="P138" s="9">
        <f t="shared" si="152"/>
        <v>6.286069193917404E-2</v>
      </c>
      <c r="Q138" s="12">
        <f t="shared" si="153"/>
        <v>1.634377990418525E-2</v>
      </c>
      <c r="R138" s="9">
        <f t="shared" si="154"/>
        <v>0.19735245833333334</v>
      </c>
      <c r="S138" s="13">
        <f t="shared" si="155"/>
        <v>8.2815182755819478E-2</v>
      </c>
      <c r="T138" s="2">
        <f t="shared" si="156"/>
        <v>0.01</v>
      </c>
      <c r="U138" s="14">
        <f t="shared" si="157"/>
        <v>8.2815182755819478E-4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6.3181518275581949E-3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6.37887096774194</v>
      </c>
      <c r="E139" s="10">
        <f t="shared" si="166"/>
        <v>3.8047142857142902</v>
      </c>
      <c r="F139" s="7" t="s">
        <v>83</v>
      </c>
      <c r="G139" s="1">
        <v>4</v>
      </c>
      <c r="H139" s="9">
        <f t="shared" si="147"/>
        <v>6.37887096774194</v>
      </c>
      <c r="I139" s="9">
        <f t="shared" si="148"/>
        <v>279.52887096774191</v>
      </c>
      <c r="J139" s="9">
        <f t="shared" si="149"/>
        <v>3.9308328908653725E-2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2.906731437795802</v>
      </c>
      <c r="P139" s="9">
        <f t="shared" si="152"/>
        <v>0.11425875540600133</v>
      </c>
      <c r="Q139" s="12">
        <f t="shared" si="153"/>
        <v>2.9707276405560347E-2</v>
      </c>
      <c r="R139" s="9">
        <f t="shared" si="154"/>
        <v>0.19735245833333334</v>
      </c>
      <c r="S139" s="13">
        <f t="shared" si="155"/>
        <v>0.15052904157587943</v>
      </c>
      <c r="T139" s="2">
        <f t="shared" si="156"/>
        <v>0.01</v>
      </c>
      <c r="U139" s="14">
        <f t="shared" si="157"/>
        <v>1.5052904157587944E-3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6.9952904157587941E-3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6.5197333333333303</v>
      </c>
      <c r="E140" s="10">
        <f t="shared" si="166"/>
        <v>6.37887096774194</v>
      </c>
      <c r="F140" s="7" t="s">
        <v>83</v>
      </c>
      <c r="G140" s="1">
        <v>5</v>
      </c>
      <c r="H140" s="9">
        <f t="shared" si="147"/>
        <v>6.5197333333333303</v>
      </c>
      <c r="I140" s="9">
        <f t="shared" si="148"/>
        <v>279.66973333333328</v>
      </c>
      <c r="J140" s="9">
        <f t="shared" si="149"/>
        <v>4.0004055292616726E-2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3.5515205990564676</v>
      </c>
      <c r="P140" s="9">
        <f t="shared" si="152"/>
        <v>0.14207522641752221</v>
      </c>
      <c r="Q140" s="12">
        <f t="shared" si="153"/>
        <v>3.6939558868555773E-2</v>
      </c>
      <c r="R140" s="9">
        <f t="shared" si="154"/>
        <v>0.19735245833333334</v>
      </c>
      <c r="S140" s="13">
        <f t="shared" si="155"/>
        <v>0.187175569944834</v>
      </c>
      <c r="T140" s="2">
        <f t="shared" si="156"/>
        <v>0.01</v>
      </c>
      <c r="U140" s="14">
        <f t="shared" si="157"/>
        <v>1.8717556994483401E-3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7.3617556994483397E-3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11.099</v>
      </c>
      <c r="E141" s="10">
        <f t="shared" si="166"/>
        <v>6.5197333333333303</v>
      </c>
      <c r="F141" s="7" t="s">
        <v>85</v>
      </c>
      <c r="G141" s="1">
        <v>6</v>
      </c>
      <c r="H141" s="9">
        <f t="shared" si="147"/>
        <v>11.099</v>
      </c>
      <c r="I141" s="9">
        <f t="shared" si="148"/>
        <v>284.24899999999997</v>
      </c>
      <c r="J141" s="9">
        <f t="shared" si="149"/>
        <v>7.0095414965790678E-2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4.1684932893056121</v>
      </c>
      <c r="P141" s="9">
        <f t="shared" si="152"/>
        <v>0.29219226689599059</v>
      </c>
      <c r="Q141" s="12">
        <f t="shared" si="153"/>
        <v>7.5969989392957557E-2</v>
      </c>
      <c r="R141" s="9">
        <f t="shared" si="154"/>
        <v>0.19735245833333334</v>
      </c>
      <c r="S141" s="13">
        <f t="shared" si="155"/>
        <v>0.38494574648085866</v>
      </c>
      <c r="T141" s="2">
        <f t="shared" si="156"/>
        <v>0.01</v>
      </c>
      <c r="U141" s="14">
        <f t="shared" si="157"/>
        <v>3.8494574648085867E-3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9.3394574648085864E-3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18.019100000000002</v>
      </c>
      <c r="E142" s="10">
        <f t="shared" si="166"/>
        <v>11.099</v>
      </c>
      <c r="F142" s="7" t="s">
        <v>83</v>
      </c>
      <c r="G142" s="1">
        <v>7</v>
      </c>
      <c r="H142" s="9">
        <f t="shared" si="147"/>
        <v>18.019100000000002</v>
      </c>
      <c r="I142" s="9">
        <f t="shared" si="148"/>
        <v>291.16909999999996</v>
      </c>
      <c r="J142" s="9">
        <f t="shared" si="149"/>
        <v>0.15821722244547795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4.6353489390762883</v>
      </c>
      <c r="P142" s="9">
        <f t="shared" si="152"/>
        <v>0.73339203420624333</v>
      </c>
      <c r="Q142" s="12">
        <f t="shared" si="153"/>
        <v>0.19068192889362326</v>
      </c>
      <c r="R142" s="9">
        <f t="shared" si="154"/>
        <v>0.19735245833333334</v>
      </c>
      <c r="S142" s="13">
        <f t="shared" si="155"/>
        <v>0.96619991716321374</v>
      </c>
      <c r="T142" s="2">
        <f t="shared" si="156"/>
        <v>0.01</v>
      </c>
      <c r="U142" s="14">
        <f t="shared" si="157"/>
        <v>9.6619991716321383E-3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1.9611999171632137E-2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18.0323225806452</v>
      </c>
      <c r="E143" s="10">
        <f t="shared" si="166"/>
        <v>18.019100000000002</v>
      </c>
      <c r="F143" s="7" t="s">
        <v>83</v>
      </c>
      <c r="G143" s="1">
        <v>8</v>
      </c>
      <c r="H143" s="9">
        <f t="shared" si="147"/>
        <v>18.0323225806452</v>
      </c>
      <c r="I143" s="9">
        <f t="shared" si="148"/>
        <v>291.18232258064518</v>
      </c>
      <c r="J143" s="9">
        <f t="shared" si="149"/>
        <v>0.15845766162664357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4.6610048215367117</v>
      </c>
      <c r="P143" s="9">
        <f t="shared" si="152"/>
        <v>0.73857192485121848</v>
      </c>
      <c r="Q143" s="12">
        <f t="shared" si="153"/>
        <v>0.19202870046131681</v>
      </c>
      <c r="R143" s="9">
        <f t="shared" si="154"/>
        <v>0.19735245833333334</v>
      </c>
      <c r="S143" s="13">
        <f t="shared" si="155"/>
        <v>0.97302411169855019</v>
      </c>
      <c r="T143" s="2">
        <f t="shared" si="156"/>
        <v>0.01</v>
      </c>
      <c r="U143" s="14">
        <f t="shared" si="157"/>
        <v>9.7302411169855017E-3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1.9680241116985502E-2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16.984999999999999</v>
      </c>
      <c r="E144" s="10">
        <f t="shared" si="166"/>
        <v>18.0323225806452</v>
      </c>
      <c r="F144" s="7" t="s">
        <v>83</v>
      </c>
      <c r="G144" s="1">
        <v>9</v>
      </c>
      <c r="H144" s="9">
        <f t="shared" si="147"/>
        <v>16.984999999999999</v>
      </c>
      <c r="I144" s="9">
        <f t="shared" si="148"/>
        <v>290.13499999999999</v>
      </c>
      <c r="J144" s="9">
        <f t="shared" si="149"/>
        <v>0.14044006505934808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4.6814808133521604</v>
      </c>
      <c r="P144" s="9">
        <f t="shared" si="152"/>
        <v>0.65746747000126715</v>
      </c>
      <c r="Q144" s="12">
        <f t="shared" si="153"/>
        <v>0.17094154220032948</v>
      </c>
      <c r="R144" s="9">
        <f t="shared" si="154"/>
        <v>0.19735245833333334</v>
      </c>
      <c r="S144" s="13">
        <f t="shared" si="155"/>
        <v>0.86617386803261831</v>
      </c>
      <c r="T144" s="2">
        <f t="shared" si="156"/>
        <v>0.01</v>
      </c>
      <c r="U144" s="14">
        <f t="shared" si="157"/>
        <v>8.661738680326183E-3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1.8611738680326183E-2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16.1605666666667</v>
      </c>
      <c r="E145" s="10">
        <f t="shared" si="166"/>
        <v>16.984999999999999</v>
      </c>
      <c r="F145" s="7" t="s">
        <v>83</v>
      </c>
      <c r="G145" s="1">
        <v>10</v>
      </c>
      <c r="H145" s="9">
        <f t="shared" si="147"/>
        <v>16.1605666666667</v>
      </c>
      <c r="I145" s="9">
        <f t="shared" si="148"/>
        <v>289.31056666666666</v>
      </c>
      <c r="J145" s="9">
        <f t="shared" si="149"/>
        <v>0.12763160275188454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4.7830612600175604</v>
      </c>
      <c r="P145" s="9">
        <f t="shared" si="152"/>
        <v>0.61046977467648955</v>
      </c>
      <c r="Q145" s="12">
        <f t="shared" si="153"/>
        <v>0.15872214141588728</v>
      </c>
      <c r="R145" s="9">
        <f t="shared" si="154"/>
        <v>0.19735245833333334</v>
      </c>
      <c r="S145" s="13">
        <f t="shared" si="155"/>
        <v>0.80425722971132962</v>
      </c>
      <c r="T145" s="2">
        <f t="shared" si="156"/>
        <v>0.01</v>
      </c>
      <c r="U145" s="14">
        <f t="shared" si="157"/>
        <v>8.0425722971132971E-3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1.7992572297113298E-2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11.8004193548387</v>
      </c>
      <c r="E146" s="10">
        <f t="shared" si="166"/>
        <v>16.1605666666667</v>
      </c>
      <c r="F146" s="7" t="s">
        <v>83</v>
      </c>
      <c r="G146" s="1">
        <v>11</v>
      </c>
      <c r="H146" s="9">
        <f t="shared" si="147"/>
        <v>11.8004193548387</v>
      </c>
      <c r="I146" s="9">
        <f t="shared" si="148"/>
        <v>284.95041935483869</v>
      </c>
      <c r="J146" s="9">
        <f t="shared" si="149"/>
        <v>7.6262119665970116E-2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4.9316394020077379</v>
      </c>
      <c r="P146" s="9">
        <f t="shared" si="152"/>
        <v>0.3760972742253274</v>
      </c>
      <c r="Q146" s="12">
        <f t="shared" si="153"/>
        <v>9.7785291298585125E-2</v>
      </c>
      <c r="R146" s="9">
        <f t="shared" si="154"/>
        <v>0.19735245833333334</v>
      </c>
      <c r="S146" s="13">
        <f t="shared" si="155"/>
        <v>0.49548554968301062</v>
      </c>
      <c r="T146" s="2">
        <f t="shared" si="156"/>
        <v>0.01</v>
      </c>
      <c r="U146" s="14">
        <f t="shared" si="157"/>
        <v>4.9548554968301059E-3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1.0444855496830108E-2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7.3804666666666696</v>
      </c>
      <c r="E147" s="10">
        <f t="shared" si="166"/>
        <v>11.8004193548387</v>
      </c>
      <c r="F147" s="7" t="s">
        <v>85</v>
      </c>
      <c r="G147" s="1">
        <v>12</v>
      </c>
      <c r="H147" s="9">
        <f t="shared" si="147"/>
        <v>7.3804666666666696</v>
      </c>
      <c r="I147" s="9">
        <f t="shared" si="148"/>
        <v>280.53046666666665</v>
      </c>
      <c r="J147" s="9">
        <f t="shared" si="149"/>
        <v>4.4513939327926209E-2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5.3145900444490772</v>
      </c>
      <c r="P147" s="9">
        <f t="shared" si="152"/>
        <v>0.23657333879140688</v>
      </c>
      <c r="Q147" s="12">
        <f t="shared" si="153"/>
        <v>6.150906808576579E-2</v>
      </c>
      <c r="R147" s="9">
        <f t="shared" si="154"/>
        <v>0.19735245833333334</v>
      </c>
      <c r="S147" s="13">
        <f t="shared" si="155"/>
        <v>0.31167115223807046</v>
      </c>
      <c r="T147" s="2">
        <f t="shared" si="156"/>
        <v>0.01</v>
      </c>
      <c r="U147" s="14">
        <f t="shared" si="157"/>
        <v>3.1167115223807045E-3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8.6067115223807042E-3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5.2870967741935502</v>
      </c>
      <c r="E148" s="10">
        <f t="shared" si="166"/>
        <v>7.3804666666666696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6378700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54091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265277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10242400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156519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23026406.703179978</v>
      </c>
      <c r="J13" s="6" t="s">
        <v>37</v>
      </c>
      <c r="K13" s="6">
        <f>I13/(10000*1000)</f>
        <v>2.3026406703179978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1.8591935483871</v>
      </c>
      <c r="E26" s="7"/>
      <c r="F26" s="7"/>
      <c r="G26" s="1">
        <v>1</v>
      </c>
      <c r="H26" s="9">
        <f t="shared" ref="H26:H37" si="0">E27</f>
        <v>1.8591935483871</v>
      </c>
      <c r="I26" s="9">
        <f t="shared" ref="I26:I37" si="1">H26+273.15</f>
        <v>275.00919354838709</v>
      </c>
      <c r="J26" s="9">
        <f t="shared" ref="J26:J37" si="2">EXP(($C$15*(I26-$C$13))/($C$16*I26*$C$13))</f>
        <v>2.2175119677714808E-2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0.89880403893423955</v>
      </c>
      <c r="Q26" s="12">
        <f t="shared" ref="Q26:Q37" si="6">P26*$B$28</f>
        <v>8.9880403893423957E-2</v>
      </c>
      <c r="R26" s="9">
        <f t="shared" ref="R26:R37" si="7">L26*$B$28</f>
        <v>4.0532094166666672</v>
      </c>
      <c r="S26" s="13">
        <f t="shared" ref="S26:S37" si="8">Q26/R26</f>
        <v>2.2175119677714804E-2</v>
      </c>
      <c r="T26" s="2">
        <f t="shared" ref="T26:T37" si="9">$B$27/100</f>
        <v>0.34</v>
      </c>
      <c r="U26" s="14">
        <f t="shared" ref="U26:U37" si="10">S26*T26</f>
        <v>7.5395406904230338E-3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2.0439540690423034E-2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-1.23141935483871</v>
      </c>
      <c r="E27" s="10">
        <f t="shared" ref="E27:E38" si="18">D26</f>
        <v>1.8591935483871</v>
      </c>
      <c r="F27" s="7" t="s">
        <v>83</v>
      </c>
      <c r="G27" s="1">
        <v>2</v>
      </c>
      <c r="H27" s="9">
        <f t="shared" si="0"/>
        <v>-1.23141935483871</v>
      </c>
      <c r="I27" s="9">
        <f t="shared" si="1"/>
        <v>271.91858064516128</v>
      </c>
      <c r="J27" s="9">
        <f t="shared" si="2"/>
        <v>1.4828571312099184E-2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80.16538429439909</v>
      </c>
      <c r="P27" s="9">
        <f t="shared" si="5"/>
        <v>1.1887381177713328</v>
      </c>
      <c r="Q27" s="12">
        <f t="shared" si="6"/>
        <v>0.11887381177713328</v>
      </c>
      <c r="R27" s="9">
        <f t="shared" si="7"/>
        <v>4.0532094166666672</v>
      </c>
      <c r="S27" s="13">
        <f t="shared" si="8"/>
        <v>2.9328317280703033E-2</v>
      </c>
      <c r="T27" s="2">
        <f t="shared" si="9"/>
        <v>0.34</v>
      </c>
      <c r="U27" s="14">
        <f t="shared" si="10"/>
        <v>9.9716278754390323E-3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2.2871627875439032E-2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-1.8608571428571401</v>
      </c>
      <c r="E28" s="10">
        <f t="shared" si="18"/>
        <v>-1.23141935483871</v>
      </c>
      <c r="F28" s="7" t="s">
        <v>83</v>
      </c>
      <c r="G28" s="1">
        <v>3</v>
      </c>
      <c r="H28" s="9">
        <f t="shared" si="0"/>
        <v>-1.8608571428571401</v>
      </c>
      <c r="I28" s="9">
        <f t="shared" si="1"/>
        <v>271.28914285714285</v>
      </c>
      <c r="J28" s="9">
        <f t="shared" si="2"/>
        <v>1.3646398798939086E-2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119.50874034329442</v>
      </c>
      <c r="P28" s="9">
        <f t="shared" si="5"/>
        <v>1.630863930683456</v>
      </c>
      <c r="Q28" s="12">
        <f t="shared" si="6"/>
        <v>0.1630863930683456</v>
      </c>
      <c r="R28" s="9">
        <f t="shared" si="7"/>
        <v>4.0532094166666672</v>
      </c>
      <c r="S28" s="13">
        <f t="shared" si="8"/>
        <v>4.0236359956566659E-2</v>
      </c>
      <c r="T28" s="2">
        <f t="shared" si="9"/>
        <v>0.34</v>
      </c>
      <c r="U28" s="14">
        <f t="shared" si="10"/>
        <v>1.3680362385232665E-2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2.6580362385232665E-2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3.2635483870967699</v>
      </c>
      <c r="E29" s="10">
        <f t="shared" si="18"/>
        <v>-1.8608571428571401</v>
      </c>
      <c r="F29" s="7" t="s">
        <v>83</v>
      </c>
      <c r="G29" s="1">
        <v>4</v>
      </c>
      <c r="H29" s="9">
        <f t="shared" si="0"/>
        <v>3.2635483870967699</v>
      </c>
      <c r="I29" s="9">
        <f t="shared" si="1"/>
        <v>276.41354838709674</v>
      </c>
      <c r="J29" s="9">
        <f t="shared" si="2"/>
        <v>2.6545287890888669E-2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158.40997057927763</v>
      </c>
      <c r="P29" s="9">
        <f t="shared" si="5"/>
        <v>4.2050382738141288</v>
      </c>
      <c r="Q29" s="12">
        <f t="shared" si="6"/>
        <v>0.4205038273814129</v>
      </c>
      <c r="R29" s="9">
        <f t="shared" si="7"/>
        <v>4.0532094166666672</v>
      </c>
      <c r="S29" s="13">
        <f t="shared" si="8"/>
        <v>0.10374589224339474</v>
      </c>
      <c r="T29" s="2">
        <f t="shared" si="9"/>
        <v>0.34</v>
      </c>
      <c r="U29" s="14">
        <f t="shared" si="10"/>
        <v>3.5273603362754216E-2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4.8173603362754218E-2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6.1668333333333303</v>
      </c>
      <c r="E30" s="10">
        <f t="shared" si="18"/>
        <v>3.2635483870967699</v>
      </c>
      <c r="F30" s="7" t="s">
        <v>83</v>
      </c>
      <c r="G30" s="1">
        <v>5</v>
      </c>
      <c r="H30" s="9">
        <f t="shared" si="0"/>
        <v>6.1668333333333303</v>
      </c>
      <c r="I30" s="9">
        <f t="shared" si="1"/>
        <v>279.31683333333331</v>
      </c>
      <c r="J30" s="9">
        <f t="shared" si="2"/>
        <v>3.8282534751967648E-2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146.49468569019032</v>
      </c>
      <c r="O30" s="9">
        <f t="shared" si="19"/>
        <v>48.242340781939845</v>
      </c>
      <c r="P30" s="9">
        <f t="shared" si="5"/>
        <v>1.8468390875008782</v>
      </c>
      <c r="Q30" s="12">
        <f t="shared" si="6"/>
        <v>0.18468390875008783</v>
      </c>
      <c r="R30" s="9">
        <f t="shared" si="7"/>
        <v>4.0532094166666672</v>
      </c>
      <c r="S30" s="13">
        <f t="shared" si="8"/>
        <v>4.5564857317925277E-2</v>
      </c>
      <c r="T30" s="2">
        <f t="shared" si="9"/>
        <v>0.34</v>
      </c>
      <c r="U30" s="14">
        <f t="shared" si="10"/>
        <v>1.5492051488094596E-2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2.8392051488094594E-2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12.084</v>
      </c>
      <c r="E31" s="10">
        <f t="shared" si="18"/>
        <v>6.1668333333333303</v>
      </c>
      <c r="F31" s="7" t="s">
        <v>85</v>
      </c>
      <c r="G31" s="1">
        <v>6</v>
      </c>
      <c r="H31" s="9">
        <f t="shared" si="0"/>
        <v>12.084</v>
      </c>
      <c r="I31" s="9">
        <f t="shared" si="1"/>
        <v>285.23399999999998</v>
      </c>
      <c r="J31" s="9">
        <f t="shared" si="2"/>
        <v>7.8897409890295186E-2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86.92759586110563</v>
      </c>
      <c r="P31" s="9">
        <f t="shared" si="5"/>
        <v>6.858362161431578</v>
      </c>
      <c r="Q31" s="12">
        <f t="shared" si="6"/>
        <v>0.68583621614315782</v>
      </c>
      <c r="R31" s="9">
        <f t="shared" si="7"/>
        <v>4.0532094166666672</v>
      </c>
      <c r="S31" s="13">
        <f t="shared" si="8"/>
        <v>0.16920818680698343</v>
      </c>
      <c r="T31" s="2">
        <f t="shared" si="9"/>
        <v>0.34</v>
      </c>
      <c r="U31" s="14">
        <f t="shared" si="10"/>
        <v>5.7530783514374371E-2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7.0430783514374373E-2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19.5217666666667</v>
      </c>
      <c r="E32" s="10">
        <f t="shared" si="18"/>
        <v>12.084</v>
      </c>
      <c r="F32" s="7" t="s">
        <v>83</v>
      </c>
      <c r="G32" s="1">
        <v>7</v>
      </c>
      <c r="H32" s="9">
        <f t="shared" si="0"/>
        <v>19.5217666666667</v>
      </c>
      <c r="I32" s="9">
        <f t="shared" si="1"/>
        <v>292.67176666666666</v>
      </c>
      <c r="J32" s="9">
        <f t="shared" si="2"/>
        <v>0.1878533869064396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120.60132786634072</v>
      </c>
      <c r="P32" s="9">
        <f t="shared" si="5"/>
        <v>22.655367905106079</v>
      </c>
      <c r="Q32" s="12">
        <f t="shared" si="6"/>
        <v>2.2655367905106081</v>
      </c>
      <c r="R32" s="9">
        <f t="shared" si="7"/>
        <v>4.0532094166666672</v>
      </c>
      <c r="S32" s="13">
        <f t="shared" si="8"/>
        <v>0.55894886190552928</v>
      </c>
      <c r="T32" s="2">
        <f t="shared" si="9"/>
        <v>0.34</v>
      </c>
      <c r="U32" s="14">
        <f t="shared" si="10"/>
        <v>0.19004261304787998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0.21569261304787998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20.998032258064502</v>
      </c>
      <c r="E33" s="10">
        <f t="shared" si="18"/>
        <v>19.5217666666667</v>
      </c>
      <c r="F33" s="7" t="s">
        <v>83</v>
      </c>
      <c r="G33" s="1">
        <v>8</v>
      </c>
      <c r="H33" s="9">
        <f t="shared" si="0"/>
        <v>20.998032258064502</v>
      </c>
      <c r="I33" s="9">
        <f t="shared" si="1"/>
        <v>294.14803225806446</v>
      </c>
      <c r="J33" s="9">
        <f t="shared" si="2"/>
        <v>0.22198945796102501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138.47805412790129</v>
      </c>
      <c r="P33" s="9">
        <f t="shared" si="5"/>
        <v>30.74066817535029</v>
      </c>
      <c r="Q33" s="12">
        <f t="shared" si="6"/>
        <v>3.0740668175350292</v>
      </c>
      <c r="R33" s="9">
        <f t="shared" si="7"/>
        <v>4.0532094166666672</v>
      </c>
      <c r="S33" s="13">
        <f t="shared" si="8"/>
        <v>0.75842782879526649</v>
      </c>
      <c r="T33" s="2">
        <f t="shared" si="9"/>
        <v>0.34</v>
      </c>
      <c r="U33" s="14">
        <f t="shared" si="10"/>
        <v>0.2578654617903906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0.28351546179039061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16.956387096774201</v>
      </c>
      <c r="E34" s="10">
        <f t="shared" si="18"/>
        <v>20.998032258064502</v>
      </c>
      <c r="F34" s="7" t="s">
        <v>83</v>
      </c>
      <c r="G34" s="1">
        <v>9</v>
      </c>
      <c r="H34" s="9">
        <f t="shared" si="0"/>
        <v>16.956387096774201</v>
      </c>
      <c r="I34" s="9">
        <f t="shared" si="1"/>
        <v>290.1063870967742</v>
      </c>
      <c r="J34" s="9">
        <f t="shared" si="2"/>
        <v>0.13997598516536527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148.26948011921766</v>
      </c>
      <c r="P34" s="9">
        <f t="shared" si="5"/>
        <v>20.754166549644033</v>
      </c>
      <c r="Q34" s="12">
        <f t="shared" si="6"/>
        <v>2.0754166549644033</v>
      </c>
      <c r="R34" s="9">
        <f t="shared" si="7"/>
        <v>4.0532094166666672</v>
      </c>
      <c r="S34" s="13">
        <f t="shared" si="8"/>
        <v>0.51204278921053437</v>
      </c>
      <c r="T34" s="2">
        <f t="shared" si="9"/>
        <v>0.34</v>
      </c>
      <c r="U34" s="14">
        <f t="shared" si="10"/>
        <v>0.17409454833158169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0.1997445483315817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13.923400000000001</v>
      </c>
      <c r="E35" s="10">
        <f t="shared" si="18"/>
        <v>16.956387096774201</v>
      </c>
      <c r="F35" s="7" t="s">
        <v>83</v>
      </c>
      <c r="G35" s="1">
        <v>10</v>
      </c>
      <c r="H35" s="9">
        <f t="shared" si="0"/>
        <v>13.923400000000001</v>
      </c>
      <c r="I35" s="9">
        <f t="shared" si="1"/>
        <v>287.07339999999999</v>
      </c>
      <c r="J35" s="9">
        <f t="shared" si="2"/>
        <v>9.8186922562163007E-2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168.0474077362403</v>
      </c>
      <c r="P35" s="9">
        <f t="shared" si="5"/>
        <v>16.50005781017046</v>
      </c>
      <c r="Q35" s="12">
        <f t="shared" si="6"/>
        <v>1.6500057810170461</v>
      </c>
      <c r="R35" s="9">
        <f t="shared" si="7"/>
        <v>4.0532094166666672</v>
      </c>
      <c r="S35" s="13">
        <f t="shared" si="8"/>
        <v>0.40708623991454157</v>
      </c>
      <c r="T35" s="2">
        <f t="shared" si="9"/>
        <v>0.34</v>
      </c>
      <c r="U35" s="14">
        <f t="shared" si="10"/>
        <v>0.13840932157094415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0.16405932157094416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9.2545161290322593</v>
      </c>
      <c r="E36" s="10">
        <f t="shared" si="18"/>
        <v>13.923400000000001</v>
      </c>
      <c r="F36" s="7" t="s">
        <v>83</v>
      </c>
      <c r="G36" s="1">
        <v>11</v>
      </c>
      <c r="H36" s="9">
        <f t="shared" si="0"/>
        <v>9.2545161290322593</v>
      </c>
      <c r="I36" s="9">
        <f t="shared" si="1"/>
        <v>282.40451612903223</v>
      </c>
      <c r="J36" s="9">
        <f t="shared" si="2"/>
        <v>5.6043576381203171E-2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143.96998242976636</v>
      </c>
      <c r="O36" s="9">
        <f t="shared" si="19"/>
        <v>48.109461662970148</v>
      </c>
      <c r="P36" s="9">
        <f t="shared" si="5"/>
        <v>2.6962262893672331</v>
      </c>
      <c r="Q36" s="12">
        <f t="shared" si="6"/>
        <v>0.26962262893672334</v>
      </c>
      <c r="R36" s="9">
        <f t="shared" si="7"/>
        <v>4.0532094166666672</v>
      </c>
      <c r="S36" s="13">
        <f t="shared" si="8"/>
        <v>6.6520774334541843E-2</v>
      </c>
      <c r="T36" s="2">
        <f t="shared" si="9"/>
        <v>0.34</v>
      </c>
      <c r="U36" s="14">
        <f t="shared" si="10"/>
        <v>2.2617063273744228E-2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3.551706327374423E-2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5.1177333333333301</v>
      </c>
      <c r="E37" s="10">
        <f t="shared" si="18"/>
        <v>9.2545161290322593</v>
      </c>
      <c r="F37" s="7" t="s">
        <v>85</v>
      </c>
      <c r="G37" s="1">
        <v>12</v>
      </c>
      <c r="H37" s="9">
        <f t="shared" si="0"/>
        <v>5.1177333333333301</v>
      </c>
      <c r="I37" s="9">
        <f t="shared" si="1"/>
        <v>278.2677333333333</v>
      </c>
      <c r="J37" s="9">
        <f t="shared" si="2"/>
        <v>3.3567904344633262E-2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85.945329540269583</v>
      </c>
      <c r="P37" s="9">
        <f t="shared" si="5"/>
        <v>2.8850046008757526</v>
      </c>
      <c r="Q37" s="12">
        <f t="shared" si="6"/>
        <v>0.28850046008757529</v>
      </c>
      <c r="R37" s="9">
        <f t="shared" si="7"/>
        <v>4.0532094166666672</v>
      </c>
      <c r="S37" s="13">
        <f t="shared" si="8"/>
        <v>7.1178276380507416E-2</v>
      </c>
      <c r="T37" s="2">
        <f t="shared" si="9"/>
        <v>0.34</v>
      </c>
      <c r="U37" s="14">
        <f t="shared" si="10"/>
        <v>2.4200613969372523E-2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3.7100613969372524E-2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-0.78654838709677399</v>
      </c>
      <c r="E38" s="10">
        <f t="shared" si="18"/>
        <v>5.1177333333333301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1.8591935483871</v>
      </c>
      <c r="E42" s="7"/>
      <c r="F42" s="7"/>
      <c r="G42" s="1">
        <v>1</v>
      </c>
      <c r="H42" s="9">
        <f t="shared" ref="H42:H53" si="20">E43</f>
        <v>1.8591935483871</v>
      </c>
      <c r="I42" s="9">
        <f t="shared" ref="I42:I53" si="21">H42+273.15</f>
        <v>275.00919354838709</v>
      </c>
      <c r="J42" s="9">
        <f t="shared" ref="J42:J53" si="22">EXP(($C$15*(I42-$C$13))/($C$16*I42*$C$13))</f>
        <v>2.2175119677714808E-2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1.3051443875315023</v>
      </c>
      <c r="Q42" s="12">
        <f t="shared" ref="Q42:Q53" si="26">P42*$B$44</f>
        <v>0.31323465300756054</v>
      </c>
      <c r="R42" s="9">
        <f t="shared" ref="R42:R53" si="27">L42*$B$44</f>
        <v>14.125500000000001</v>
      </c>
      <c r="S42" s="13">
        <f t="shared" ref="S42:S53" si="28">Q42/R42</f>
        <v>2.2175119677714808E-2</v>
      </c>
      <c r="T42" s="2">
        <f t="shared" ref="T42:T53" si="29">$B$43/100</f>
        <v>0.43</v>
      </c>
      <c r="U42" s="14">
        <f t="shared" ref="U42:U53" si="30">S42*T42</f>
        <v>9.5353014614173674E-3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1.7955301461417366E-2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531558.33333333337</v>
      </c>
      <c r="AU42" s="1">
        <f t="shared" ref="AU42:AU53" si="38">AT42*10000*AS42*0.67*AR42*AQ42</f>
        <v>2100650533.8136237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-1.23141935483871</v>
      </c>
      <c r="E43" s="10">
        <f t="shared" ref="E43:E54" si="40">D42</f>
        <v>1.8591935483871</v>
      </c>
      <c r="F43" s="7" t="s">
        <v>83</v>
      </c>
      <c r="G43" s="1">
        <v>2</v>
      </c>
      <c r="H43" s="9">
        <f t="shared" si="20"/>
        <v>-1.23141935483871</v>
      </c>
      <c r="I43" s="9">
        <f t="shared" si="21"/>
        <v>271.91858064516128</v>
      </c>
      <c r="J43" s="9">
        <f t="shared" si="22"/>
        <v>1.4828571312099184E-2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116.40735561246851</v>
      </c>
      <c r="P43" s="9">
        <f t="shared" si="25"/>
        <v>1.7261547739523784</v>
      </c>
      <c r="Q43" s="12">
        <f t="shared" si="26"/>
        <v>0.41427714574857077</v>
      </c>
      <c r="R43" s="9">
        <f t="shared" si="27"/>
        <v>14.125500000000001</v>
      </c>
      <c r="S43" s="13">
        <f t="shared" si="28"/>
        <v>2.9328317280703037E-2</v>
      </c>
      <c r="T43" s="2">
        <f t="shared" si="29"/>
        <v>0.43</v>
      </c>
      <c r="U43" s="14">
        <f t="shared" si="30"/>
        <v>1.2611176430702305E-2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2.1031176430702306E-2</v>
      </c>
      <c r="AR43" s="9">
        <f t="shared" si="35"/>
        <v>136.875</v>
      </c>
      <c r="AS43" s="1">
        <f t="shared" si="36"/>
        <v>0.24</v>
      </c>
      <c r="AT43" s="1">
        <f t="shared" si="37"/>
        <v>531558.33333333337</v>
      </c>
      <c r="AU43" s="1">
        <f t="shared" si="38"/>
        <v>2460507393.3632445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-1.8608571428571401</v>
      </c>
      <c r="E44" s="10">
        <f t="shared" si="40"/>
        <v>-1.23141935483871</v>
      </c>
      <c r="F44" s="7" t="s">
        <v>83</v>
      </c>
      <c r="G44" s="1">
        <v>3</v>
      </c>
      <c r="H44" s="9">
        <f t="shared" si="20"/>
        <v>-1.8608571428571401</v>
      </c>
      <c r="I44" s="9">
        <f t="shared" si="21"/>
        <v>271.28914285714285</v>
      </c>
      <c r="J44" s="9">
        <f t="shared" si="22"/>
        <v>1.3646398798939086E-2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173.53745083851612</v>
      </c>
      <c r="P44" s="9">
        <f t="shared" si="25"/>
        <v>2.3681612606936771</v>
      </c>
      <c r="Q44" s="12">
        <f t="shared" si="26"/>
        <v>0.56835870256648247</v>
      </c>
      <c r="R44" s="9">
        <f t="shared" si="27"/>
        <v>14.125500000000001</v>
      </c>
      <c r="S44" s="13">
        <f t="shared" si="28"/>
        <v>4.0236359956566665E-2</v>
      </c>
      <c r="T44" s="2">
        <f t="shared" si="29"/>
        <v>0.43</v>
      </c>
      <c r="U44" s="14">
        <f t="shared" si="30"/>
        <v>1.7301634781323665E-2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2.5721634781323666E-2</v>
      </c>
      <c r="AR44" s="9">
        <f t="shared" si="35"/>
        <v>136.875</v>
      </c>
      <c r="AS44" s="1">
        <f t="shared" si="36"/>
        <v>0.24</v>
      </c>
      <c r="AT44" s="1">
        <f t="shared" si="37"/>
        <v>531558.33333333337</v>
      </c>
      <c r="AU44" s="1">
        <f t="shared" si="38"/>
        <v>3009259741.4781251</v>
      </c>
    </row>
    <row r="45" spans="1:48" x14ac:dyDescent="0.15">
      <c r="C45" s="7">
        <v>3</v>
      </c>
      <c r="D45" s="7">
        <f t="shared" si="39"/>
        <v>3.2635483870967699</v>
      </c>
      <c r="E45" s="10">
        <f t="shared" si="40"/>
        <v>-1.8608571428571401</v>
      </c>
      <c r="F45" s="7" t="s">
        <v>83</v>
      </c>
      <c r="G45" s="1">
        <v>4</v>
      </c>
      <c r="H45" s="9">
        <f t="shared" si="20"/>
        <v>3.2635483870967699</v>
      </c>
      <c r="I45" s="9">
        <f t="shared" si="21"/>
        <v>276.41354838709674</v>
      </c>
      <c r="J45" s="9">
        <f t="shared" si="22"/>
        <v>2.6545287890888669E-2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230.02553957782243</v>
      </c>
      <c r="P45" s="9">
        <f t="shared" si="25"/>
        <v>6.1060941703503024</v>
      </c>
      <c r="Q45" s="12">
        <f t="shared" si="26"/>
        <v>1.4654626008840725</v>
      </c>
      <c r="R45" s="9">
        <f t="shared" si="27"/>
        <v>14.125500000000001</v>
      </c>
      <c r="S45" s="13">
        <f t="shared" si="28"/>
        <v>0.10374589224339474</v>
      </c>
      <c r="T45" s="2">
        <f t="shared" si="29"/>
        <v>0.43</v>
      </c>
      <c r="U45" s="14">
        <f t="shared" si="30"/>
        <v>4.4610733664659737E-2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5.3030733664659734E-2</v>
      </c>
      <c r="AR45" s="9">
        <f t="shared" si="35"/>
        <v>136.875</v>
      </c>
      <c r="AS45" s="1">
        <f t="shared" si="36"/>
        <v>0.24</v>
      </c>
      <c r="AT45" s="1">
        <f t="shared" si="37"/>
        <v>531558.33333333337</v>
      </c>
      <c r="AU45" s="1">
        <f t="shared" si="38"/>
        <v>6204242196.6889048</v>
      </c>
    </row>
    <row r="46" spans="1:48" x14ac:dyDescent="0.15">
      <c r="C46" s="7">
        <v>4</v>
      </c>
      <c r="D46" s="7">
        <f t="shared" si="39"/>
        <v>6.1668333333333303</v>
      </c>
      <c r="E46" s="10">
        <f t="shared" si="40"/>
        <v>3.2635483870967699</v>
      </c>
      <c r="F46" s="7" t="s">
        <v>83</v>
      </c>
      <c r="G46" s="1">
        <v>5</v>
      </c>
      <c r="H46" s="9">
        <f t="shared" si="20"/>
        <v>6.1668333333333303</v>
      </c>
      <c r="I46" s="9">
        <f t="shared" si="21"/>
        <v>279.31683333333331</v>
      </c>
      <c r="J46" s="9">
        <f t="shared" si="22"/>
        <v>3.8282534751967648E-2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212.72347313709852</v>
      </c>
      <c r="O46" s="9">
        <f t="shared" si="41"/>
        <v>70.052222270373619</v>
      </c>
      <c r="P46" s="9">
        <f t="shared" si="25"/>
        <v>2.6817766335181399</v>
      </c>
      <c r="Q46" s="12">
        <f t="shared" si="26"/>
        <v>0.64362639204435357</v>
      </c>
      <c r="R46" s="9">
        <f t="shared" si="27"/>
        <v>14.125500000000001</v>
      </c>
      <c r="S46" s="13">
        <f t="shared" si="28"/>
        <v>4.5564857317925277E-2</v>
      </c>
      <c r="T46" s="2">
        <f t="shared" si="29"/>
        <v>0.43</v>
      </c>
      <c r="U46" s="14">
        <f t="shared" si="30"/>
        <v>1.9592888646707867E-2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2.8012888646707867E-2</v>
      </c>
      <c r="AR46" s="9">
        <f t="shared" si="35"/>
        <v>136.875</v>
      </c>
      <c r="AS46" s="1">
        <f t="shared" si="36"/>
        <v>0.24</v>
      </c>
      <c r="AT46" s="1">
        <f t="shared" si="37"/>
        <v>531558.33333333337</v>
      </c>
      <c r="AU46" s="1">
        <f t="shared" si="38"/>
        <v>3277321164.2152686</v>
      </c>
    </row>
    <row r="47" spans="1:48" x14ac:dyDescent="0.15">
      <c r="C47" s="7">
        <v>5</v>
      </c>
      <c r="D47" s="7">
        <f t="shared" si="39"/>
        <v>12.084</v>
      </c>
      <c r="E47" s="10">
        <f t="shared" si="40"/>
        <v>6.1668333333333303</v>
      </c>
      <c r="F47" s="7" t="s">
        <v>85</v>
      </c>
      <c r="G47" s="1">
        <v>6</v>
      </c>
      <c r="H47" s="9">
        <f t="shared" si="20"/>
        <v>12.084</v>
      </c>
      <c r="I47" s="9">
        <f t="shared" si="21"/>
        <v>285.23399999999998</v>
      </c>
      <c r="J47" s="9">
        <f t="shared" si="22"/>
        <v>7.8897409890295186E-2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126.2266956368555</v>
      </c>
      <c r="P47" s="9">
        <f t="shared" si="25"/>
        <v>9.9589593447585223</v>
      </c>
      <c r="Q47" s="12">
        <f t="shared" si="26"/>
        <v>2.3901502427420454</v>
      </c>
      <c r="R47" s="9">
        <f t="shared" si="27"/>
        <v>14.125500000000001</v>
      </c>
      <c r="S47" s="13">
        <f t="shared" si="28"/>
        <v>0.16920818680698349</v>
      </c>
      <c r="T47" s="2">
        <f t="shared" si="29"/>
        <v>0.43</v>
      </c>
      <c r="U47" s="14">
        <f t="shared" si="30"/>
        <v>7.2759520327002905E-2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8.1179520327002916E-2</v>
      </c>
      <c r="AR47" s="9">
        <f t="shared" si="35"/>
        <v>136.875</v>
      </c>
      <c r="AS47" s="1">
        <f t="shared" si="36"/>
        <v>0.24</v>
      </c>
      <c r="AT47" s="1">
        <f t="shared" si="37"/>
        <v>531558.33333333337</v>
      </c>
      <c r="AU47" s="1">
        <f t="shared" si="38"/>
        <v>9497462522.4806004</v>
      </c>
    </row>
    <row r="48" spans="1:48" x14ac:dyDescent="0.15">
      <c r="C48" s="7">
        <v>6</v>
      </c>
      <c r="D48" s="7">
        <f t="shared" si="39"/>
        <v>19.5217666666667</v>
      </c>
      <c r="E48" s="10">
        <f t="shared" si="40"/>
        <v>12.084</v>
      </c>
      <c r="F48" s="7" t="s">
        <v>83</v>
      </c>
      <c r="G48" s="1">
        <v>7</v>
      </c>
      <c r="H48" s="9">
        <f t="shared" si="20"/>
        <v>19.5217666666667</v>
      </c>
      <c r="I48" s="9">
        <f t="shared" si="21"/>
        <v>292.67176666666666</v>
      </c>
      <c r="J48" s="9">
        <f t="shared" si="22"/>
        <v>0.1878533869064396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175.12398629209699</v>
      </c>
      <c r="P48" s="9">
        <f t="shared" si="25"/>
        <v>32.897633953527318</v>
      </c>
      <c r="Q48" s="12">
        <f t="shared" si="26"/>
        <v>7.895432148846556</v>
      </c>
      <c r="R48" s="9">
        <f t="shared" si="27"/>
        <v>14.125500000000001</v>
      </c>
      <c r="S48" s="13">
        <f t="shared" si="28"/>
        <v>0.55894886190552939</v>
      </c>
      <c r="T48" s="2">
        <f t="shared" si="29"/>
        <v>0.43</v>
      </c>
      <c r="U48" s="14">
        <f t="shared" si="30"/>
        <v>0.24034801061937763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0.25594801061937761</v>
      </c>
      <c r="AR48" s="9">
        <f t="shared" si="35"/>
        <v>136.875</v>
      </c>
      <c r="AS48" s="1">
        <f t="shared" si="36"/>
        <v>0.24</v>
      </c>
      <c r="AT48" s="1">
        <f t="shared" si="37"/>
        <v>531558.33333333337</v>
      </c>
      <c r="AU48" s="1">
        <f t="shared" si="38"/>
        <v>29944210421.164864</v>
      </c>
    </row>
    <row r="49" spans="1:48" x14ac:dyDescent="0.15">
      <c r="C49" s="7">
        <v>7</v>
      </c>
      <c r="D49" s="7">
        <f t="shared" si="39"/>
        <v>20.998032258064502</v>
      </c>
      <c r="E49" s="10">
        <f t="shared" si="40"/>
        <v>19.5217666666667</v>
      </c>
      <c r="F49" s="7" t="s">
        <v>83</v>
      </c>
      <c r="G49" s="1">
        <v>8</v>
      </c>
      <c r="H49" s="9">
        <f t="shared" si="20"/>
        <v>20.998032258064502</v>
      </c>
      <c r="I49" s="9">
        <f t="shared" si="21"/>
        <v>294.14803225806446</v>
      </c>
      <c r="J49" s="9">
        <f t="shared" si="22"/>
        <v>0.22198945796102501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201.0826023385697</v>
      </c>
      <c r="P49" s="9">
        <f t="shared" si="25"/>
        <v>44.63821789853143</v>
      </c>
      <c r="Q49" s="12">
        <f t="shared" si="26"/>
        <v>10.713172295647542</v>
      </c>
      <c r="R49" s="9">
        <f t="shared" si="27"/>
        <v>14.125500000000001</v>
      </c>
      <c r="S49" s="13">
        <f t="shared" si="28"/>
        <v>0.75842782879526682</v>
      </c>
      <c r="T49" s="2">
        <f t="shared" si="29"/>
        <v>0.43</v>
      </c>
      <c r="U49" s="14">
        <f t="shared" si="30"/>
        <v>0.32612396638196472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0.34172396638196473</v>
      </c>
      <c r="AR49" s="9">
        <f t="shared" si="35"/>
        <v>136.875</v>
      </c>
      <c r="AS49" s="1">
        <f t="shared" si="36"/>
        <v>0.24</v>
      </c>
      <c r="AT49" s="1">
        <f t="shared" si="37"/>
        <v>531558.33333333337</v>
      </c>
      <c r="AU49" s="1">
        <f t="shared" si="38"/>
        <v>39979425237.704559</v>
      </c>
    </row>
    <row r="50" spans="1:48" x14ac:dyDescent="0.15">
      <c r="C50" s="7">
        <v>8</v>
      </c>
      <c r="D50" s="7">
        <f t="shared" si="39"/>
        <v>16.956387096774201</v>
      </c>
      <c r="E50" s="10">
        <f t="shared" si="40"/>
        <v>20.998032258064502</v>
      </c>
      <c r="F50" s="7" t="s">
        <v>83</v>
      </c>
      <c r="G50" s="1">
        <v>9</v>
      </c>
      <c r="H50" s="9">
        <f t="shared" si="20"/>
        <v>16.956387096774201</v>
      </c>
      <c r="I50" s="9">
        <f t="shared" si="21"/>
        <v>290.1063870967742</v>
      </c>
      <c r="J50" s="9">
        <f t="shared" si="22"/>
        <v>0.13997598516536527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215.30063444003827</v>
      </c>
      <c r="P50" s="9">
        <f t="shared" si="25"/>
        <v>30.136918412472529</v>
      </c>
      <c r="Q50" s="12">
        <f t="shared" si="26"/>
        <v>7.2328604189934067</v>
      </c>
      <c r="R50" s="9">
        <f t="shared" si="27"/>
        <v>14.125500000000001</v>
      </c>
      <c r="S50" s="13">
        <f t="shared" si="28"/>
        <v>0.51204278921053459</v>
      </c>
      <c r="T50" s="2">
        <f t="shared" si="29"/>
        <v>0.43</v>
      </c>
      <c r="U50" s="14">
        <f t="shared" si="30"/>
        <v>0.22017839936052988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0.23577839936052986</v>
      </c>
      <c r="AR50" s="9">
        <f t="shared" si="35"/>
        <v>136.875</v>
      </c>
      <c r="AS50" s="1">
        <f t="shared" si="36"/>
        <v>0.24</v>
      </c>
      <c r="AT50" s="1">
        <f t="shared" si="37"/>
        <v>531558.33333333337</v>
      </c>
      <c r="AU50" s="1">
        <f t="shared" si="38"/>
        <v>27584500407.453556</v>
      </c>
    </row>
    <row r="51" spans="1:48" x14ac:dyDescent="0.15">
      <c r="C51" s="7">
        <v>9</v>
      </c>
      <c r="D51" s="7">
        <f t="shared" si="39"/>
        <v>13.923400000000001</v>
      </c>
      <c r="E51" s="10">
        <f t="shared" si="40"/>
        <v>16.956387096774201</v>
      </c>
      <c r="F51" s="7" t="s">
        <v>83</v>
      </c>
      <c r="G51" s="1">
        <v>10</v>
      </c>
      <c r="H51" s="9">
        <f t="shared" si="20"/>
        <v>13.923400000000001</v>
      </c>
      <c r="I51" s="9">
        <f t="shared" si="21"/>
        <v>287.07339999999999</v>
      </c>
      <c r="J51" s="9">
        <f t="shared" si="22"/>
        <v>9.8186922562163007E-2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244.01996602756572</v>
      </c>
      <c r="P51" s="9">
        <f t="shared" si="25"/>
        <v>23.959569507970244</v>
      </c>
      <c r="Q51" s="12">
        <f t="shared" si="26"/>
        <v>5.7502966819128583</v>
      </c>
      <c r="R51" s="9">
        <f t="shared" si="27"/>
        <v>14.125500000000001</v>
      </c>
      <c r="S51" s="13">
        <f t="shared" si="28"/>
        <v>0.40708623991454163</v>
      </c>
      <c r="T51" s="2">
        <f t="shared" si="29"/>
        <v>0.43</v>
      </c>
      <c r="U51" s="14">
        <f t="shared" si="30"/>
        <v>0.1750470831632529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0.19064708316325291</v>
      </c>
      <c r="AR51" s="9">
        <f t="shared" si="35"/>
        <v>136.875</v>
      </c>
      <c r="AS51" s="1">
        <f t="shared" si="36"/>
        <v>0.24</v>
      </c>
      <c r="AT51" s="1">
        <f t="shared" si="37"/>
        <v>531558.33333333337</v>
      </c>
      <c r="AU51" s="1">
        <f t="shared" si="38"/>
        <v>22304437376.195629</v>
      </c>
    </row>
    <row r="52" spans="1:48" x14ac:dyDescent="0.15">
      <c r="C52" s="7">
        <v>10</v>
      </c>
      <c r="D52" s="7">
        <f t="shared" si="39"/>
        <v>9.2545161290322593</v>
      </c>
      <c r="E52" s="10">
        <f t="shared" si="40"/>
        <v>13.923400000000001</v>
      </c>
      <c r="F52" s="7" t="s">
        <v>83</v>
      </c>
      <c r="G52" s="1">
        <v>11</v>
      </c>
      <c r="H52" s="9">
        <f t="shared" si="20"/>
        <v>9.2545161290322593</v>
      </c>
      <c r="I52" s="9">
        <f t="shared" si="21"/>
        <v>282.40451612903223</v>
      </c>
      <c r="J52" s="9">
        <f t="shared" si="22"/>
        <v>5.6043576381203171E-2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209.05737669361571</v>
      </c>
      <c r="O52" s="9">
        <f t="shared" si="41"/>
        <v>69.859269825979766</v>
      </c>
      <c r="P52" s="9">
        <f t="shared" si="25"/>
        <v>3.9151633244273789</v>
      </c>
      <c r="Q52" s="12">
        <f t="shared" si="26"/>
        <v>0.93963919786257089</v>
      </c>
      <c r="R52" s="9">
        <f t="shared" si="27"/>
        <v>14.125500000000001</v>
      </c>
      <c r="S52" s="13">
        <f t="shared" si="28"/>
        <v>6.6520774334541843E-2</v>
      </c>
      <c r="T52" s="2">
        <f t="shared" si="29"/>
        <v>0.43</v>
      </c>
      <c r="U52" s="14">
        <f t="shared" si="30"/>
        <v>2.8603932963852993E-2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3.7023932963852993E-2</v>
      </c>
      <c r="AR52" s="9">
        <f t="shared" si="35"/>
        <v>136.875</v>
      </c>
      <c r="AS52" s="1">
        <f t="shared" si="36"/>
        <v>0.24</v>
      </c>
      <c r="AT52" s="1">
        <f t="shared" si="37"/>
        <v>531558.33333333337</v>
      </c>
      <c r="AU52" s="1">
        <f t="shared" si="38"/>
        <v>4331553258.0458393</v>
      </c>
    </row>
    <row r="53" spans="1:48" x14ac:dyDescent="0.15">
      <c r="C53" s="7">
        <v>11</v>
      </c>
      <c r="D53" s="7">
        <f t="shared" si="39"/>
        <v>5.1177333333333301</v>
      </c>
      <c r="E53" s="10">
        <f t="shared" si="40"/>
        <v>9.2545161290322593</v>
      </c>
      <c r="F53" s="7" t="s">
        <v>85</v>
      </c>
      <c r="G53" s="1">
        <v>12</v>
      </c>
      <c r="H53" s="9">
        <f t="shared" si="20"/>
        <v>5.1177333333333301</v>
      </c>
      <c r="I53" s="9">
        <f t="shared" si="21"/>
        <v>278.2677333333333</v>
      </c>
      <c r="J53" s="9">
        <f t="shared" si="22"/>
        <v>3.3567904344633262E-2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124.80035650155237</v>
      </c>
      <c r="P53" s="9">
        <f t="shared" si="25"/>
        <v>4.1892864292202399</v>
      </c>
      <c r="Q53" s="12">
        <f t="shared" si="26"/>
        <v>1.0054287430128575</v>
      </c>
      <c r="R53" s="9">
        <f t="shared" si="27"/>
        <v>14.125500000000001</v>
      </c>
      <c r="S53" s="13">
        <f t="shared" si="28"/>
        <v>7.1178276380507416E-2</v>
      </c>
      <c r="T53" s="2">
        <f t="shared" si="29"/>
        <v>0.43</v>
      </c>
      <c r="U53" s="14">
        <f t="shared" si="30"/>
        <v>3.0606658843618188E-2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3.9026658843618188E-2</v>
      </c>
      <c r="AR53" s="9">
        <f t="shared" si="35"/>
        <v>136.875</v>
      </c>
      <c r="AS53" s="1">
        <f t="shared" si="36"/>
        <v>0.24</v>
      </c>
      <c r="AT53" s="1">
        <f t="shared" si="37"/>
        <v>531558.33333333337</v>
      </c>
      <c r="AU53" s="1">
        <f t="shared" si="38"/>
        <v>4565858830.5504971</v>
      </c>
      <c r="AV53" s="1">
        <f>SUM(AU42:AU53)</f>
        <v>155259429083.15472</v>
      </c>
    </row>
    <row r="54" spans="1:48" x14ac:dyDescent="0.15">
      <c r="C54" s="7">
        <v>12</v>
      </c>
      <c r="D54" s="7">
        <f t="shared" si="39"/>
        <v>-0.78654838709677399</v>
      </c>
      <c r="E54" s="10">
        <f t="shared" si="40"/>
        <v>5.1177333333333301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1.8591935483871</v>
      </c>
      <c r="E58" s="7"/>
      <c r="F58" s="7"/>
      <c r="G58" s="1">
        <v>1</v>
      </c>
      <c r="H58" s="9">
        <f t="shared" ref="H58:H69" si="42">E59</f>
        <v>1.8591935483871</v>
      </c>
      <c r="I58" s="9">
        <f t="shared" ref="I58:I69" si="43">H58+273.15</f>
        <v>275.00919354838709</v>
      </c>
      <c r="J58" s="9">
        <f t="shared" ref="J58:J69" si="44">EXP(($C$15*(I58-$C$13))/($C$16*I58*$C$13))</f>
        <v>2.2175119677714808E-2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2.2123377731800139E-3</v>
      </c>
      <c r="Q58" s="12">
        <f t="shared" ref="Q58:Q69" si="48">P58*$B$60</f>
        <v>4.2034417690420267E-4</v>
      </c>
      <c r="R58" s="9">
        <f t="shared" ref="R58:R69" si="49">L58*$B$60</f>
        <v>1.8955666666666669E-2</v>
      </c>
      <c r="S58" s="13">
        <f t="shared" ref="S58:S69" si="50">Q58/R58</f>
        <v>2.2175119677714804E-2</v>
      </c>
      <c r="T58" s="2">
        <f t="shared" ref="T58:T69" si="51">$B$59/100</f>
        <v>0.01</v>
      </c>
      <c r="U58" s="14">
        <f t="shared" ref="U58:U69" si="52">S58*T58</f>
        <v>2.2175119677714805E-4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1.2221751196777148E-2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22106.416666666668</v>
      </c>
      <c r="AU58" s="1">
        <f t="shared" ref="AU58:AU69" si="59">AT58*10000*AS58*0.67*AR58*AQ58</f>
        <v>3431355.032414278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-1.23141935483871</v>
      </c>
      <c r="E59" s="10">
        <f t="shared" ref="E59:E70" si="61">D58</f>
        <v>1.8591935483871</v>
      </c>
      <c r="F59" s="7" t="s">
        <v>83</v>
      </c>
      <c r="G59" s="1">
        <v>2</v>
      </c>
      <c r="H59" s="9">
        <f t="shared" si="42"/>
        <v>-1.23141935483871</v>
      </c>
      <c r="I59" s="9">
        <f t="shared" si="43"/>
        <v>271.91858064516128</v>
      </c>
      <c r="J59" s="9">
        <f t="shared" si="44"/>
        <v>1.4828571312099184E-2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0.19732099556015334</v>
      </c>
      <c r="P59" s="9">
        <f t="shared" si="47"/>
        <v>2.92598845403814E-3</v>
      </c>
      <c r="Q59" s="12">
        <f t="shared" si="48"/>
        <v>5.559378062672466E-4</v>
      </c>
      <c r="R59" s="9">
        <f t="shared" si="49"/>
        <v>1.8955666666666669E-2</v>
      </c>
      <c r="S59" s="13">
        <f t="shared" si="50"/>
        <v>2.9328317280703037E-2</v>
      </c>
      <c r="T59" s="2">
        <f t="shared" si="51"/>
        <v>0.01</v>
      </c>
      <c r="U59" s="14">
        <f t="shared" si="52"/>
        <v>2.9328317280703038E-4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1.2293283172807031E-2</v>
      </c>
      <c r="AR59" s="9">
        <f t="shared" si="56"/>
        <v>9.9766666666666666</v>
      </c>
      <c r="AS59" s="1">
        <f t="shared" si="57"/>
        <v>0.19</v>
      </c>
      <c r="AT59" s="1">
        <f t="shared" si="58"/>
        <v>22106.416666666668</v>
      </c>
      <c r="AU59" s="1">
        <f t="shared" si="59"/>
        <v>3451438.2105101799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-1.8608571428571401</v>
      </c>
      <c r="E60" s="10">
        <f t="shared" si="61"/>
        <v>-1.23141935483871</v>
      </c>
      <c r="F60" s="7" t="s">
        <v>83</v>
      </c>
      <c r="G60" s="1">
        <v>3</v>
      </c>
      <c r="H60" s="9">
        <f t="shared" si="42"/>
        <v>-1.8608571428571401</v>
      </c>
      <c r="I60" s="9">
        <f t="shared" si="43"/>
        <v>271.28914285714285</v>
      </c>
      <c r="J60" s="9">
        <f t="shared" si="44"/>
        <v>1.3646398798939086E-2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0.29416167377278191</v>
      </c>
      <c r="P60" s="9">
        <f t="shared" si="47"/>
        <v>4.0142475116668021E-3</v>
      </c>
      <c r="Q60" s="12">
        <f t="shared" si="48"/>
        <v>7.6270702721669239E-4</v>
      </c>
      <c r="R60" s="9">
        <f t="shared" si="49"/>
        <v>1.8955666666666669E-2</v>
      </c>
      <c r="S60" s="13">
        <f t="shared" si="50"/>
        <v>4.0236359956566672E-2</v>
      </c>
      <c r="T60" s="2">
        <f t="shared" si="51"/>
        <v>0.01</v>
      </c>
      <c r="U60" s="14">
        <f t="shared" si="52"/>
        <v>4.0236359956566674E-4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1.2402363599565668E-2</v>
      </c>
      <c r="AR60" s="9">
        <f t="shared" si="56"/>
        <v>9.9766666666666666</v>
      </c>
      <c r="AS60" s="1">
        <f t="shared" si="57"/>
        <v>0.19</v>
      </c>
      <c r="AT60" s="1">
        <f t="shared" si="58"/>
        <v>22106.416666666668</v>
      </c>
      <c r="AU60" s="1">
        <f t="shared" si="59"/>
        <v>3482063.4184095883</v>
      </c>
    </row>
    <row r="61" spans="1:48" x14ac:dyDescent="0.15">
      <c r="C61" s="7">
        <v>3</v>
      </c>
      <c r="D61" s="7">
        <f t="shared" si="60"/>
        <v>3.2635483870967699</v>
      </c>
      <c r="E61" s="10">
        <f t="shared" si="61"/>
        <v>-1.8608571428571401</v>
      </c>
      <c r="F61" s="7" t="s">
        <v>83</v>
      </c>
      <c r="G61" s="1">
        <v>4</v>
      </c>
      <c r="H61" s="9">
        <f t="shared" si="42"/>
        <v>3.2635483870967699</v>
      </c>
      <c r="I61" s="9">
        <f t="shared" si="43"/>
        <v>276.41354838709674</v>
      </c>
      <c r="J61" s="9">
        <f t="shared" si="44"/>
        <v>2.6545287890888669E-2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0.38991409292778179</v>
      </c>
      <c r="P61" s="9">
        <f t="shared" si="47"/>
        <v>1.0350381849482684E-2</v>
      </c>
      <c r="Q61" s="12">
        <f t="shared" si="48"/>
        <v>1.9665725514017101E-3</v>
      </c>
      <c r="R61" s="9">
        <f t="shared" si="49"/>
        <v>1.8955666666666669E-2</v>
      </c>
      <c r="S61" s="13">
        <f t="shared" si="50"/>
        <v>0.10374589224339476</v>
      </c>
      <c r="T61" s="2">
        <f t="shared" si="51"/>
        <v>0.01</v>
      </c>
      <c r="U61" s="14">
        <f t="shared" si="52"/>
        <v>1.0374589224339476E-3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1.3037458922433947E-2</v>
      </c>
      <c r="AR61" s="9">
        <f t="shared" si="56"/>
        <v>9.9766666666666666</v>
      </c>
      <c r="AS61" s="1">
        <f t="shared" si="57"/>
        <v>0.19</v>
      </c>
      <c r="AT61" s="1">
        <f t="shared" si="58"/>
        <v>22106.416666666668</v>
      </c>
      <c r="AU61" s="1">
        <f t="shared" si="59"/>
        <v>3660371.542760991</v>
      </c>
    </row>
    <row r="62" spans="1:48" x14ac:dyDescent="0.15">
      <c r="C62" s="7">
        <v>4</v>
      </c>
      <c r="D62" s="7">
        <f t="shared" si="60"/>
        <v>6.1668333333333303</v>
      </c>
      <c r="E62" s="10">
        <f t="shared" si="61"/>
        <v>3.2635483870967699</v>
      </c>
      <c r="F62" s="7" t="s">
        <v>83</v>
      </c>
      <c r="G62" s="1">
        <v>5</v>
      </c>
      <c r="H62" s="9">
        <f t="shared" si="42"/>
        <v>6.1668333333333303</v>
      </c>
      <c r="I62" s="9">
        <f t="shared" si="43"/>
        <v>279.31683333333331</v>
      </c>
      <c r="J62" s="9">
        <f t="shared" si="44"/>
        <v>3.8282534751967648E-2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0.36058552552438417</v>
      </c>
      <c r="O62" s="9">
        <f t="shared" si="62"/>
        <v>0.11874485222058162</v>
      </c>
      <c r="P62" s="9">
        <f t="shared" si="47"/>
        <v>4.5458539317516783E-3</v>
      </c>
      <c r="Q62" s="12">
        <f t="shared" si="48"/>
        <v>8.6371224703281888E-4</v>
      </c>
      <c r="R62" s="9">
        <f t="shared" si="49"/>
        <v>1.8955666666666669E-2</v>
      </c>
      <c r="S62" s="13">
        <f t="shared" si="50"/>
        <v>4.556485731792527E-2</v>
      </c>
      <c r="T62" s="2">
        <f t="shared" si="51"/>
        <v>0.01</v>
      </c>
      <c r="U62" s="14">
        <f t="shared" si="52"/>
        <v>4.5564857317925272E-4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1.2455648573179254E-2</v>
      </c>
      <c r="AR62" s="9">
        <f t="shared" si="56"/>
        <v>9.9766666666666666</v>
      </c>
      <c r="AS62" s="1">
        <f t="shared" si="57"/>
        <v>0.19</v>
      </c>
      <c r="AT62" s="1">
        <f t="shared" si="58"/>
        <v>22106.416666666668</v>
      </c>
      <c r="AU62" s="1">
        <f t="shared" si="59"/>
        <v>3497023.6036905046</v>
      </c>
    </row>
    <row r="63" spans="1:48" x14ac:dyDescent="0.15">
      <c r="C63" s="7">
        <v>5</v>
      </c>
      <c r="D63" s="7">
        <f t="shared" si="60"/>
        <v>12.084</v>
      </c>
      <c r="E63" s="10">
        <f t="shared" si="61"/>
        <v>6.1668333333333303</v>
      </c>
      <c r="F63" s="7" t="s">
        <v>85</v>
      </c>
      <c r="G63" s="1">
        <v>6</v>
      </c>
      <c r="H63" s="9">
        <f t="shared" si="42"/>
        <v>12.084</v>
      </c>
      <c r="I63" s="9">
        <f t="shared" si="43"/>
        <v>285.23399999999998</v>
      </c>
      <c r="J63" s="9">
        <f t="shared" si="44"/>
        <v>7.8897409890295186E-2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0.21396566495549663</v>
      </c>
      <c r="P63" s="9">
        <f t="shared" si="47"/>
        <v>1.6881336770443386E-2</v>
      </c>
      <c r="Q63" s="12">
        <f t="shared" si="48"/>
        <v>3.2074539863842432E-3</v>
      </c>
      <c r="R63" s="9">
        <f t="shared" si="49"/>
        <v>1.8955666666666669E-2</v>
      </c>
      <c r="S63" s="13">
        <f t="shared" si="50"/>
        <v>0.16920818680698346</v>
      </c>
      <c r="T63" s="2">
        <f t="shared" si="51"/>
        <v>0.01</v>
      </c>
      <c r="U63" s="14">
        <f t="shared" si="52"/>
        <v>1.6920818680698346E-3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1.3692081868069835E-2</v>
      </c>
      <c r="AR63" s="9">
        <f t="shared" si="56"/>
        <v>9.9766666666666666</v>
      </c>
      <c r="AS63" s="1">
        <f t="shared" si="57"/>
        <v>0.19</v>
      </c>
      <c r="AT63" s="1">
        <f t="shared" si="58"/>
        <v>22106.416666666668</v>
      </c>
      <c r="AU63" s="1">
        <f t="shared" si="59"/>
        <v>3844162.2043998805</v>
      </c>
    </row>
    <row r="64" spans="1:48" x14ac:dyDescent="0.15">
      <c r="C64" s="7">
        <v>6</v>
      </c>
      <c r="D64" s="7">
        <f t="shared" si="60"/>
        <v>19.5217666666667</v>
      </c>
      <c r="E64" s="10">
        <f t="shared" si="61"/>
        <v>12.084</v>
      </c>
      <c r="F64" s="7" t="s">
        <v>83</v>
      </c>
      <c r="G64" s="1">
        <v>7</v>
      </c>
      <c r="H64" s="9">
        <f t="shared" si="42"/>
        <v>19.5217666666667</v>
      </c>
      <c r="I64" s="9">
        <f t="shared" si="43"/>
        <v>292.67176666666666</v>
      </c>
      <c r="J64" s="9">
        <f t="shared" si="44"/>
        <v>0.1878533869064396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0.2968509948517199</v>
      </c>
      <c r="P64" s="9">
        <f t="shared" si="47"/>
        <v>5.5764464789441651E-2</v>
      </c>
      <c r="Q64" s="12">
        <f t="shared" si="48"/>
        <v>1.0595248309993914E-2</v>
      </c>
      <c r="R64" s="9">
        <f t="shared" si="49"/>
        <v>1.8955666666666669E-2</v>
      </c>
      <c r="S64" s="13">
        <f t="shared" si="50"/>
        <v>0.55894886190552939</v>
      </c>
      <c r="T64" s="2">
        <f t="shared" si="51"/>
        <v>0.01</v>
      </c>
      <c r="U64" s="14">
        <f t="shared" si="52"/>
        <v>5.5894886190552941E-3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2.5689488619055293E-2</v>
      </c>
      <c r="AR64" s="9">
        <f t="shared" si="56"/>
        <v>9.9766666666666666</v>
      </c>
      <c r="AS64" s="1">
        <f t="shared" si="57"/>
        <v>0.19</v>
      </c>
      <c r="AT64" s="1">
        <f t="shared" si="58"/>
        <v>22106.416666666668</v>
      </c>
      <c r="AU64" s="1">
        <f t="shared" si="59"/>
        <v>7212530.7277069772</v>
      </c>
    </row>
    <row r="65" spans="1:48" x14ac:dyDescent="0.15">
      <c r="C65" s="7">
        <v>7</v>
      </c>
      <c r="D65" s="7">
        <f t="shared" si="60"/>
        <v>20.998032258064502</v>
      </c>
      <c r="E65" s="10">
        <f t="shared" si="61"/>
        <v>19.5217666666667</v>
      </c>
      <c r="F65" s="7" t="s">
        <v>83</v>
      </c>
      <c r="G65" s="1">
        <v>8</v>
      </c>
      <c r="H65" s="9">
        <f t="shared" si="42"/>
        <v>20.998032258064502</v>
      </c>
      <c r="I65" s="9">
        <f t="shared" si="43"/>
        <v>294.14803225806446</v>
      </c>
      <c r="J65" s="9">
        <f t="shared" si="44"/>
        <v>0.22198945796102501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0.34085319672894493</v>
      </c>
      <c r="P65" s="9">
        <f t="shared" si="47"/>
        <v>7.5665816386141102E-2</v>
      </c>
      <c r="Q65" s="12">
        <f t="shared" si="48"/>
        <v>1.437650511336681E-2</v>
      </c>
      <c r="R65" s="9">
        <f t="shared" si="49"/>
        <v>1.8955666666666669E-2</v>
      </c>
      <c r="S65" s="13">
        <f t="shared" si="50"/>
        <v>0.7584278287952666</v>
      </c>
      <c r="T65" s="2">
        <f t="shared" si="51"/>
        <v>0.01</v>
      </c>
      <c r="U65" s="14">
        <f t="shared" si="52"/>
        <v>7.5842782879526659E-3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2.7684278287952665E-2</v>
      </c>
      <c r="AR65" s="9">
        <f t="shared" si="56"/>
        <v>9.9766666666666666</v>
      </c>
      <c r="AS65" s="1">
        <f t="shared" si="57"/>
        <v>0.19</v>
      </c>
      <c r="AT65" s="1">
        <f t="shared" si="58"/>
        <v>22106.416666666668</v>
      </c>
      <c r="AU65" s="1">
        <f t="shared" si="59"/>
        <v>7772583.9851144738</v>
      </c>
    </row>
    <row r="66" spans="1:48" x14ac:dyDescent="0.15">
      <c r="C66" s="7">
        <v>8</v>
      </c>
      <c r="D66" s="7">
        <f t="shared" si="60"/>
        <v>16.956387096774201</v>
      </c>
      <c r="E66" s="10">
        <f t="shared" si="61"/>
        <v>20.998032258064502</v>
      </c>
      <c r="F66" s="7" t="s">
        <v>83</v>
      </c>
      <c r="G66" s="1">
        <v>9</v>
      </c>
      <c r="H66" s="9">
        <f t="shared" si="42"/>
        <v>16.956387096774201</v>
      </c>
      <c r="I66" s="9">
        <f t="shared" si="43"/>
        <v>290.1063870967742</v>
      </c>
      <c r="J66" s="9">
        <f t="shared" si="44"/>
        <v>0.13997598516536527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0.36495404700947048</v>
      </c>
      <c r="P66" s="9">
        <f t="shared" si="47"/>
        <v>5.1084802270237664E-2</v>
      </c>
      <c r="Q66" s="12">
        <f t="shared" si="48"/>
        <v>9.7061124313451569E-3</v>
      </c>
      <c r="R66" s="9">
        <f t="shared" si="49"/>
        <v>1.8955666666666669E-2</v>
      </c>
      <c r="S66" s="13">
        <f t="shared" si="50"/>
        <v>0.51204278921053448</v>
      </c>
      <c r="T66" s="2">
        <f t="shared" si="51"/>
        <v>0.01</v>
      </c>
      <c r="U66" s="14">
        <f t="shared" si="52"/>
        <v>5.1204278921053448E-3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2.5220427892105345E-2</v>
      </c>
      <c r="AR66" s="9">
        <f t="shared" si="56"/>
        <v>9.9766666666666666</v>
      </c>
      <c r="AS66" s="1">
        <f t="shared" si="57"/>
        <v>0.19</v>
      </c>
      <c r="AT66" s="1">
        <f t="shared" si="58"/>
        <v>22106.416666666668</v>
      </c>
      <c r="AU66" s="1">
        <f t="shared" si="59"/>
        <v>7080838.1527221398</v>
      </c>
    </row>
    <row r="67" spans="1:48" x14ac:dyDescent="0.15">
      <c r="C67" s="7">
        <v>9</v>
      </c>
      <c r="D67" s="7">
        <f t="shared" si="60"/>
        <v>13.923400000000001</v>
      </c>
      <c r="E67" s="10">
        <f t="shared" si="61"/>
        <v>16.956387096774201</v>
      </c>
      <c r="F67" s="7" t="s">
        <v>83</v>
      </c>
      <c r="G67" s="1">
        <v>10</v>
      </c>
      <c r="H67" s="9">
        <f t="shared" si="42"/>
        <v>13.923400000000001</v>
      </c>
      <c r="I67" s="9">
        <f t="shared" si="43"/>
        <v>287.07339999999999</v>
      </c>
      <c r="J67" s="9">
        <f t="shared" si="44"/>
        <v>9.8186922562163007E-2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0.4136359114058995</v>
      </c>
      <c r="P67" s="9">
        <f t="shared" si="47"/>
        <v>4.061363720214077E-2</v>
      </c>
      <c r="Q67" s="12">
        <f t="shared" si="48"/>
        <v>7.7165910684067465E-3</v>
      </c>
      <c r="R67" s="9">
        <f t="shared" si="49"/>
        <v>1.8955666666666669E-2</v>
      </c>
      <c r="S67" s="13">
        <f t="shared" si="50"/>
        <v>0.40708623991454157</v>
      </c>
      <c r="T67" s="2">
        <f t="shared" si="51"/>
        <v>0.01</v>
      </c>
      <c r="U67" s="14">
        <f t="shared" si="52"/>
        <v>4.0708623991454161E-3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2.4170862399145416E-2</v>
      </c>
      <c r="AR67" s="9">
        <f t="shared" si="56"/>
        <v>9.9766666666666666</v>
      </c>
      <c r="AS67" s="1">
        <f t="shared" si="57"/>
        <v>0.19</v>
      </c>
      <c r="AT67" s="1">
        <f t="shared" si="58"/>
        <v>22106.416666666668</v>
      </c>
      <c r="AU67" s="1">
        <f t="shared" si="59"/>
        <v>6786164.1916725878</v>
      </c>
    </row>
    <row r="68" spans="1:48" x14ac:dyDescent="0.15">
      <c r="C68" s="7">
        <v>10</v>
      </c>
      <c r="D68" s="7">
        <f t="shared" si="60"/>
        <v>9.2545161290322593</v>
      </c>
      <c r="E68" s="10">
        <f t="shared" si="61"/>
        <v>13.923400000000001</v>
      </c>
      <c r="F68" s="7" t="s">
        <v>83</v>
      </c>
      <c r="G68" s="1">
        <v>11</v>
      </c>
      <c r="H68" s="9">
        <f t="shared" si="42"/>
        <v>9.2545161290322593</v>
      </c>
      <c r="I68" s="9">
        <f t="shared" si="43"/>
        <v>282.40451612903223</v>
      </c>
      <c r="J68" s="9">
        <f t="shared" si="44"/>
        <v>5.6043576381203171E-2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0.35437116049357081</v>
      </c>
      <c r="O68" s="9">
        <f t="shared" si="62"/>
        <v>0.11841778037685458</v>
      </c>
      <c r="P68" s="9">
        <f t="shared" si="47"/>
        <v>6.6365559194427916E-3</v>
      </c>
      <c r="Q68" s="12">
        <f t="shared" si="48"/>
        <v>1.2609456246941305E-3</v>
      </c>
      <c r="R68" s="9">
        <f t="shared" si="49"/>
        <v>1.8955666666666669E-2</v>
      </c>
      <c r="S68" s="13">
        <f t="shared" si="50"/>
        <v>6.6520774334541843E-2</v>
      </c>
      <c r="T68" s="2">
        <f t="shared" si="51"/>
        <v>0.01</v>
      </c>
      <c r="U68" s="14">
        <f t="shared" si="52"/>
        <v>6.6520774334541844E-4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1.2665207743345419E-2</v>
      </c>
      <c r="AR68" s="9">
        <f t="shared" si="56"/>
        <v>9.9766666666666666</v>
      </c>
      <c r="AS68" s="1">
        <f t="shared" si="57"/>
        <v>0.19</v>
      </c>
      <c r="AT68" s="1">
        <f t="shared" si="58"/>
        <v>22106.416666666668</v>
      </c>
      <c r="AU68" s="1">
        <f t="shared" si="59"/>
        <v>3555859.027645776</v>
      </c>
    </row>
    <row r="69" spans="1:48" x14ac:dyDescent="0.15">
      <c r="C69" s="7">
        <v>11</v>
      </c>
      <c r="D69" s="7">
        <f t="shared" si="60"/>
        <v>5.1177333333333301</v>
      </c>
      <c r="E69" s="10">
        <f t="shared" si="61"/>
        <v>9.2545161290322593</v>
      </c>
      <c r="F69" s="7" t="s">
        <v>85</v>
      </c>
      <c r="G69" s="1">
        <v>12</v>
      </c>
      <c r="H69" s="9">
        <f t="shared" si="42"/>
        <v>5.1177333333333301</v>
      </c>
      <c r="I69" s="9">
        <f t="shared" si="43"/>
        <v>278.2677333333333</v>
      </c>
      <c r="J69" s="9">
        <f t="shared" si="44"/>
        <v>3.3567904344633262E-2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0.21154789112407846</v>
      </c>
      <c r="P69" s="9">
        <f t="shared" si="47"/>
        <v>7.1012193735619572E-3</v>
      </c>
      <c r="Q69" s="12">
        <f t="shared" si="48"/>
        <v>1.3492316809767719E-3</v>
      </c>
      <c r="R69" s="9">
        <f t="shared" si="49"/>
        <v>1.8955666666666669E-2</v>
      </c>
      <c r="S69" s="13">
        <f t="shared" si="50"/>
        <v>7.1178276380507416E-2</v>
      </c>
      <c r="T69" s="2">
        <f t="shared" si="51"/>
        <v>0.01</v>
      </c>
      <c r="U69" s="14">
        <f t="shared" si="52"/>
        <v>7.117827638050742E-4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1.2711782763805074E-2</v>
      </c>
      <c r="AR69" s="9">
        <f t="shared" si="56"/>
        <v>9.9766666666666666</v>
      </c>
      <c r="AS69" s="1">
        <f t="shared" si="57"/>
        <v>0.19</v>
      </c>
      <c r="AT69" s="1">
        <f t="shared" si="58"/>
        <v>22106.416666666668</v>
      </c>
      <c r="AU69" s="1">
        <f t="shared" si="59"/>
        <v>3568935.3395642494</v>
      </c>
      <c r="AV69" s="1">
        <f>SUM(AU58:AU69)</f>
        <v>57343325.436611623</v>
      </c>
    </row>
    <row r="70" spans="1:48" x14ac:dyDescent="0.15">
      <c r="C70" s="7">
        <v>12</v>
      </c>
      <c r="D70" s="7">
        <f t="shared" si="60"/>
        <v>-0.78654838709677399</v>
      </c>
      <c r="E70" s="10">
        <f t="shared" si="61"/>
        <v>5.1177333333333301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1.8591935483871</v>
      </c>
      <c r="E73" s="7"/>
      <c r="F73" s="7"/>
      <c r="G73" s="1">
        <v>1</v>
      </c>
      <c r="H73" s="9">
        <f t="shared" ref="H73:H84" si="63">E74</f>
        <v>1.8591935483871</v>
      </c>
      <c r="I73" s="9">
        <f t="shared" ref="I73:I84" si="64">H73+273.15</f>
        <v>275.00919354838709</v>
      </c>
      <c r="J73" s="9">
        <f t="shared" ref="J73:J84" si="65">EXP(($C$15*(I73-$C$13))/($C$16*I73*$C$13))</f>
        <v>2.2175119677714808E-2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2.4281756047097717E-3</v>
      </c>
      <c r="Q73" s="12">
        <f t="shared" ref="Q73:Q84" si="69">P73*$B$75</f>
        <v>4.3707160884775892E-4</v>
      </c>
      <c r="R73" s="9">
        <f t="shared" ref="R73:R84" si="70">L73*$B$75</f>
        <v>1.9710000000000002E-2</v>
      </c>
      <c r="S73" s="13">
        <f t="shared" ref="S73:S84" si="71">Q73/R73</f>
        <v>2.2175119677714808E-2</v>
      </c>
      <c r="T73" s="2">
        <f t="shared" ref="T73:T84" si="72">$B$74/100</f>
        <v>0.01</v>
      </c>
      <c r="U73" s="14">
        <f t="shared" ref="U73:U84" si="73">S73*T73</f>
        <v>2.2175119677714808E-4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1.2821751196777148E-2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4507.583333333333</v>
      </c>
      <c r="AU73" s="1">
        <f t="shared" ref="AU73:AU84" si="80">AT73*10000*AS73*0.67*AR73*AQ73</f>
        <v>763224.9105217529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-1.23141935483871</v>
      </c>
      <c r="E74" s="10">
        <f t="shared" ref="E74:E85" si="82">D73</f>
        <v>1.8591935483871</v>
      </c>
      <c r="F74" s="7" t="s">
        <v>83</v>
      </c>
      <c r="G74" s="1">
        <v>2</v>
      </c>
      <c r="H74" s="9">
        <f t="shared" si="63"/>
        <v>-1.23141935483871</v>
      </c>
      <c r="I74" s="9">
        <f t="shared" si="64"/>
        <v>271.91858064516128</v>
      </c>
      <c r="J74" s="9">
        <f t="shared" si="65"/>
        <v>1.4828571312099184E-2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0.21657182439529027</v>
      </c>
      <c r="P74" s="9">
        <f t="shared" si="68"/>
        <v>3.2114507422369835E-3</v>
      </c>
      <c r="Q74" s="12">
        <f t="shared" si="69"/>
        <v>5.7806113360265698E-4</v>
      </c>
      <c r="R74" s="9">
        <f t="shared" si="70"/>
        <v>1.9710000000000002E-2</v>
      </c>
      <c r="S74" s="13">
        <f t="shared" si="71"/>
        <v>2.932831728070304E-2</v>
      </c>
      <c r="T74" s="2">
        <f t="shared" si="72"/>
        <v>0.01</v>
      </c>
      <c r="U74" s="14">
        <f t="shared" si="73"/>
        <v>2.9328317280703044E-4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1.2893283172807031E-2</v>
      </c>
      <c r="AR74" s="9">
        <f t="shared" si="77"/>
        <v>10.950000000000001</v>
      </c>
      <c r="AS74" s="1">
        <f t="shared" si="78"/>
        <v>0.18</v>
      </c>
      <c r="AT74" s="1">
        <f t="shared" si="79"/>
        <v>4507.583333333333</v>
      </c>
      <c r="AU74" s="1">
        <f t="shared" si="80"/>
        <v>767482.90813588339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-1.8608571428571401</v>
      </c>
      <c r="E75" s="10">
        <f t="shared" si="82"/>
        <v>-1.23141935483871</v>
      </c>
      <c r="F75" s="7" t="s">
        <v>83</v>
      </c>
      <c r="G75" s="1">
        <v>3</v>
      </c>
      <c r="H75" s="9">
        <f t="shared" si="63"/>
        <v>-1.8608571428571401</v>
      </c>
      <c r="I75" s="9">
        <f t="shared" si="64"/>
        <v>271.28914285714285</v>
      </c>
      <c r="J75" s="9">
        <f t="shared" si="65"/>
        <v>1.3646398798939086E-2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0.32286037365305326</v>
      </c>
      <c r="P75" s="9">
        <f t="shared" si="68"/>
        <v>4.4058814152440505E-3</v>
      </c>
      <c r="Q75" s="12">
        <f t="shared" si="69"/>
        <v>7.9305865474392902E-4</v>
      </c>
      <c r="R75" s="9">
        <f t="shared" si="70"/>
        <v>1.9710000000000002E-2</v>
      </c>
      <c r="S75" s="13">
        <f t="shared" si="71"/>
        <v>4.0236359956566665E-2</v>
      </c>
      <c r="T75" s="2">
        <f t="shared" si="72"/>
        <v>0.01</v>
      </c>
      <c r="U75" s="14">
        <f t="shared" si="73"/>
        <v>4.0236359956566668E-4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1.3002363599565667E-2</v>
      </c>
      <c r="AR75" s="9">
        <f t="shared" si="77"/>
        <v>10.950000000000001</v>
      </c>
      <c r="AS75" s="1">
        <f t="shared" si="78"/>
        <v>0.18</v>
      </c>
      <c r="AT75" s="1">
        <f t="shared" si="79"/>
        <v>4507.583333333333</v>
      </c>
      <c r="AU75" s="1">
        <f t="shared" si="80"/>
        <v>773976.00706401269</v>
      </c>
    </row>
    <row r="76" spans="1:48" x14ac:dyDescent="0.15">
      <c r="C76" s="7">
        <v>3</v>
      </c>
      <c r="D76" s="7">
        <f t="shared" si="81"/>
        <v>3.2635483870967699</v>
      </c>
      <c r="E76" s="10">
        <f t="shared" si="82"/>
        <v>-1.8608571428571401</v>
      </c>
      <c r="F76" s="7" t="s">
        <v>83</v>
      </c>
      <c r="G76" s="1">
        <v>4</v>
      </c>
      <c r="H76" s="9">
        <f t="shared" si="63"/>
        <v>3.2635483870967699</v>
      </c>
      <c r="I76" s="9">
        <f t="shared" si="64"/>
        <v>276.41354838709674</v>
      </c>
      <c r="J76" s="9">
        <f t="shared" si="65"/>
        <v>2.6545287890888669E-2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0.42795449223780918</v>
      </c>
      <c r="P76" s="9">
        <f t="shared" si="68"/>
        <v>1.1360175200651725E-2</v>
      </c>
      <c r="Q76" s="12">
        <f t="shared" si="69"/>
        <v>2.0448315361173103E-3</v>
      </c>
      <c r="R76" s="9">
        <f t="shared" si="70"/>
        <v>1.9710000000000002E-2</v>
      </c>
      <c r="S76" s="13">
        <f t="shared" si="71"/>
        <v>0.10374589224339473</v>
      </c>
      <c r="T76" s="2">
        <f t="shared" si="72"/>
        <v>0.01</v>
      </c>
      <c r="U76" s="14">
        <f t="shared" si="73"/>
        <v>1.0374589224339474E-3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1.3637458922433947E-2</v>
      </c>
      <c r="AR76" s="9">
        <f t="shared" si="77"/>
        <v>10.950000000000001</v>
      </c>
      <c r="AS76" s="1">
        <f t="shared" si="78"/>
        <v>0.18</v>
      </c>
      <c r="AT76" s="1">
        <f t="shared" si="79"/>
        <v>4507.583333333333</v>
      </c>
      <c r="AU76" s="1">
        <f t="shared" si="80"/>
        <v>811780.55993123457</v>
      </c>
    </row>
    <row r="77" spans="1:48" x14ac:dyDescent="0.15">
      <c r="C77" s="7">
        <v>4</v>
      </c>
      <c r="D77" s="7">
        <f t="shared" si="81"/>
        <v>6.1668333333333303</v>
      </c>
      <c r="E77" s="10">
        <f t="shared" si="82"/>
        <v>3.2635483870967699</v>
      </c>
      <c r="F77" s="7" t="s">
        <v>83</v>
      </c>
      <c r="G77" s="1">
        <v>5</v>
      </c>
      <c r="H77" s="9">
        <f t="shared" si="63"/>
        <v>6.1668333333333303</v>
      </c>
      <c r="I77" s="9">
        <f t="shared" si="64"/>
        <v>279.31683333333331</v>
      </c>
      <c r="J77" s="9">
        <f t="shared" si="65"/>
        <v>3.8282534751967648E-2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0.3957646011852996</v>
      </c>
      <c r="O77" s="9">
        <f t="shared" si="83"/>
        <v>0.13032971585185787</v>
      </c>
      <c r="P77" s="9">
        <f t="shared" si="68"/>
        <v>4.9893518763128178E-3</v>
      </c>
      <c r="Q77" s="12">
        <f t="shared" si="69"/>
        <v>8.9808333773630717E-4</v>
      </c>
      <c r="R77" s="9">
        <f t="shared" si="70"/>
        <v>1.9710000000000002E-2</v>
      </c>
      <c r="S77" s="13">
        <f t="shared" si="71"/>
        <v>4.556485731792527E-2</v>
      </c>
      <c r="T77" s="2">
        <f t="shared" si="72"/>
        <v>0.01</v>
      </c>
      <c r="U77" s="14">
        <f t="shared" si="73"/>
        <v>4.5564857317925272E-4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1.3055648573179254E-2</v>
      </c>
      <c r="AR77" s="9">
        <f t="shared" si="77"/>
        <v>10.950000000000001</v>
      </c>
      <c r="AS77" s="1">
        <f t="shared" si="78"/>
        <v>0.18</v>
      </c>
      <c r="AT77" s="1">
        <f t="shared" si="79"/>
        <v>4507.583333333333</v>
      </c>
      <c r="AU77" s="1">
        <f t="shared" si="80"/>
        <v>777147.83738533466</v>
      </c>
    </row>
    <row r="78" spans="1:48" x14ac:dyDescent="0.15">
      <c r="C78" s="7">
        <v>5</v>
      </c>
      <c r="D78" s="7">
        <f t="shared" si="81"/>
        <v>12.084</v>
      </c>
      <c r="E78" s="10">
        <f t="shared" si="82"/>
        <v>6.1668333333333303</v>
      </c>
      <c r="F78" s="7" t="s">
        <v>85</v>
      </c>
      <c r="G78" s="1">
        <v>6</v>
      </c>
      <c r="H78" s="9">
        <f t="shared" si="63"/>
        <v>12.084</v>
      </c>
      <c r="I78" s="9">
        <f t="shared" si="64"/>
        <v>285.23399999999998</v>
      </c>
      <c r="J78" s="9">
        <f t="shared" si="65"/>
        <v>7.8897409890295186E-2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0.23484036397554506</v>
      </c>
      <c r="P78" s="9">
        <f t="shared" si="68"/>
        <v>1.852829645536469E-2</v>
      </c>
      <c r="Q78" s="12">
        <f t="shared" si="69"/>
        <v>3.335093361965644E-3</v>
      </c>
      <c r="R78" s="9">
        <f t="shared" si="70"/>
        <v>1.9710000000000002E-2</v>
      </c>
      <c r="S78" s="13">
        <f t="shared" si="71"/>
        <v>0.16920818680698343</v>
      </c>
      <c r="T78" s="2">
        <f t="shared" si="72"/>
        <v>0.01</v>
      </c>
      <c r="U78" s="14">
        <f t="shared" si="73"/>
        <v>1.6920818680698343E-3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1.4292081868069835E-2</v>
      </c>
      <c r="AR78" s="9">
        <f t="shared" si="77"/>
        <v>10.950000000000001</v>
      </c>
      <c r="AS78" s="1">
        <f t="shared" si="78"/>
        <v>0.18</v>
      </c>
      <c r="AT78" s="1">
        <f t="shared" si="79"/>
        <v>4507.583333333333</v>
      </c>
      <c r="AU78" s="1">
        <f t="shared" si="80"/>
        <v>850747.51003349689</v>
      </c>
    </row>
    <row r="79" spans="1:48" x14ac:dyDescent="0.15">
      <c r="C79" s="7">
        <v>6</v>
      </c>
      <c r="D79" s="7">
        <f t="shared" si="81"/>
        <v>19.5217666666667</v>
      </c>
      <c r="E79" s="10">
        <f t="shared" si="82"/>
        <v>12.084</v>
      </c>
      <c r="F79" s="7" t="s">
        <v>83</v>
      </c>
      <c r="G79" s="1">
        <v>7</v>
      </c>
      <c r="H79" s="9">
        <f t="shared" si="63"/>
        <v>19.5217666666667</v>
      </c>
      <c r="I79" s="9">
        <f t="shared" si="64"/>
        <v>292.67176666666666</v>
      </c>
      <c r="J79" s="9">
        <f t="shared" si="65"/>
        <v>0.1878533869064396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0.32581206752018038</v>
      </c>
      <c r="P79" s="9">
        <f t="shared" si="68"/>
        <v>6.1204900378655468E-2</v>
      </c>
      <c r="Q79" s="12">
        <f t="shared" si="69"/>
        <v>1.1016882068157983E-2</v>
      </c>
      <c r="R79" s="9">
        <f t="shared" si="70"/>
        <v>1.9710000000000002E-2</v>
      </c>
      <c r="S79" s="13">
        <f t="shared" si="71"/>
        <v>0.55894886190552928</v>
      </c>
      <c r="T79" s="2">
        <f t="shared" si="72"/>
        <v>0.01</v>
      </c>
      <c r="U79" s="14">
        <f t="shared" si="73"/>
        <v>5.5894886190552932E-3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2.7189488619055294E-2</v>
      </c>
      <c r="AR79" s="9">
        <f t="shared" si="77"/>
        <v>10.950000000000001</v>
      </c>
      <c r="AS79" s="1">
        <f t="shared" si="78"/>
        <v>0.18</v>
      </c>
      <c r="AT79" s="1">
        <f t="shared" si="79"/>
        <v>4507.583333333333</v>
      </c>
      <c r="AU79" s="1">
        <f t="shared" si="80"/>
        <v>1618475.8774313766</v>
      </c>
    </row>
    <row r="80" spans="1:48" x14ac:dyDescent="0.15">
      <c r="C80" s="7">
        <v>7</v>
      </c>
      <c r="D80" s="7">
        <f t="shared" si="81"/>
        <v>20.998032258064502</v>
      </c>
      <c r="E80" s="10">
        <f t="shared" si="82"/>
        <v>19.5217666666667</v>
      </c>
      <c r="F80" s="7" t="s">
        <v>83</v>
      </c>
      <c r="G80" s="1">
        <v>8</v>
      </c>
      <c r="H80" s="9">
        <f t="shared" si="63"/>
        <v>20.998032258064502</v>
      </c>
      <c r="I80" s="9">
        <f t="shared" si="64"/>
        <v>294.14803225806446</v>
      </c>
      <c r="J80" s="9">
        <f t="shared" si="65"/>
        <v>0.22198945796102501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0.37410716714152492</v>
      </c>
      <c r="P80" s="9">
        <f t="shared" si="68"/>
        <v>8.3047847253081702E-2</v>
      </c>
      <c r="Q80" s="12">
        <f t="shared" si="69"/>
        <v>1.4948612505554706E-2</v>
      </c>
      <c r="R80" s="9">
        <f t="shared" si="70"/>
        <v>1.9710000000000002E-2</v>
      </c>
      <c r="S80" s="13">
        <f t="shared" si="71"/>
        <v>0.7584278287952666</v>
      </c>
      <c r="T80" s="2">
        <f t="shared" si="72"/>
        <v>0.01</v>
      </c>
      <c r="U80" s="14">
        <f t="shared" si="73"/>
        <v>7.5842782879526659E-3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2.9184278287952666E-2</v>
      </c>
      <c r="AR80" s="9">
        <f t="shared" si="77"/>
        <v>10.950000000000001</v>
      </c>
      <c r="AS80" s="1">
        <f t="shared" si="78"/>
        <v>0.18</v>
      </c>
      <c r="AT80" s="1">
        <f t="shared" si="79"/>
        <v>4507.583333333333</v>
      </c>
      <c r="AU80" s="1">
        <f t="shared" si="80"/>
        <v>1737217.3147895276</v>
      </c>
    </row>
    <row r="81" spans="1:48" x14ac:dyDescent="0.15">
      <c r="C81" s="7">
        <v>8</v>
      </c>
      <c r="D81" s="7">
        <f t="shared" si="81"/>
        <v>16.956387096774201</v>
      </c>
      <c r="E81" s="10">
        <f t="shared" si="82"/>
        <v>20.998032258064502</v>
      </c>
      <c r="F81" s="7" t="s">
        <v>83</v>
      </c>
      <c r="G81" s="1">
        <v>9</v>
      </c>
      <c r="H81" s="9">
        <f t="shared" si="63"/>
        <v>16.956387096774201</v>
      </c>
      <c r="I81" s="9">
        <f t="shared" si="64"/>
        <v>290.1063870967742</v>
      </c>
      <c r="J81" s="9">
        <f t="shared" si="65"/>
        <v>0.13997598516536527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0.40055931988844329</v>
      </c>
      <c r="P81" s="9">
        <f t="shared" si="68"/>
        <v>5.6068685418553539E-2</v>
      </c>
      <c r="Q81" s="12">
        <f t="shared" si="69"/>
        <v>1.0092363375339636E-2</v>
      </c>
      <c r="R81" s="9">
        <f t="shared" si="70"/>
        <v>1.9710000000000002E-2</v>
      </c>
      <c r="S81" s="13">
        <f t="shared" si="71"/>
        <v>0.51204278921053448</v>
      </c>
      <c r="T81" s="2">
        <f t="shared" si="72"/>
        <v>0.01</v>
      </c>
      <c r="U81" s="14">
        <f t="shared" si="73"/>
        <v>5.1204278921053448E-3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2.6720427892105346E-2</v>
      </c>
      <c r="AR81" s="9">
        <f t="shared" si="77"/>
        <v>10.950000000000001</v>
      </c>
      <c r="AS81" s="1">
        <f t="shared" si="78"/>
        <v>0.18</v>
      </c>
      <c r="AT81" s="1">
        <f t="shared" si="79"/>
        <v>4507.583333333333</v>
      </c>
      <c r="AU81" s="1">
        <f t="shared" si="80"/>
        <v>1590554.6655889857</v>
      </c>
    </row>
    <row r="82" spans="1:48" x14ac:dyDescent="0.15">
      <c r="C82" s="7">
        <v>9</v>
      </c>
      <c r="D82" s="7">
        <f t="shared" si="81"/>
        <v>13.923400000000001</v>
      </c>
      <c r="E82" s="10">
        <f t="shared" si="82"/>
        <v>16.956387096774201</v>
      </c>
      <c r="F82" s="7" t="s">
        <v>83</v>
      </c>
      <c r="G82" s="1">
        <v>10</v>
      </c>
      <c r="H82" s="9">
        <f t="shared" si="63"/>
        <v>13.923400000000001</v>
      </c>
      <c r="I82" s="9">
        <f t="shared" si="64"/>
        <v>287.07339999999999</v>
      </c>
      <c r="J82" s="9">
        <f t="shared" si="65"/>
        <v>9.8186922562163007E-2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0.4539906344698898</v>
      </c>
      <c r="P82" s="9">
        <f t="shared" si="68"/>
        <v>4.4575943270642321E-2</v>
      </c>
      <c r="Q82" s="12">
        <f t="shared" si="69"/>
        <v>8.0236697887156178E-3</v>
      </c>
      <c r="R82" s="9">
        <f t="shared" si="70"/>
        <v>1.9710000000000002E-2</v>
      </c>
      <c r="S82" s="13">
        <f t="shared" si="71"/>
        <v>0.40708623991454168</v>
      </c>
      <c r="T82" s="2">
        <f t="shared" si="72"/>
        <v>0.01</v>
      </c>
      <c r="U82" s="14">
        <f t="shared" si="73"/>
        <v>4.070862399145417E-3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2.5670862399145417E-2</v>
      </c>
      <c r="AR82" s="9">
        <f t="shared" si="77"/>
        <v>10.950000000000001</v>
      </c>
      <c r="AS82" s="1">
        <f t="shared" si="78"/>
        <v>0.18</v>
      </c>
      <c r="AT82" s="1">
        <f t="shared" si="79"/>
        <v>4507.583333333333</v>
      </c>
      <c r="AU82" s="1">
        <f t="shared" si="80"/>
        <v>1528078.4470789577</v>
      </c>
    </row>
    <row r="83" spans="1:48" x14ac:dyDescent="0.15">
      <c r="C83" s="7">
        <v>10</v>
      </c>
      <c r="D83" s="7">
        <f t="shared" si="81"/>
        <v>9.2545161290322593</v>
      </c>
      <c r="E83" s="10">
        <f t="shared" si="82"/>
        <v>13.923400000000001</v>
      </c>
      <c r="F83" s="7" t="s">
        <v>83</v>
      </c>
      <c r="G83" s="1">
        <v>11</v>
      </c>
      <c r="H83" s="9">
        <f t="shared" si="63"/>
        <v>9.2545161290322593</v>
      </c>
      <c r="I83" s="9">
        <f t="shared" si="64"/>
        <v>282.40451612903223</v>
      </c>
      <c r="J83" s="9">
        <f t="shared" si="65"/>
        <v>5.6043576381203171E-2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0.38894395663928505</v>
      </c>
      <c r="O83" s="9">
        <f t="shared" si="83"/>
        <v>0.12997073455996244</v>
      </c>
      <c r="P83" s="9">
        <f t="shared" si="68"/>
        <v>7.2840247896323379E-3</v>
      </c>
      <c r="Q83" s="12">
        <f t="shared" si="69"/>
        <v>1.3111244621338207E-3</v>
      </c>
      <c r="R83" s="9">
        <f t="shared" si="70"/>
        <v>1.9710000000000002E-2</v>
      </c>
      <c r="S83" s="13">
        <f t="shared" si="71"/>
        <v>6.6520774334541885E-2</v>
      </c>
      <c r="T83" s="2">
        <f t="shared" si="72"/>
        <v>0.01</v>
      </c>
      <c r="U83" s="14">
        <f t="shared" si="73"/>
        <v>6.6520774334541887E-4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1.3265207743345419E-2</v>
      </c>
      <c r="AR83" s="9">
        <f t="shared" si="77"/>
        <v>10.950000000000001</v>
      </c>
      <c r="AS83" s="1">
        <f t="shared" si="78"/>
        <v>0.18</v>
      </c>
      <c r="AT83" s="1">
        <f t="shared" si="79"/>
        <v>4507.583333333333</v>
      </c>
      <c r="AU83" s="1">
        <f t="shared" si="80"/>
        <v>789622.01321704837</v>
      </c>
    </row>
    <row r="84" spans="1:48" x14ac:dyDescent="0.15">
      <c r="C84" s="7">
        <v>11</v>
      </c>
      <c r="D84" s="7">
        <f t="shared" si="81"/>
        <v>5.1177333333333301</v>
      </c>
      <c r="E84" s="10">
        <f t="shared" si="82"/>
        <v>9.2545161290322593</v>
      </c>
      <c r="F84" s="7" t="s">
        <v>85</v>
      </c>
      <c r="G84" s="1">
        <v>12</v>
      </c>
      <c r="H84" s="9">
        <f t="shared" si="63"/>
        <v>5.1177333333333301</v>
      </c>
      <c r="I84" s="9">
        <f t="shared" si="64"/>
        <v>278.2677333333333</v>
      </c>
      <c r="J84" s="9">
        <f t="shared" si="65"/>
        <v>3.3567904344633262E-2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0.23218670977033012</v>
      </c>
      <c r="P84" s="9">
        <f t="shared" si="68"/>
        <v>7.7940212636655667E-3</v>
      </c>
      <c r="Q84" s="12">
        <f t="shared" si="69"/>
        <v>1.402923827459802E-3</v>
      </c>
      <c r="R84" s="9">
        <f t="shared" si="70"/>
        <v>1.9710000000000002E-2</v>
      </c>
      <c r="S84" s="13">
        <f t="shared" si="71"/>
        <v>7.1178276380507458E-2</v>
      </c>
      <c r="T84" s="2">
        <f t="shared" si="72"/>
        <v>0.01</v>
      </c>
      <c r="U84" s="14">
        <f t="shared" si="73"/>
        <v>7.1178276380507463E-4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1.3311782763805074E-2</v>
      </c>
      <c r="AR84" s="9">
        <f t="shared" si="77"/>
        <v>10.950000000000001</v>
      </c>
      <c r="AS84" s="1">
        <f t="shared" si="78"/>
        <v>0.18</v>
      </c>
      <c r="AT84" s="1">
        <f t="shared" si="79"/>
        <v>4507.583333333333</v>
      </c>
      <c r="AU84" s="1">
        <f t="shared" si="80"/>
        <v>792394.42825438001</v>
      </c>
      <c r="AV84" s="1">
        <f>SUM(AU73:AU84)</f>
        <v>12800702.479431992</v>
      </c>
    </row>
    <row r="85" spans="1:48" x14ac:dyDescent="0.15">
      <c r="C85" s="7">
        <v>12</v>
      </c>
      <c r="D85" s="7">
        <f t="shared" si="81"/>
        <v>-0.78654838709677399</v>
      </c>
      <c r="E85" s="10">
        <f t="shared" si="82"/>
        <v>5.1177333333333301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1.8591935483871</v>
      </c>
      <c r="E89" s="7"/>
      <c r="F89" s="7"/>
      <c r="G89" s="1">
        <v>1</v>
      </c>
      <c r="H89" s="9">
        <f t="shared" ref="H89:H100" si="84">E90</f>
        <v>1.8591935483871</v>
      </c>
      <c r="I89" s="9">
        <f t="shared" ref="I89:I100" si="85">H89+273.15</f>
        <v>275.00919354838709</v>
      </c>
      <c r="J89" s="9">
        <f t="shared" ref="J89:J100" si="86">EXP(($C$15*(I89-$C$13))/($C$16*I89*$C$13))</f>
        <v>2.2175119677714808E-2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0.11764510804818842</v>
      </c>
      <c r="Q89" s="12">
        <f t="shared" ref="Q89:Q100" si="90">P89*$B$91</f>
        <v>5.2940298621684791E-2</v>
      </c>
      <c r="R89" s="9">
        <f t="shared" ref="R89:R100" si="91">L89*$B$91</f>
        <v>2.3873737500000001</v>
      </c>
      <c r="S89" s="13">
        <f t="shared" ref="S89:S100" si="92">Q89/R89</f>
        <v>2.2175119677714808E-2</v>
      </c>
      <c r="T89" s="2">
        <f t="shared" ref="T89:T100" si="93">$B$90/100</f>
        <v>0.51</v>
      </c>
      <c r="U89" s="14">
        <f t="shared" ref="U89:U100" si="94">S89*T89</f>
        <v>1.1309311035634552E-2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3.3746757277243813E-2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853533.33333333337</v>
      </c>
      <c r="AN89" s="1">
        <f t="shared" ref="AN89:AN100" si="99">AM89*10000*AK89*AJ89</f>
        <v>2996334251.2715321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-1.23141935483871</v>
      </c>
      <c r="E90" s="10">
        <f t="shared" ref="E90:E101" si="101">D89</f>
        <v>1.8591935483871</v>
      </c>
      <c r="F90" s="7" t="s">
        <v>83</v>
      </c>
      <c r="G90" s="1">
        <v>2</v>
      </c>
      <c r="H90" s="9">
        <f t="shared" si="84"/>
        <v>-1.23141935483871</v>
      </c>
      <c r="I90" s="9">
        <f t="shared" si="85"/>
        <v>271.91858064516128</v>
      </c>
      <c r="J90" s="9">
        <f t="shared" si="86"/>
        <v>1.4828571312099184E-2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10.492904891951811</v>
      </c>
      <c r="P90" s="9">
        <f t="shared" si="89"/>
        <v>0.15559478846138181</v>
      </c>
      <c r="Q90" s="12">
        <f t="shared" si="90"/>
        <v>7.0017654807621815E-2</v>
      </c>
      <c r="R90" s="9">
        <f t="shared" si="91"/>
        <v>2.3873737500000001</v>
      </c>
      <c r="S90" s="13">
        <f t="shared" si="92"/>
        <v>2.9328317280703037E-2</v>
      </c>
      <c r="T90" s="2">
        <f t="shared" si="93"/>
        <v>0.51</v>
      </c>
      <c r="U90" s="14">
        <f t="shared" si="94"/>
        <v>1.4957441813158549E-2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3.4846668706667305E-2</v>
      </c>
      <c r="AK90" s="9">
        <f t="shared" si="96"/>
        <v>10.4025</v>
      </c>
      <c r="AL90" s="1">
        <f t="shared" si="97"/>
        <v>0.45</v>
      </c>
      <c r="AM90" s="17">
        <f t="shared" si="98"/>
        <v>853533.33333333337</v>
      </c>
      <c r="AN90" s="1">
        <f t="shared" si="99"/>
        <v>3093994072.6958857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-1.8608571428571401</v>
      </c>
      <c r="E91" s="10">
        <f t="shared" si="101"/>
        <v>-1.23141935483871</v>
      </c>
      <c r="F91" s="7" t="s">
        <v>83</v>
      </c>
      <c r="G91" s="1">
        <v>3</v>
      </c>
      <c r="H91" s="9">
        <f t="shared" si="84"/>
        <v>-1.8608571428571401</v>
      </c>
      <c r="I91" s="9">
        <f t="shared" si="85"/>
        <v>271.28914285714285</v>
      </c>
      <c r="J91" s="9">
        <f t="shared" si="86"/>
        <v>1.3646398798939086E-2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15.642585103490429</v>
      </c>
      <c r="P91" s="9">
        <f t="shared" si="89"/>
        <v>0.21346495456857423</v>
      </c>
      <c r="Q91" s="12">
        <f t="shared" si="90"/>
        <v>9.6059229555858411E-2</v>
      </c>
      <c r="R91" s="9">
        <f t="shared" si="91"/>
        <v>2.3873737500000001</v>
      </c>
      <c r="S91" s="13">
        <f t="shared" si="92"/>
        <v>4.0236359956566672E-2</v>
      </c>
      <c r="T91" s="2">
        <f t="shared" si="93"/>
        <v>0.51</v>
      </c>
      <c r="U91" s="14">
        <f t="shared" si="94"/>
        <v>2.0520543577849003E-2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3.6523943888721475E-2</v>
      </c>
      <c r="AK91" s="9">
        <f t="shared" si="96"/>
        <v>10.4025</v>
      </c>
      <c r="AL91" s="1">
        <f t="shared" si="97"/>
        <v>0.45</v>
      </c>
      <c r="AM91" s="17">
        <f t="shared" si="98"/>
        <v>853533.33333333337</v>
      </c>
      <c r="AN91" s="1">
        <f t="shared" si="99"/>
        <v>3242917331.7666326</v>
      </c>
    </row>
    <row r="92" spans="1:48" x14ac:dyDescent="0.15">
      <c r="C92" s="7">
        <v>3</v>
      </c>
      <c r="D92" s="7">
        <f t="shared" si="100"/>
        <v>3.2635483870967699</v>
      </c>
      <c r="E92" s="10">
        <f t="shared" si="101"/>
        <v>-1.8608571428571401</v>
      </c>
      <c r="F92" s="7" t="s">
        <v>83</v>
      </c>
      <c r="G92" s="1">
        <v>4</v>
      </c>
      <c r="H92" s="9">
        <f t="shared" si="84"/>
        <v>3.2635483870967699</v>
      </c>
      <c r="I92" s="9">
        <f t="shared" si="85"/>
        <v>276.41354838709674</v>
      </c>
      <c r="J92" s="9">
        <f t="shared" si="86"/>
        <v>2.6545287890888669E-2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20.734395148921852</v>
      </c>
      <c r="P92" s="9">
        <f t="shared" si="89"/>
        <v>0.55040048847157597</v>
      </c>
      <c r="Q92" s="12">
        <f t="shared" si="90"/>
        <v>0.2476802198122092</v>
      </c>
      <c r="R92" s="9">
        <f t="shared" si="91"/>
        <v>2.3873737500000001</v>
      </c>
      <c r="S92" s="13">
        <f t="shared" si="92"/>
        <v>0.10374589224339473</v>
      </c>
      <c r="T92" s="2">
        <f t="shared" si="93"/>
        <v>0.51</v>
      </c>
      <c r="U92" s="14">
        <f t="shared" si="94"/>
        <v>5.291040504413131E-2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4.6289487120805592E-2</v>
      </c>
      <c r="AK92" s="9">
        <f t="shared" si="96"/>
        <v>10.4025</v>
      </c>
      <c r="AL92" s="1">
        <f t="shared" si="97"/>
        <v>0.45</v>
      </c>
      <c r="AM92" s="17">
        <f t="shared" si="98"/>
        <v>853533.33333333337</v>
      </c>
      <c r="AN92" s="1">
        <f t="shared" si="99"/>
        <v>4109988245.5192189</v>
      </c>
    </row>
    <row r="93" spans="1:48" x14ac:dyDescent="0.15">
      <c r="C93" s="7">
        <v>4</v>
      </c>
      <c r="D93" s="7">
        <f t="shared" si="100"/>
        <v>6.1668333333333303</v>
      </c>
      <c r="E93" s="10">
        <f t="shared" si="101"/>
        <v>3.2635483870967699</v>
      </c>
      <c r="F93" s="7" t="s">
        <v>83</v>
      </c>
      <c r="G93" s="1">
        <v>5</v>
      </c>
      <c r="H93" s="9">
        <f t="shared" si="84"/>
        <v>6.1668333333333303</v>
      </c>
      <c r="I93" s="9">
        <f t="shared" si="85"/>
        <v>279.31683333333331</v>
      </c>
      <c r="J93" s="9">
        <f t="shared" si="86"/>
        <v>3.8282534751967648E-2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19.174794927427762</v>
      </c>
      <c r="O93" s="9">
        <f t="shared" si="102"/>
        <v>6.3144747330225108</v>
      </c>
      <c r="P93" s="9">
        <f t="shared" si="89"/>
        <v>0.24173409840735591</v>
      </c>
      <c r="Q93" s="12">
        <f t="shared" si="90"/>
        <v>0.10878034428331015</v>
      </c>
      <c r="R93" s="9">
        <f t="shared" si="91"/>
        <v>2.3873737500000001</v>
      </c>
      <c r="S93" s="13">
        <f t="shared" si="92"/>
        <v>4.5564857317925249E-2</v>
      </c>
      <c r="T93" s="2">
        <f t="shared" si="93"/>
        <v>0.51</v>
      </c>
      <c r="U93" s="14">
        <f t="shared" si="94"/>
        <v>2.3238077232141878E-2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2.9917280285490778E-2</v>
      </c>
      <c r="AK93" s="9">
        <f t="shared" si="96"/>
        <v>10.4025</v>
      </c>
      <c r="AL93" s="1">
        <f t="shared" si="97"/>
        <v>0.45</v>
      </c>
      <c r="AM93" s="17">
        <f t="shared" si="98"/>
        <v>853533.33333333337</v>
      </c>
      <c r="AN93" s="1">
        <f t="shared" si="99"/>
        <v>2656319565.3987851</v>
      </c>
    </row>
    <row r="94" spans="1:48" x14ac:dyDescent="0.15">
      <c r="C94" s="7">
        <v>5</v>
      </c>
      <c r="D94" s="7">
        <f t="shared" si="100"/>
        <v>12.084</v>
      </c>
      <c r="E94" s="10">
        <f t="shared" si="101"/>
        <v>6.1668333333333303</v>
      </c>
      <c r="F94" s="7" t="s">
        <v>85</v>
      </c>
      <c r="G94" s="1">
        <v>6</v>
      </c>
      <c r="H94" s="9">
        <f t="shared" si="84"/>
        <v>12.084</v>
      </c>
      <c r="I94" s="9">
        <f t="shared" si="85"/>
        <v>285.23399999999998</v>
      </c>
      <c r="J94" s="9">
        <f t="shared" si="86"/>
        <v>7.8897409890295186E-2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11.378015634615155</v>
      </c>
      <c r="P94" s="9">
        <f t="shared" si="89"/>
        <v>0.89769596326241896</v>
      </c>
      <c r="Q94" s="12">
        <f t="shared" si="90"/>
        <v>0.40396318346808852</v>
      </c>
      <c r="R94" s="9">
        <f t="shared" si="91"/>
        <v>2.3873737500000001</v>
      </c>
      <c r="S94" s="13">
        <f t="shared" si="92"/>
        <v>0.16920818680698341</v>
      </c>
      <c r="T94" s="2">
        <f t="shared" si="93"/>
        <v>0.51</v>
      </c>
      <c r="U94" s="14">
        <f t="shared" si="94"/>
        <v>8.629617527156154E-2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5.2147296844375808E-2</v>
      </c>
      <c r="AK94" s="9">
        <f t="shared" si="96"/>
        <v>10.4025</v>
      </c>
      <c r="AL94" s="1">
        <f t="shared" si="97"/>
        <v>0.45</v>
      </c>
      <c r="AM94" s="17">
        <f t="shared" si="98"/>
        <v>853533.33333333337</v>
      </c>
      <c r="AN94" s="1">
        <f t="shared" si="99"/>
        <v>4630096170.7923994</v>
      </c>
    </row>
    <row r="95" spans="1:48" x14ac:dyDescent="0.15">
      <c r="C95" s="7">
        <v>6</v>
      </c>
      <c r="D95" s="7">
        <f t="shared" si="100"/>
        <v>19.5217666666667</v>
      </c>
      <c r="E95" s="10">
        <f t="shared" si="101"/>
        <v>12.084</v>
      </c>
      <c r="F95" s="7" t="s">
        <v>83</v>
      </c>
      <c r="G95" s="1">
        <v>7</v>
      </c>
      <c r="H95" s="9">
        <f t="shared" si="84"/>
        <v>19.5217666666667</v>
      </c>
      <c r="I95" s="9">
        <f t="shared" si="85"/>
        <v>292.67176666666666</v>
      </c>
      <c r="J95" s="9">
        <f t="shared" si="86"/>
        <v>0.1878533869064396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15.785594671352735</v>
      </c>
      <c r="P95" s="9">
        <f t="shared" si="89"/>
        <v>2.9653774233458567</v>
      </c>
      <c r="Q95" s="12">
        <f t="shared" si="90"/>
        <v>1.3344198405056356</v>
      </c>
      <c r="R95" s="9">
        <f t="shared" si="91"/>
        <v>2.3873737500000001</v>
      </c>
      <c r="S95" s="13">
        <f t="shared" si="92"/>
        <v>0.55894886190552928</v>
      </c>
      <c r="T95" s="2">
        <f t="shared" si="93"/>
        <v>0.51</v>
      </c>
      <c r="U95" s="14">
        <f t="shared" si="94"/>
        <v>0.28506391957181992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0.1324017717509037</v>
      </c>
      <c r="AK95" s="9">
        <f t="shared" si="96"/>
        <v>10.4025</v>
      </c>
      <c r="AL95" s="1">
        <f t="shared" si="97"/>
        <v>0.45</v>
      </c>
      <c r="AM95" s="17">
        <f t="shared" si="98"/>
        <v>853533.33333333337</v>
      </c>
      <c r="AN95" s="1">
        <f t="shared" si="99"/>
        <v>11755795093.645498</v>
      </c>
    </row>
    <row r="96" spans="1:48" x14ac:dyDescent="0.15">
      <c r="C96" s="7">
        <v>7</v>
      </c>
      <c r="D96" s="7">
        <f t="shared" si="100"/>
        <v>20.998032258064502</v>
      </c>
      <c r="E96" s="10">
        <f t="shared" si="101"/>
        <v>19.5217666666667</v>
      </c>
      <c r="F96" s="7" t="s">
        <v>83</v>
      </c>
      <c r="G96" s="1">
        <v>8</v>
      </c>
      <c r="H96" s="9">
        <f t="shared" si="84"/>
        <v>20.998032258064502</v>
      </c>
      <c r="I96" s="9">
        <f t="shared" si="85"/>
        <v>294.14803225806446</v>
      </c>
      <c r="J96" s="9">
        <f t="shared" si="86"/>
        <v>0.22198945796102501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18.125492248006879</v>
      </c>
      <c r="P96" s="9">
        <f t="shared" si="89"/>
        <v>4.0236681994118078</v>
      </c>
      <c r="Q96" s="12">
        <f t="shared" si="90"/>
        <v>1.8106506897353136</v>
      </c>
      <c r="R96" s="9">
        <f t="shared" si="91"/>
        <v>2.3873737500000001</v>
      </c>
      <c r="S96" s="13">
        <f t="shared" si="92"/>
        <v>0.7584278287952666</v>
      </c>
      <c r="T96" s="2">
        <f t="shared" si="93"/>
        <v>0.51</v>
      </c>
      <c r="U96" s="14">
        <f t="shared" si="94"/>
        <v>0.38679819268558596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0.16307465509470415</v>
      </c>
      <c r="AK96" s="9">
        <f t="shared" si="96"/>
        <v>10.4025</v>
      </c>
      <c r="AL96" s="1">
        <f t="shared" si="97"/>
        <v>0.45</v>
      </c>
      <c r="AM96" s="17">
        <f t="shared" si="98"/>
        <v>853533.33333333337</v>
      </c>
      <c r="AN96" s="1">
        <f t="shared" si="99"/>
        <v>14479203751.645943</v>
      </c>
    </row>
    <row r="97" spans="1:50" x14ac:dyDescent="0.15">
      <c r="C97" s="7">
        <v>8</v>
      </c>
      <c r="D97" s="7">
        <f t="shared" si="100"/>
        <v>16.956387096774201</v>
      </c>
      <c r="E97" s="10">
        <f t="shared" si="101"/>
        <v>20.998032258064502</v>
      </c>
      <c r="F97" s="7" t="s">
        <v>83</v>
      </c>
      <c r="G97" s="1">
        <v>9</v>
      </c>
      <c r="H97" s="9">
        <f t="shared" si="84"/>
        <v>16.956387096774201</v>
      </c>
      <c r="I97" s="9">
        <f t="shared" si="85"/>
        <v>290.1063870967742</v>
      </c>
      <c r="J97" s="9">
        <f t="shared" si="86"/>
        <v>0.13997598516536527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19.407099048595072</v>
      </c>
      <c r="P97" s="9">
        <f t="shared" si="89"/>
        <v>2.7165278085289182</v>
      </c>
      <c r="Q97" s="12">
        <f t="shared" si="90"/>
        <v>1.2224375138380132</v>
      </c>
      <c r="R97" s="9">
        <f t="shared" si="91"/>
        <v>2.3873737500000001</v>
      </c>
      <c r="S97" s="13">
        <f t="shared" si="92"/>
        <v>0.51204278921053448</v>
      </c>
      <c r="T97" s="2">
        <f t="shared" si="93"/>
        <v>0.51</v>
      </c>
      <c r="U97" s="14">
        <f t="shared" si="94"/>
        <v>0.26114182249737261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0.12518925948295784</v>
      </c>
      <c r="AK97" s="9">
        <f t="shared" si="96"/>
        <v>10.4025</v>
      </c>
      <c r="AL97" s="1">
        <f t="shared" si="97"/>
        <v>0.45</v>
      </c>
      <c r="AM97" s="17">
        <f t="shared" si="98"/>
        <v>853533.33333333337</v>
      </c>
      <c r="AN97" s="1">
        <f t="shared" si="99"/>
        <v>11115404748.326744</v>
      </c>
    </row>
    <row r="98" spans="1:50" x14ac:dyDescent="0.15">
      <c r="C98" s="7">
        <v>9</v>
      </c>
      <c r="D98" s="7">
        <f t="shared" si="100"/>
        <v>13.923400000000001</v>
      </c>
      <c r="E98" s="10">
        <f t="shared" si="101"/>
        <v>16.956387096774201</v>
      </c>
      <c r="F98" s="7" t="s">
        <v>83</v>
      </c>
      <c r="G98" s="1">
        <v>10</v>
      </c>
      <c r="H98" s="9">
        <f t="shared" si="84"/>
        <v>13.923400000000001</v>
      </c>
      <c r="I98" s="9">
        <f t="shared" si="85"/>
        <v>287.07339999999999</v>
      </c>
      <c r="J98" s="9">
        <f t="shared" si="86"/>
        <v>9.8186922562163007E-2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21.995846240066154</v>
      </c>
      <c r="P98" s="9">
        <f t="shared" si="89"/>
        <v>2.1597044514626198</v>
      </c>
      <c r="Q98" s="12">
        <f t="shared" si="90"/>
        <v>0.97186700315817898</v>
      </c>
      <c r="R98" s="9">
        <f t="shared" si="91"/>
        <v>2.3873737500000001</v>
      </c>
      <c r="S98" s="13">
        <f t="shared" si="92"/>
        <v>0.40708623991454163</v>
      </c>
      <c r="T98" s="2">
        <f t="shared" si="93"/>
        <v>0.51</v>
      </c>
      <c r="U98" s="14">
        <f t="shared" si="94"/>
        <v>0.20761398235641623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0.1058446156804595</v>
      </c>
      <c r="AK98" s="9">
        <f t="shared" si="96"/>
        <v>10.4025</v>
      </c>
      <c r="AL98" s="1">
        <f t="shared" si="97"/>
        <v>0.45</v>
      </c>
      <c r="AM98" s="17">
        <f t="shared" si="98"/>
        <v>853533.33333333337</v>
      </c>
      <c r="AN98" s="1">
        <f t="shared" si="99"/>
        <v>9397816941.952261</v>
      </c>
    </row>
    <row r="99" spans="1:50" x14ac:dyDescent="0.15">
      <c r="C99" s="7">
        <v>10</v>
      </c>
      <c r="D99" s="7">
        <f t="shared" si="100"/>
        <v>9.2545161290322593</v>
      </c>
      <c r="E99" s="10">
        <f t="shared" si="101"/>
        <v>13.923400000000001</v>
      </c>
      <c r="F99" s="7" t="s">
        <v>83</v>
      </c>
      <c r="G99" s="1">
        <v>11</v>
      </c>
      <c r="H99" s="9">
        <f t="shared" si="84"/>
        <v>9.2545161290322593</v>
      </c>
      <c r="I99" s="9">
        <f t="shared" si="85"/>
        <v>282.40451612903223</v>
      </c>
      <c r="J99" s="9">
        <f t="shared" si="86"/>
        <v>5.6043576381203171E-2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18.844334699173359</v>
      </c>
      <c r="O99" s="9">
        <f t="shared" si="102"/>
        <v>6.2970820894301731</v>
      </c>
      <c r="P99" s="9">
        <f t="shared" si="89"/>
        <v>0.35291100105768636</v>
      </c>
      <c r="Q99" s="12">
        <f t="shared" si="90"/>
        <v>0.15880995047595886</v>
      </c>
      <c r="R99" s="9">
        <f t="shared" si="91"/>
        <v>2.3873737500000001</v>
      </c>
      <c r="S99" s="13">
        <f t="shared" si="92"/>
        <v>6.6520774334541816E-2</v>
      </c>
      <c r="T99" s="2">
        <f t="shared" si="93"/>
        <v>0.51</v>
      </c>
      <c r="U99" s="14">
        <f t="shared" si="94"/>
        <v>3.3925594910616329E-2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4.0565566865550823E-2</v>
      </c>
      <c r="AK99" s="9">
        <f t="shared" si="96"/>
        <v>10.4025</v>
      </c>
      <c r="AL99" s="1">
        <f t="shared" si="97"/>
        <v>0.45</v>
      </c>
      <c r="AM99" s="17">
        <f t="shared" si="98"/>
        <v>853533.33333333337</v>
      </c>
      <c r="AN99" s="1">
        <f t="shared" si="99"/>
        <v>3601768206.139853</v>
      </c>
    </row>
    <row r="100" spans="1:50" x14ac:dyDescent="0.15">
      <c r="C100" s="7">
        <v>11</v>
      </c>
      <c r="D100" s="7">
        <f t="shared" si="100"/>
        <v>5.1177333333333301</v>
      </c>
      <c r="E100" s="10">
        <f t="shared" si="101"/>
        <v>9.2545161290322593</v>
      </c>
      <c r="F100" s="7" t="s">
        <v>85</v>
      </c>
      <c r="G100" s="1">
        <v>12</v>
      </c>
      <c r="H100" s="9">
        <f t="shared" si="84"/>
        <v>5.1177333333333301</v>
      </c>
      <c r="I100" s="9">
        <f t="shared" si="85"/>
        <v>278.2677333333333</v>
      </c>
      <c r="J100" s="9">
        <f t="shared" si="86"/>
        <v>3.3567904344633262E-2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11.249446088372487</v>
      </c>
      <c r="P100" s="9">
        <f t="shared" si="89"/>
        <v>0.37762033022459646</v>
      </c>
      <c r="Q100" s="12">
        <f t="shared" si="90"/>
        <v>0.16992914860106842</v>
      </c>
      <c r="R100" s="9">
        <f t="shared" si="91"/>
        <v>2.3873737500000001</v>
      </c>
      <c r="S100" s="13">
        <f t="shared" si="92"/>
        <v>7.1178276380507416E-2</v>
      </c>
      <c r="T100" s="2">
        <f t="shared" si="93"/>
        <v>0.51</v>
      </c>
      <c r="U100" s="14">
        <f t="shared" si="94"/>
        <v>3.6300920954058784E-2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4.1281727667648725E-2</v>
      </c>
      <c r="AK100" s="9">
        <f t="shared" si="96"/>
        <v>10.4025</v>
      </c>
      <c r="AL100" s="1">
        <f t="shared" si="97"/>
        <v>0.45</v>
      </c>
      <c r="AM100" s="17">
        <f t="shared" si="98"/>
        <v>853533.33333333337</v>
      </c>
      <c r="AN100" s="1">
        <f t="shared" si="99"/>
        <v>3665355267.9459677</v>
      </c>
      <c r="AO100" s="1">
        <f>SUM(AN89:AN100)</f>
        <v>74744993647.100723</v>
      </c>
    </row>
    <row r="101" spans="1:50" x14ac:dyDescent="0.15">
      <c r="C101" s="7">
        <v>12</v>
      </c>
      <c r="D101" s="7">
        <f t="shared" si="100"/>
        <v>-0.78654838709677399</v>
      </c>
      <c r="E101" s="10">
        <f t="shared" si="101"/>
        <v>5.1177333333333301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1.8591935483871</v>
      </c>
      <c r="E105" s="7"/>
      <c r="F105" s="7"/>
      <c r="G105" s="1">
        <v>1</v>
      </c>
      <c r="H105" s="9">
        <f t="shared" ref="H105:H116" si="103">E106</f>
        <v>1.8591935483871</v>
      </c>
      <c r="I105" s="9">
        <f t="shared" ref="I105:I116" si="104">H105+273.15</f>
        <v>275.00919354838709</v>
      </c>
      <c r="J105" s="9">
        <f t="shared" ref="J105:J116" si="105">EXP(($C$15*(I105-$C$13))/($C$16*I105*$C$13))</f>
        <v>2.2175119677714808E-2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1.4367042907811248E-2</v>
      </c>
      <c r="Q105" s="12">
        <f t="shared" ref="Q105:Q116" si="109">P105*$B$107</f>
        <v>4.3101128723433742E-3</v>
      </c>
      <c r="R105" s="9">
        <f t="shared" ref="R105:R116" si="110">L105*$B$107</f>
        <v>0.19436706250000002</v>
      </c>
      <c r="S105" s="13">
        <f t="shared" ref="S105:S116" si="111">Q105/R105</f>
        <v>2.2175119677714808E-2</v>
      </c>
      <c r="T105" s="2">
        <f t="shared" ref="T105:T116" si="112">$B$106/100</f>
        <v>0.01</v>
      </c>
      <c r="U105" s="14">
        <f t="shared" ref="U105:U116" si="113">S105*T105</f>
        <v>2.2175119677714808E-4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5.7117511967771485E-3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13043.25</v>
      </c>
      <c r="AX105" s="1">
        <f t="shared" ref="AX105:AX116" si="120">AW105*10000*AV105*0.67*AU105*AT105</f>
        <v>9701805.7228866722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-1.23141935483871</v>
      </c>
      <c r="E106" s="10">
        <f t="shared" ref="E106:E117" si="122">D105</f>
        <v>1.8591935483871</v>
      </c>
      <c r="F106" s="7" t="s">
        <v>83</v>
      </c>
      <c r="G106" s="1">
        <v>2</v>
      </c>
      <c r="H106" s="9">
        <f t="shared" si="103"/>
        <v>-1.23141935483871</v>
      </c>
      <c r="I106" s="9">
        <f t="shared" si="104"/>
        <v>271.91858064516128</v>
      </c>
      <c r="J106" s="9">
        <f t="shared" si="105"/>
        <v>1.4828571312099184E-2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1.2814133737588556</v>
      </c>
      <c r="P106" s="9">
        <f t="shared" si="108"/>
        <v>1.9001529593060795E-2</v>
      </c>
      <c r="Q106" s="12">
        <f t="shared" si="109"/>
        <v>5.7004588779182384E-3</v>
      </c>
      <c r="R106" s="9">
        <f t="shared" si="110"/>
        <v>0.19436706250000002</v>
      </c>
      <c r="S106" s="13">
        <f t="shared" si="111"/>
        <v>2.932831728070304E-2</v>
      </c>
      <c r="T106" s="2">
        <f t="shared" si="112"/>
        <v>0.01</v>
      </c>
      <c r="U106" s="14">
        <f t="shared" si="113"/>
        <v>2.9328317280703044E-4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5.7832831728070301E-3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13043.25</v>
      </c>
      <c r="AX106" s="1">
        <f t="shared" si="120"/>
        <v>9823307.7474860065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-1.8608571428571401</v>
      </c>
      <c r="E107" s="10">
        <f t="shared" si="122"/>
        <v>-1.23141935483871</v>
      </c>
      <c r="F107" s="7" t="s">
        <v>83</v>
      </c>
      <c r="G107" s="1">
        <v>3</v>
      </c>
      <c r="H107" s="9">
        <f t="shared" si="103"/>
        <v>-1.8608571428571401</v>
      </c>
      <c r="I107" s="9">
        <f t="shared" si="104"/>
        <v>271.28914285714285</v>
      </c>
      <c r="J107" s="9">
        <f t="shared" si="105"/>
        <v>1.3646398798939086E-2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1.9103020524991283</v>
      </c>
      <c r="P107" s="9">
        <f t="shared" si="108"/>
        <v>2.6068743634834975E-2</v>
      </c>
      <c r="Q107" s="12">
        <f t="shared" si="109"/>
        <v>7.8206230904504914E-3</v>
      </c>
      <c r="R107" s="9">
        <f t="shared" si="110"/>
        <v>0.19436706250000002</v>
      </c>
      <c r="S107" s="13">
        <f t="shared" si="111"/>
        <v>4.0236359956566665E-2</v>
      </c>
      <c r="T107" s="2">
        <f t="shared" si="112"/>
        <v>0.01</v>
      </c>
      <c r="U107" s="14">
        <f t="shared" si="113"/>
        <v>4.0236359956566668E-4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5.8923635995656665E-3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13043.25</v>
      </c>
      <c r="AX107" s="1">
        <f t="shared" si="120"/>
        <v>10008588.420982253</v>
      </c>
    </row>
    <row r="108" spans="1:50" x14ac:dyDescent="0.15">
      <c r="C108" s="7">
        <v>3</v>
      </c>
      <c r="D108" s="7">
        <f t="shared" si="121"/>
        <v>3.2635483870967699</v>
      </c>
      <c r="E108" s="10">
        <f t="shared" si="122"/>
        <v>-1.8608571428571401</v>
      </c>
      <c r="F108" s="7" t="s">
        <v>83</v>
      </c>
      <c r="G108" s="1">
        <v>4</v>
      </c>
      <c r="H108" s="9">
        <f t="shared" si="103"/>
        <v>3.2635483870967699</v>
      </c>
      <c r="I108" s="9">
        <f t="shared" si="104"/>
        <v>276.41354838709674</v>
      </c>
      <c r="J108" s="9">
        <f t="shared" si="105"/>
        <v>2.6545287890888669E-2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2.5321235171976268</v>
      </c>
      <c r="P108" s="9">
        <f t="shared" si="108"/>
        <v>6.7215947739300591E-2</v>
      </c>
      <c r="Q108" s="12">
        <f t="shared" si="109"/>
        <v>2.0164784321790176E-2</v>
      </c>
      <c r="R108" s="9">
        <f t="shared" si="110"/>
        <v>0.19436706250000002</v>
      </c>
      <c r="S108" s="13">
        <f t="shared" si="111"/>
        <v>0.10374589224339476</v>
      </c>
      <c r="T108" s="2">
        <f t="shared" si="112"/>
        <v>0.01</v>
      </c>
      <c r="U108" s="14">
        <f t="shared" si="113"/>
        <v>1.0374589224339476E-3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6.5274589224339477E-3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13043.25</v>
      </c>
      <c r="AX108" s="1">
        <f t="shared" si="120"/>
        <v>11087341.893552752</v>
      </c>
    </row>
    <row r="109" spans="1:50" x14ac:dyDescent="0.15">
      <c r="C109" s="7">
        <v>4</v>
      </c>
      <c r="D109" s="7">
        <f t="shared" si="121"/>
        <v>6.1668333333333303</v>
      </c>
      <c r="E109" s="10">
        <f t="shared" si="122"/>
        <v>3.2635483870967699</v>
      </c>
      <c r="F109" s="7" t="s">
        <v>83</v>
      </c>
      <c r="G109" s="1">
        <v>5</v>
      </c>
      <c r="H109" s="9">
        <f t="shared" si="103"/>
        <v>6.1668333333333303</v>
      </c>
      <c r="I109" s="9">
        <f t="shared" si="104"/>
        <v>279.31683333333331</v>
      </c>
      <c r="J109" s="9">
        <f t="shared" si="105"/>
        <v>3.8282534751967648E-2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2.3416621909854101</v>
      </c>
      <c r="O109" s="9">
        <f t="shared" si="123"/>
        <v>0.77113558680624994</v>
      </c>
      <c r="P109" s="9">
        <f t="shared" si="108"/>
        <v>2.9521024900389228E-2</v>
      </c>
      <c r="Q109" s="12">
        <f t="shared" si="109"/>
        <v>8.8563074701167675E-3</v>
      </c>
      <c r="R109" s="9">
        <f t="shared" si="110"/>
        <v>0.19436706250000002</v>
      </c>
      <c r="S109" s="13">
        <f t="shared" si="111"/>
        <v>4.5564857317925284E-2</v>
      </c>
      <c r="T109" s="2">
        <f t="shared" si="112"/>
        <v>0.01</v>
      </c>
      <c r="U109" s="14">
        <f t="shared" si="113"/>
        <v>4.5564857317925283E-4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5.9456485731792528E-3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13043.25</v>
      </c>
      <c r="AX109" s="1">
        <f t="shared" si="120"/>
        <v>10099096.645892303</v>
      </c>
    </row>
    <row r="110" spans="1:50" x14ac:dyDescent="0.15">
      <c r="C110" s="7">
        <v>5</v>
      </c>
      <c r="D110" s="7">
        <f t="shared" si="121"/>
        <v>12.084</v>
      </c>
      <c r="E110" s="10">
        <f t="shared" si="122"/>
        <v>6.1668333333333303</v>
      </c>
      <c r="F110" s="7" t="s">
        <v>85</v>
      </c>
      <c r="G110" s="1">
        <v>6</v>
      </c>
      <c r="H110" s="9">
        <f t="shared" si="103"/>
        <v>12.084</v>
      </c>
      <c r="I110" s="9">
        <f t="shared" si="104"/>
        <v>285.23399999999998</v>
      </c>
      <c r="J110" s="9">
        <f t="shared" si="105"/>
        <v>7.8897409890295186E-2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1.3895047702391943</v>
      </c>
      <c r="P110" s="9">
        <f t="shared" si="108"/>
        <v>0.10962832740208214</v>
      </c>
      <c r="Q110" s="12">
        <f t="shared" si="109"/>
        <v>3.2888498220624639E-2</v>
      </c>
      <c r="R110" s="9">
        <f t="shared" si="110"/>
        <v>0.19436706250000002</v>
      </c>
      <c r="S110" s="13">
        <f t="shared" si="111"/>
        <v>0.16920818680698349</v>
      </c>
      <c r="T110" s="2">
        <f t="shared" si="112"/>
        <v>0.01</v>
      </c>
      <c r="U110" s="14">
        <f t="shared" si="113"/>
        <v>1.692081868069835E-3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7.1820818680698355E-3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13043.25</v>
      </c>
      <c r="AX110" s="1">
        <f t="shared" si="120"/>
        <v>12199264.388336269</v>
      </c>
    </row>
    <row r="111" spans="1:50" x14ac:dyDescent="0.15">
      <c r="C111" s="7">
        <v>6</v>
      </c>
      <c r="D111" s="7">
        <f t="shared" si="121"/>
        <v>19.5217666666667</v>
      </c>
      <c r="E111" s="10">
        <f t="shared" si="122"/>
        <v>12.084</v>
      </c>
      <c r="F111" s="7" t="s">
        <v>83</v>
      </c>
      <c r="G111" s="1">
        <v>7</v>
      </c>
      <c r="H111" s="9">
        <f t="shared" si="103"/>
        <v>19.5217666666667</v>
      </c>
      <c r="I111" s="9">
        <f t="shared" si="104"/>
        <v>292.67176666666666</v>
      </c>
      <c r="J111" s="9">
        <f t="shared" si="105"/>
        <v>0.1878533869064396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1.9277666511704457</v>
      </c>
      <c r="P111" s="9">
        <f t="shared" si="108"/>
        <v>0.3621374945876531</v>
      </c>
      <c r="Q111" s="12">
        <f t="shared" si="109"/>
        <v>0.10864124837629592</v>
      </c>
      <c r="R111" s="9">
        <f t="shared" si="110"/>
        <v>0.19436706250000002</v>
      </c>
      <c r="S111" s="13">
        <f t="shared" si="111"/>
        <v>0.55894886190552939</v>
      </c>
      <c r="T111" s="2">
        <f t="shared" si="112"/>
        <v>0.01</v>
      </c>
      <c r="U111" s="14">
        <f t="shared" si="113"/>
        <v>5.5894886190552941E-3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1.5539488619055294E-2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13043.25</v>
      </c>
      <c r="AX111" s="1">
        <f t="shared" si="120"/>
        <v>26394899.641313124</v>
      </c>
    </row>
    <row r="112" spans="1:50" x14ac:dyDescent="0.15">
      <c r="C112" s="7">
        <v>7</v>
      </c>
      <c r="D112" s="7">
        <f t="shared" si="121"/>
        <v>20.998032258064502</v>
      </c>
      <c r="E112" s="10">
        <f t="shared" si="122"/>
        <v>19.5217666666667</v>
      </c>
      <c r="F112" s="7" t="s">
        <v>83</v>
      </c>
      <c r="G112" s="1">
        <v>8</v>
      </c>
      <c r="H112" s="9">
        <f t="shared" si="103"/>
        <v>20.998032258064502</v>
      </c>
      <c r="I112" s="9">
        <f t="shared" si="104"/>
        <v>294.14803225806446</v>
      </c>
      <c r="J112" s="9">
        <f t="shared" si="105"/>
        <v>0.22198945796102501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2.213519364916126</v>
      </c>
      <c r="P112" s="9">
        <f t="shared" si="108"/>
        <v>0.49137796400396311</v>
      </c>
      <c r="Q112" s="12">
        <f t="shared" si="109"/>
        <v>0.14741338920118893</v>
      </c>
      <c r="R112" s="9">
        <f t="shared" si="110"/>
        <v>0.19436706250000002</v>
      </c>
      <c r="S112" s="13">
        <f t="shared" si="111"/>
        <v>0.75842782879526682</v>
      </c>
      <c r="T112" s="2">
        <f t="shared" si="112"/>
        <v>0.01</v>
      </c>
      <c r="U112" s="14">
        <f t="shared" si="113"/>
        <v>7.5842782879526685E-3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1.7534278287952669E-2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13043.25</v>
      </c>
      <c r="AX112" s="1">
        <f t="shared" si="120"/>
        <v>29783188.304268841</v>
      </c>
    </row>
    <row r="113" spans="1:53" x14ac:dyDescent="0.15">
      <c r="C113" s="7">
        <v>8</v>
      </c>
      <c r="D113" s="7">
        <f t="shared" si="121"/>
        <v>16.956387096774201</v>
      </c>
      <c r="E113" s="10">
        <f t="shared" si="122"/>
        <v>20.998032258064502</v>
      </c>
      <c r="F113" s="7" t="s">
        <v>83</v>
      </c>
      <c r="G113" s="1">
        <v>9</v>
      </c>
      <c r="H113" s="9">
        <f t="shared" si="103"/>
        <v>16.956387096774201</v>
      </c>
      <c r="I113" s="9">
        <f t="shared" si="104"/>
        <v>290.1063870967742</v>
      </c>
      <c r="J113" s="9">
        <f t="shared" si="105"/>
        <v>0.13997598516536527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2.3700316092454963</v>
      </c>
      <c r="P113" s="9">
        <f t="shared" si="108"/>
        <v>0.33174750937719438</v>
      </c>
      <c r="Q113" s="12">
        <f t="shared" si="109"/>
        <v>9.9524252813158312E-2</v>
      </c>
      <c r="R113" s="9">
        <f t="shared" si="110"/>
        <v>0.19436706250000002</v>
      </c>
      <c r="S113" s="13">
        <f t="shared" si="111"/>
        <v>0.51204278921053459</v>
      </c>
      <c r="T113" s="2">
        <f t="shared" si="112"/>
        <v>0.01</v>
      </c>
      <c r="U113" s="14">
        <f t="shared" si="113"/>
        <v>5.1204278921053456E-3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1.5070427892105345E-2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13043.25</v>
      </c>
      <c r="AX113" s="1">
        <f t="shared" si="120"/>
        <v>25598167.450374529</v>
      </c>
    </row>
    <row r="114" spans="1:53" x14ac:dyDescent="0.15">
      <c r="C114" s="7">
        <v>9</v>
      </c>
      <c r="D114" s="7">
        <f t="shared" si="121"/>
        <v>13.923400000000001</v>
      </c>
      <c r="E114" s="10">
        <f t="shared" si="122"/>
        <v>16.956387096774201</v>
      </c>
      <c r="F114" s="7" t="s">
        <v>83</v>
      </c>
      <c r="G114" s="1">
        <v>10</v>
      </c>
      <c r="H114" s="9">
        <f t="shared" si="103"/>
        <v>13.923400000000001</v>
      </c>
      <c r="I114" s="9">
        <f t="shared" si="104"/>
        <v>287.07339999999999</v>
      </c>
      <c r="J114" s="9">
        <f t="shared" si="105"/>
        <v>9.8186922562163007E-2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2.6861743082016356</v>
      </c>
      <c r="P114" s="9">
        <f t="shared" si="108"/>
        <v>0.26374718878786579</v>
      </c>
      <c r="Q114" s="12">
        <f t="shared" si="109"/>
        <v>7.912415663635973E-2</v>
      </c>
      <c r="R114" s="9">
        <f t="shared" si="110"/>
        <v>0.19436706250000002</v>
      </c>
      <c r="S114" s="13">
        <f t="shared" si="111"/>
        <v>0.40708623991454168</v>
      </c>
      <c r="T114" s="2">
        <f t="shared" si="112"/>
        <v>0.01</v>
      </c>
      <c r="U114" s="14">
        <f t="shared" si="113"/>
        <v>4.070862399145417E-3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1.4020862399145417E-2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13043.25</v>
      </c>
      <c r="AX114" s="1">
        <f t="shared" si="120"/>
        <v>23815407.635505743</v>
      </c>
    </row>
    <row r="115" spans="1:53" x14ac:dyDescent="0.15">
      <c r="C115" s="7">
        <v>10</v>
      </c>
      <c r="D115" s="7">
        <f t="shared" si="121"/>
        <v>9.2545161290322593</v>
      </c>
      <c r="E115" s="10">
        <f t="shared" si="122"/>
        <v>13.923400000000001</v>
      </c>
      <c r="F115" s="7" t="s">
        <v>83</v>
      </c>
      <c r="G115" s="1">
        <v>11</v>
      </c>
      <c r="H115" s="9">
        <f t="shared" si="103"/>
        <v>9.2545161290322593</v>
      </c>
      <c r="I115" s="9">
        <f t="shared" si="104"/>
        <v>282.40451612903223</v>
      </c>
      <c r="J115" s="9">
        <f t="shared" si="105"/>
        <v>5.6043576381203171E-2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2.3013057634430814</v>
      </c>
      <c r="O115" s="9">
        <f t="shared" si="123"/>
        <v>0.76901156430402207</v>
      </c>
      <c r="P115" s="9">
        <f t="shared" si="108"/>
        <v>4.3098158342100998E-2</v>
      </c>
      <c r="Q115" s="12">
        <f t="shared" si="109"/>
        <v>1.2929447502630299E-2</v>
      </c>
      <c r="R115" s="9">
        <f t="shared" si="110"/>
        <v>0.19436706250000002</v>
      </c>
      <c r="S115" s="13">
        <f t="shared" si="111"/>
        <v>6.6520774334541885E-2</v>
      </c>
      <c r="T115" s="2">
        <f t="shared" si="112"/>
        <v>0.01</v>
      </c>
      <c r="U115" s="14">
        <f t="shared" si="113"/>
        <v>6.6520774334541887E-4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6.1552077433454193E-3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13043.25</v>
      </c>
      <c r="AX115" s="1">
        <f t="shared" si="120"/>
        <v>10455047.436877156</v>
      </c>
    </row>
    <row r="116" spans="1:53" x14ac:dyDescent="0.15">
      <c r="C116" s="7">
        <v>11</v>
      </c>
      <c r="D116" s="7">
        <f t="shared" si="121"/>
        <v>5.1177333333333301</v>
      </c>
      <c r="E116" s="10">
        <f t="shared" si="122"/>
        <v>9.2545161290322593</v>
      </c>
      <c r="F116" s="7" t="s">
        <v>85</v>
      </c>
      <c r="G116" s="1">
        <v>12</v>
      </c>
      <c r="H116" s="9">
        <f t="shared" si="103"/>
        <v>5.1177333333333301</v>
      </c>
      <c r="I116" s="9">
        <f t="shared" si="104"/>
        <v>278.2677333333333</v>
      </c>
      <c r="J116" s="9">
        <f t="shared" si="105"/>
        <v>3.3567904344633262E-2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1.3738036142952545</v>
      </c>
      <c r="P116" s="9">
        <f t="shared" si="108"/>
        <v>4.6115708312974554E-2</v>
      </c>
      <c r="Q116" s="12">
        <f t="shared" si="109"/>
        <v>1.3834712493892365E-2</v>
      </c>
      <c r="R116" s="9">
        <f t="shared" si="110"/>
        <v>0.19436706250000002</v>
      </c>
      <c r="S116" s="13">
        <f t="shared" si="111"/>
        <v>7.1178276380507444E-2</v>
      </c>
      <c r="T116" s="2">
        <f t="shared" si="112"/>
        <v>0.01</v>
      </c>
      <c r="U116" s="14">
        <f t="shared" si="113"/>
        <v>7.1178276380507441E-4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6.2017827638050742E-3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13043.25</v>
      </c>
      <c r="AX116" s="1">
        <f t="shared" si="120"/>
        <v>10534158.340778923</v>
      </c>
      <c r="AY116" s="1">
        <f>SUM(AX105:AX116)</f>
        <v>189500273.62825456</v>
      </c>
    </row>
    <row r="117" spans="1:53" x14ac:dyDescent="0.15">
      <c r="C117" s="7">
        <v>12</v>
      </c>
      <c r="D117" s="7">
        <f t="shared" si="121"/>
        <v>-0.78654838709677399</v>
      </c>
      <c r="E117" s="10">
        <f t="shared" si="122"/>
        <v>5.1177333333333301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1.8591935483871</v>
      </c>
      <c r="E121" s="7"/>
      <c r="F121" s="7"/>
      <c r="G121" s="1">
        <v>1</v>
      </c>
      <c r="H121" s="9">
        <f t="shared" ref="H121:H132" si="124">E122</f>
        <v>1.8591935483871</v>
      </c>
      <c r="I121" s="9">
        <f t="shared" ref="I121:I132" si="125">H121+273.15</f>
        <v>275.00919354838709</v>
      </c>
      <c r="J121" s="9">
        <f t="shared" ref="J121:J132" si="126">EXP(($C$15*(I121-$C$13))/($C$16*I121*$C$13))</f>
        <v>2.2175119677714808E-2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6.3132565722454062E-3</v>
      </c>
      <c r="Q121" s="12">
        <f t="shared" ref="Q121:Q132" si="130">P121*$B$123</f>
        <v>2.0833746688409841E-3</v>
      </c>
      <c r="R121" s="9">
        <f t="shared" ref="R121:R132" si="131">L121*$B$123</f>
        <v>9.3951000000000007E-2</v>
      </c>
      <c r="S121" s="13">
        <f t="shared" ref="S121:S132" si="132">Q121/R121</f>
        <v>2.2175119677714808E-2</v>
      </c>
      <c r="T121" s="2">
        <f t="shared" ref="T121:T132" si="133">$B$122/100</f>
        <v>0.01</v>
      </c>
      <c r="U121" s="14">
        <f t="shared" ref="U121:U132" si="134">S121*T121</f>
        <v>2.2175119677714808E-4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5.7117511967771485E-3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-1.23141935483871</v>
      </c>
      <c r="E122" s="10">
        <f t="shared" ref="E122:E133" si="145">D121</f>
        <v>1.8591935483871</v>
      </c>
      <c r="F122" s="7" t="s">
        <v>83</v>
      </c>
      <c r="G122" s="1">
        <v>2</v>
      </c>
      <c r="H122" s="9">
        <f t="shared" si="124"/>
        <v>-1.23141935483871</v>
      </c>
      <c r="I122" s="9">
        <f t="shared" si="125"/>
        <v>271.91858064516128</v>
      </c>
      <c r="J122" s="9">
        <f t="shared" si="126"/>
        <v>1.4828571312099184E-2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0.56308674342775467</v>
      </c>
      <c r="P122" s="9">
        <f t="shared" si="129"/>
        <v>8.349771929816157E-3</v>
      </c>
      <c r="Q122" s="12">
        <f t="shared" si="130"/>
        <v>2.755424736839332E-3</v>
      </c>
      <c r="R122" s="9">
        <f t="shared" si="131"/>
        <v>9.3951000000000007E-2</v>
      </c>
      <c r="S122" s="13">
        <f t="shared" si="132"/>
        <v>2.9328317280703044E-2</v>
      </c>
      <c r="T122" s="2">
        <f t="shared" si="133"/>
        <v>0.01</v>
      </c>
      <c r="U122" s="14">
        <f t="shared" si="134"/>
        <v>2.9328317280703044E-4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5.7832831728070301E-3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-1.8608571428571401</v>
      </c>
      <c r="E123" s="10">
        <f t="shared" si="145"/>
        <v>-1.23141935483871</v>
      </c>
      <c r="F123" s="7" t="s">
        <v>83</v>
      </c>
      <c r="G123" s="1">
        <v>3</v>
      </c>
      <c r="H123" s="9">
        <f t="shared" si="124"/>
        <v>-1.8608571428571401</v>
      </c>
      <c r="I123" s="9">
        <f t="shared" si="125"/>
        <v>271.28914285714285</v>
      </c>
      <c r="J123" s="9">
        <f t="shared" si="126"/>
        <v>1.3646398798939086E-2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0.8394369714979385</v>
      </c>
      <c r="P123" s="9">
        <f t="shared" si="129"/>
        <v>1.1455291679634532E-2</v>
      </c>
      <c r="Q123" s="12">
        <f t="shared" si="130"/>
        <v>3.7802462542793958E-3</v>
      </c>
      <c r="R123" s="9">
        <f t="shared" si="131"/>
        <v>9.3951000000000007E-2</v>
      </c>
      <c r="S123" s="13">
        <f t="shared" si="132"/>
        <v>4.0236359956566672E-2</v>
      </c>
      <c r="T123" s="2">
        <f t="shared" si="133"/>
        <v>0.01</v>
      </c>
      <c r="U123" s="14">
        <f t="shared" si="134"/>
        <v>4.0236359956566674E-4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5.8923635995656665E-3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3.2635483870967699</v>
      </c>
      <c r="E124" s="10">
        <f t="shared" si="145"/>
        <v>-1.8608571428571401</v>
      </c>
      <c r="F124" s="7" t="s">
        <v>83</v>
      </c>
      <c r="G124" s="1">
        <v>4</v>
      </c>
      <c r="H124" s="9">
        <f t="shared" si="124"/>
        <v>3.2635483870967699</v>
      </c>
      <c r="I124" s="9">
        <f t="shared" si="125"/>
        <v>276.41354838709674</v>
      </c>
      <c r="J124" s="9">
        <f t="shared" si="126"/>
        <v>2.6545287890888669E-2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1.1126816798183041</v>
      </c>
      <c r="P124" s="9">
        <f t="shared" si="129"/>
        <v>2.9536455521694493E-2</v>
      </c>
      <c r="Q124" s="12">
        <f t="shared" si="130"/>
        <v>9.7470303221591833E-3</v>
      </c>
      <c r="R124" s="9">
        <f t="shared" si="131"/>
        <v>9.3951000000000007E-2</v>
      </c>
      <c r="S124" s="13">
        <f t="shared" si="132"/>
        <v>0.10374589224339478</v>
      </c>
      <c r="T124" s="2">
        <f t="shared" si="133"/>
        <v>0.01</v>
      </c>
      <c r="U124" s="14">
        <f t="shared" si="134"/>
        <v>1.0374589224339478E-3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6.5274589224339477E-3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6.1668333333333303</v>
      </c>
      <c r="E125" s="10">
        <f t="shared" si="145"/>
        <v>3.2635483870967699</v>
      </c>
      <c r="F125" s="7" t="s">
        <v>83</v>
      </c>
      <c r="G125" s="1">
        <v>5</v>
      </c>
      <c r="H125" s="9">
        <f t="shared" si="124"/>
        <v>6.1668333333333303</v>
      </c>
      <c r="I125" s="9">
        <f t="shared" si="125"/>
        <v>279.31683333333331</v>
      </c>
      <c r="J125" s="9">
        <f t="shared" si="126"/>
        <v>3.8282534751967648E-2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1.0289879630817791</v>
      </c>
      <c r="O125" s="9">
        <f t="shared" si="146"/>
        <v>0.3388572612148304</v>
      </c>
      <c r="P125" s="9">
        <f t="shared" si="129"/>
        <v>1.2972314878413323E-2</v>
      </c>
      <c r="Q125" s="12">
        <f t="shared" si="130"/>
        <v>4.2808639098763967E-3</v>
      </c>
      <c r="R125" s="9">
        <f t="shared" si="131"/>
        <v>9.3951000000000007E-2</v>
      </c>
      <c r="S125" s="13">
        <f t="shared" si="132"/>
        <v>4.5564857317925263E-2</v>
      </c>
      <c r="T125" s="2">
        <f t="shared" si="133"/>
        <v>0.01</v>
      </c>
      <c r="U125" s="14">
        <f t="shared" si="134"/>
        <v>4.5564857317925266E-4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5.9456485731792528E-3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12.084</v>
      </c>
      <c r="E126" s="10">
        <f t="shared" si="145"/>
        <v>6.1668333333333303</v>
      </c>
      <c r="F126" s="7" t="s">
        <v>85</v>
      </c>
      <c r="G126" s="1">
        <v>6</v>
      </c>
      <c r="H126" s="9">
        <f t="shared" si="124"/>
        <v>12.084</v>
      </c>
      <c r="I126" s="9">
        <f t="shared" si="125"/>
        <v>285.23399999999998</v>
      </c>
      <c r="J126" s="9">
        <f t="shared" si="126"/>
        <v>7.8897409890295186E-2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0.61058494633641702</v>
      </c>
      <c r="P126" s="9">
        <f t="shared" si="129"/>
        <v>4.8173570783948183E-2</v>
      </c>
      <c r="Q126" s="12">
        <f t="shared" si="130"/>
        <v>1.5897278358702902E-2</v>
      </c>
      <c r="R126" s="9">
        <f t="shared" si="131"/>
        <v>9.3951000000000007E-2</v>
      </c>
      <c r="S126" s="13">
        <f t="shared" si="132"/>
        <v>0.16920818680698343</v>
      </c>
      <c r="T126" s="2">
        <f t="shared" si="133"/>
        <v>0.01</v>
      </c>
      <c r="U126" s="14">
        <f t="shared" si="134"/>
        <v>1.6920818680698343E-3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7.1820818680698346E-3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19.5217666666667</v>
      </c>
      <c r="E127" s="10">
        <f t="shared" si="145"/>
        <v>12.084</v>
      </c>
      <c r="F127" s="7" t="s">
        <v>83</v>
      </c>
      <c r="G127" s="1">
        <v>7</v>
      </c>
      <c r="H127" s="9">
        <f t="shared" si="124"/>
        <v>19.5217666666667</v>
      </c>
      <c r="I127" s="9">
        <f t="shared" si="125"/>
        <v>292.67176666666666</v>
      </c>
      <c r="J127" s="9">
        <f t="shared" si="126"/>
        <v>0.1878533869064396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0.84711137555246885</v>
      </c>
      <c r="P127" s="9">
        <f t="shared" si="129"/>
        <v>0.1591327409845042</v>
      </c>
      <c r="Q127" s="12">
        <f t="shared" si="130"/>
        <v>5.2513804524886389E-2</v>
      </c>
      <c r="R127" s="9">
        <f t="shared" si="131"/>
        <v>9.3951000000000007E-2</v>
      </c>
      <c r="S127" s="13">
        <f t="shared" si="132"/>
        <v>0.55894886190552928</v>
      </c>
      <c r="T127" s="2">
        <f t="shared" si="133"/>
        <v>0.01</v>
      </c>
      <c r="U127" s="14">
        <f t="shared" si="134"/>
        <v>5.5894886190552932E-3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1.5539488619055294E-2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20.998032258064502</v>
      </c>
      <c r="E128" s="10">
        <f t="shared" si="145"/>
        <v>19.5217666666667</v>
      </c>
      <c r="F128" s="7" t="s">
        <v>83</v>
      </c>
      <c r="G128" s="1">
        <v>8</v>
      </c>
      <c r="H128" s="9">
        <f t="shared" si="124"/>
        <v>20.998032258064502</v>
      </c>
      <c r="I128" s="9">
        <f t="shared" si="125"/>
        <v>294.14803225806446</v>
      </c>
      <c r="J128" s="9">
        <f t="shared" si="126"/>
        <v>0.22198945796102501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0.97267863456796455</v>
      </c>
      <c r="P128" s="9">
        <f t="shared" si="129"/>
        <v>0.21592440285801237</v>
      </c>
      <c r="Q128" s="12">
        <f t="shared" si="130"/>
        <v>7.125505294314409E-2</v>
      </c>
      <c r="R128" s="9">
        <f t="shared" si="131"/>
        <v>9.3951000000000007E-2</v>
      </c>
      <c r="S128" s="13">
        <f t="shared" si="132"/>
        <v>0.75842782879526649</v>
      </c>
      <c r="T128" s="2">
        <f t="shared" si="133"/>
        <v>0.01</v>
      </c>
      <c r="U128" s="14">
        <f t="shared" si="134"/>
        <v>7.584278287952665E-3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1.7534278287952666E-2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16.956387096774201</v>
      </c>
      <c r="E129" s="10">
        <f t="shared" si="145"/>
        <v>20.998032258064502</v>
      </c>
      <c r="F129" s="7" t="s">
        <v>83</v>
      </c>
      <c r="G129" s="1">
        <v>9</v>
      </c>
      <c r="H129" s="9">
        <f t="shared" si="124"/>
        <v>16.956387096774201</v>
      </c>
      <c r="I129" s="9">
        <f t="shared" si="125"/>
        <v>290.1063870967742</v>
      </c>
      <c r="J129" s="9">
        <f t="shared" si="126"/>
        <v>0.13997598516536527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1.0414542317099522</v>
      </c>
      <c r="P129" s="9">
        <f t="shared" si="129"/>
        <v>0.14577858208823916</v>
      </c>
      <c r="Q129" s="12">
        <f t="shared" si="130"/>
        <v>4.8106932089118926E-2</v>
      </c>
      <c r="R129" s="9">
        <f t="shared" si="131"/>
        <v>9.3951000000000007E-2</v>
      </c>
      <c r="S129" s="13">
        <f t="shared" si="132"/>
        <v>0.51204278921053448</v>
      </c>
      <c r="T129" s="2">
        <f t="shared" si="133"/>
        <v>0.01</v>
      </c>
      <c r="U129" s="14">
        <f t="shared" si="134"/>
        <v>5.1204278921053448E-3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1.5070427892105345E-2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13.923400000000001</v>
      </c>
      <c r="E130" s="10">
        <f t="shared" si="145"/>
        <v>16.956387096774201</v>
      </c>
      <c r="F130" s="7" t="s">
        <v>83</v>
      </c>
      <c r="G130" s="1">
        <v>10</v>
      </c>
      <c r="H130" s="9">
        <f t="shared" si="124"/>
        <v>13.923400000000001</v>
      </c>
      <c r="I130" s="9">
        <f t="shared" si="125"/>
        <v>287.07339999999999</v>
      </c>
      <c r="J130" s="9">
        <f t="shared" si="126"/>
        <v>9.8186922562163007E-2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1.180375649621713</v>
      </c>
      <c r="P130" s="9">
        <f t="shared" si="129"/>
        <v>0.11589745250366999</v>
      </c>
      <c r="Q130" s="12">
        <f t="shared" si="130"/>
        <v>3.8246159326211102E-2</v>
      </c>
      <c r="R130" s="9">
        <f t="shared" si="131"/>
        <v>9.3951000000000007E-2</v>
      </c>
      <c r="S130" s="13">
        <f t="shared" si="132"/>
        <v>0.40708623991454163</v>
      </c>
      <c r="T130" s="2">
        <f t="shared" si="133"/>
        <v>0.01</v>
      </c>
      <c r="U130" s="14">
        <f t="shared" si="134"/>
        <v>4.0708623991454161E-3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1.4020862399145417E-2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9.2545161290322593</v>
      </c>
      <c r="E131" s="10">
        <f t="shared" si="145"/>
        <v>13.923400000000001</v>
      </c>
      <c r="F131" s="7" t="s">
        <v>83</v>
      </c>
      <c r="G131" s="1">
        <v>11</v>
      </c>
      <c r="H131" s="9">
        <f t="shared" si="124"/>
        <v>9.2545161290322593</v>
      </c>
      <c r="I131" s="9">
        <f t="shared" si="125"/>
        <v>282.40451612903223</v>
      </c>
      <c r="J131" s="9">
        <f t="shared" si="126"/>
        <v>5.6043576381203171E-2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1.0112542872621408</v>
      </c>
      <c r="O131" s="9">
        <f t="shared" si="146"/>
        <v>0.33792390985590215</v>
      </c>
      <c r="P131" s="9">
        <f t="shared" si="129"/>
        <v>1.8938464453044066E-2</v>
      </c>
      <c r="Q131" s="12">
        <f t="shared" si="130"/>
        <v>6.2496932695045417E-3</v>
      </c>
      <c r="R131" s="9">
        <f t="shared" si="131"/>
        <v>9.3951000000000007E-2</v>
      </c>
      <c r="S131" s="13">
        <f t="shared" si="132"/>
        <v>6.6520774334541843E-2</v>
      </c>
      <c r="T131" s="2">
        <f t="shared" si="133"/>
        <v>0.01</v>
      </c>
      <c r="U131" s="14">
        <f t="shared" si="134"/>
        <v>6.6520774334541844E-4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6.1552077433454184E-3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5.1177333333333301</v>
      </c>
      <c r="E132" s="10">
        <f t="shared" si="145"/>
        <v>9.2545161290322593</v>
      </c>
      <c r="F132" s="7" t="s">
        <v>85</v>
      </c>
      <c r="G132" s="1">
        <v>12</v>
      </c>
      <c r="H132" s="9">
        <f t="shared" si="124"/>
        <v>5.1177333333333301</v>
      </c>
      <c r="I132" s="9">
        <f t="shared" si="125"/>
        <v>278.2677333333333</v>
      </c>
      <c r="J132" s="9">
        <f t="shared" si="126"/>
        <v>3.3567904344633262E-2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0.60368544540285807</v>
      </c>
      <c r="P132" s="9">
        <f t="shared" si="129"/>
        <v>2.0264455285530465E-2</v>
      </c>
      <c r="Q132" s="12">
        <f t="shared" si="130"/>
        <v>6.6872702442250537E-3</v>
      </c>
      <c r="R132" s="9">
        <f t="shared" si="131"/>
        <v>9.3951000000000007E-2</v>
      </c>
      <c r="S132" s="13">
        <f t="shared" si="132"/>
        <v>7.117827638050743E-2</v>
      </c>
      <c r="T132" s="2">
        <f t="shared" si="133"/>
        <v>0.01</v>
      </c>
      <c r="U132" s="14">
        <f t="shared" si="134"/>
        <v>7.1178276380507431E-4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6.2017827638050742E-3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-0.78654838709677399</v>
      </c>
      <c r="E133" s="10">
        <f t="shared" si="145"/>
        <v>5.1177333333333301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1.8591935483871</v>
      </c>
      <c r="E136" s="7"/>
      <c r="F136" s="7"/>
      <c r="G136" s="1">
        <v>1</v>
      </c>
      <c r="H136" s="9">
        <f t="shared" ref="H136:H147" si="147">E137</f>
        <v>1.8591935483871</v>
      </c>
      <c r="I136" s="9">
        <f t="shared" ref="I136:I147" si="148">H136+273.15</f>
        <v>275.00919354838709</v>
      </c>
      <c r="J136" s="9">
        <f t="shared" ref="J136:J147" si="149">EXP(($C$15*(I136-$C$13))/($C$16*I136*$C$13))</f>
        <v>2.2175119677714808E-2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1.6831978393203429E-2</v>
      </c>
      <c r="Q136" s="12">
        <f t="shared" ref="Q136:Q147" si="153">P136*$B$138</f>
        <v>4.3763143822328921E-3</v>
      </c>
      <c r="R136" s="9">
        <f t="shared" ref="R136:R147" si="154">L136*$B$138</f>
        <v>0.19735245833333334</v>
      </c>
      <c r="S136" s="13">
        <f t="shared" ref="S136:S147" si="155">Q136/R136</f>
        <v>2.2175119677714808E-2</v>
      </c>
      <c r="T136" s="2">
        <f t="shared" ref="T136:T147" si="156">$B$137/100</f>
        <v>0.01</v>
      </c>
      <c r="U136" s="14">
        <f t="shared" ref="U136:U147" si="157">S136*T136</f>
        <v>2.2175119677714808E-4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5.7117511967771485E-3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-1.23141935483871</v>
      </c>
      <c r="E137" s="10">
        <f t="shared" ref="E137:E148" si="166">D136</f>
        <v>1.8591935483871</v>
      </c>
      <c r="F137" s="7" t="s">
        <v>83</v>
      </c>
      <c r="G137" s="1">
        <v>2</v>
      </c>
      <c r="H137" s="9">
        <f t="shared" si="147"/>
        <v>-1.23141935483871</v>
      </c>
      <c r="I137" s="9">
        <f t="shared" si="148"/>
        <v>271.91858064516128</v>
      </c>
      <c r="J137" s="9">
        <f t="shared" si="149"/>
        <v>1.4828571312099184E-2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1.50126385494013</v>
      </c>
      <c r="P137" s="9">
        <f t="shared" si="152"/>
        <v>2.2261598131256641E-2</v>
      </c>
      <c r="Q137" s="12">
        <f t="shared" si="153"/>
        <v>5.788015514126727E-3</v>
      </c>
      <c r="R137" s="9">
        <f t="shared" si="154"/>
        <v>0.19735245833333334</v>
      </c>
      <c r="S137" s="13">
        <f t="shared" si="155"/>
        <v>2.932831728070304E-2</v>
      </c>
      <c r="T137" s="2">
        <f t="shared" si="156"/>
        <v>0.01</v>
      </c>
      <c r="U137" s="14">
        <f t="shared" si="157"/>
        <v>2.9328317280703044E-4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5.7832831728070301E-3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-1.8608571428571401</v>
      </c>
      <c r="E138" s="10">
        <f t="shared" si="166"/>
        <v>-1.23141935483871</v>
      </c>
      <c r="F138" s="7" t="s">
        <v>83</v>
      </c>
      <c r="G138" s="1">
        <v>3</v>
      </c>
      <c r="H138" s="9">
        <f t="shared" si="147"/>
        <v>-1.8608571428571401</v>
      </c>
      <c r="I138" s="9">
        <f t="shared" si="148"/>
        <v>271.28914285714285</v>
      </c>
      <c r="J138" s="9">
        <f t="shared" si="149"/>
        <v>1.3646398798939086E-2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2.23805017347554</v>
      </c>
      <c r="P138" s="9">
        <f t="shared" si="152"/>
        <v>3.0541325199282023E-2</v>
      </c>
      <c r="Q138" s="12">
        <f t="shared" si="153"/>
        <v>7.9407445518133255E-3</v>
      </c>
      <c r="R138" s="9">
        <f t="shared" si="154"/>
        <v>0.19735245833333334</v>
      </c>
      <c r="S138" s="13">
        <f t="shared" si="155"/>
        <v>4.0236359956566665E-2</v>
      </c>
      <c r="T138" s="2">
        <f t="shared" si="156"/>
        <v>0.01</v>
      </c>
      <c r="U138" s="14">
        <f t="shared" si="157"/>
        <v>4.0236359956566668E-4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5.8923635995656665E-3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3.2635483870967699</v>
      </c>
      <c r="E139" s="10">
        <f t="shared" si="166"/>
        <v>-1.8608571428571401</v>
      </c>
      <c r="F139" s="7" t="s">
        <v>83</v>
      </c>
      <c r="G139" s="1">
        <v>4</v>
      </c>
      <c r="H139" s="9">
        <f t="shared" si="147"/>
        <v>3.2635483870967699</v>
      </c>
      <c r="I139" s="9">
        <f t="shared" si="148"/>
        <v>276.41354838709674</v>
      </c>
      <c r="J139" s="9">
        <f t="shared" si="149"/>
        <v>2.6545287890888669E-2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2.9665567649429248</v>
      </c>
      <c r="P139" s="9">
        <f t="shared" si="152"/>
        <v>7.8748103370073291E-2</v>
      </c>
      <c r="Q139" s="12">
        <f t="shared" si="153"/>
        <v>2.0474506876219056E-2</v>
      </c>
      <c r="R139" s="9">
        <f t="shared" si="154"/>
        <v>0.19735245833333334</v>
      </c>
      <c r="S139" s="13">
        <f t="shared" si="155"/>
        <v>0.10374589224339477</v>
      </c>
      <c r="T139" s="2">
        <f t="shared" si="156"/>
        <v>0.01</v>
      </c>
      <c r="U139" s="14">
        <f t="shared" si="157"/>
        <v>1.0374589224339478E-3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6.5274589224339477E-3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6.1668333333333303</v>
      </c>
      <c r="E140" s="10">
        <f t="shared" si="166"/>
        <v>3.2635483870967699</v>
      </c>
      <c r="F140" s="7" t="s">
        <v>83</v>
      </c>
      <c r="G140" s="1">
        <v>5</v>
      </c>
      <c r="H140" s="9">
        <f t="shared" si="147"/>
        <v>6.1668333333333303</v>
      </c>
      <c r="I140" s="9">
        <f t="shared" si="148"/>
        <v>279.31683333333331</v>
      </c>
      <c r="J140" s="9">
        <f t="shared" si="149"/>
        <v>3.8282534751967648E-2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3.6468565782395181</v>
      </c>
      <c r="P140" s="9">
        <f t="shared" si="152"/>
        <v>0.13961091369189618</v>
      </c>
      <c r="Q140" s="12">
        <f t="shared" si="153"/>
        <v>3.6298837559893007E-2</v>
      </c>
      <c r="R140" s="9">
        <f t="shared" si="154"/>
        <v>0.19735245833333334</v>
      </c>
      <c r="S140" s="13">
        <f t="shared" si="155"/>
        <v>0.18392898607112024</v>
      </c>
      <c r="T140" s="2">
        <f t="shared" si="156"/>
        <v>0.01</v>
      </c>
      <c r="U140" s="14">
        <f t="shared" si="157"/>
        <v>1.8392898607112024E-3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7.3292898607112021E-3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12.084</v>
      </c>
      <c r="E141" s="10">
        <f t="shared" si="166"/>
        <v>6.1668333333333303</v>
      </c>
      <c r="F141" s="7" t="s">
        <v>85</v>
      </c>
      <c r="G141" s="1">
        <v>6</v>
      </c>
      <c r="H141" s="9">
        <f t="shared" si="147"/>
        <v>12.084</v>
      </c>
      <c r="I141" s="9">
        <f t="shared" si="148"/>
        <v>285.23399999999998</v>
      </c>
      <c r="J141" s="9">
        <f t="shared" si="149"/>
        <v>7.8897409890295186E-2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4.2662935812142884</v>
      </c>
      <c r="P141" s="9">
        <f t="shared" si="152"/>
        <v>0.33659951338939909</v>
      </c>
      <c r="Q141" s="12">
        <f t="shared" si="153"/>
        <v>8.7515873481243761E-2</v>
      </c>
      <c r="R141" s="9">
        <f t="shared" si="154"/>
        <v>0.19735245833333334</v>
      </c>
      <c r="S141" s="13">
        <f t="shared" si="155"/>
        <v>0.44344962419179607</v>
      </c>
      <c r="T141" s="2">
        <f t="shared" si="156"/>
        <v>0.01</v>
      </c>
      <c r="U141" s="14">
        <f t="shared" si="157"/>
        <v>4.4344962419179609E-3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9.9244962419179628E-3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19.5217666666667</v>
      </c>
      <c r="E142" s="10">
        <f t="shared" si="166"/>
        <v>12.084</v>
      </c>
      <c r="F142" s="7" t="s">
        <v>83</v>
      </c>
      <c r="G142" s="1">
        <v>7</v>
      </c>
      <c r="H142" s="9">
        <f t="shared" si="147"/>
        <v>19.5217666666667</v>
      </c>
      <c r="I142" s="9">
        <f t="shared" si="148"/>
        <v>292.67176666666666</v>
      </c>
      <c r="J142" s="9">
        <f t="shared" si="149"/>
        <v>0.1878533869064396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4.6887419844915561</v>
      </c>
      <c r="P142" s="9">
        <f t="shared" si="152"/>
        <v>0.88079606211715966</v>
      </c>
      <c r="Q142" s="12">
        <f t="shared" si="153"/>
        <v>0.22900697615046153</v>
      </c>
      <c r="R142" s="9">
        <f t="shared" si="154"/>
        <v>0.19735245833333334</v>
      </c>
      <c r="S142" s="13">
        <f t="shared" si="155"/>
        <v>1.1603958627343922</v>
      </c>
      <c r="T142" s="2">
        <f t="shared" si="156"/>
        <v>0.01</v>
      </c>
      <c r="U142" s="14">
        <f t="shared" si="157"/>
        <v>1.1603958627343923E-2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2.1553958627343925E-2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20.998032258064502</v>
      </c>
      <c r="E143" s="10">
        <f t="shared" si="166"/>
        <v>19.5217666666667</v>
      </c>
      <c r="F143" s="7" t="s">
        <v>83</v>
      </c>
      <c r="G143" s="1">
        <v>8</v>
      </c>
      <c r="H143" s="9">
        <f t="shared" si="147"/>
        <v>20.998032258064502</v>
      </c>
      <c r="I143" s="9">
        <f t="shared" si="148"/>
        <v>294.14803225806446</v>
      </c>
      <c r="J143" s="9">
        <f t="shared" si="149"/>
        <v>0.22198945796102501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4.5669938390410634</v>
      </c>
      <c r="P143" s="9">
        <f t="shared" si="152"/>
        <v>1.0138244868400663</v>
      </c>
      <c r="Q143" s="12">
        <f t="shared" si="153"/>
        <v>0.26359436657841723</v>
      </c>
      <c r="R143" s="9">
        <f t="shared" si="154"/>
        <v>0.19735245833333334</v>
      </c>
      <c r="S143" s="13">
        <f t="shared" si="155"/>
        <v>1.3356528152955642</v>
      </c>
      <c r="T143" s="2">
        <f t="shared" si="156"/>
        <v>0.01</v>
      </c>
      <c r="U143" s="14">
        <f t="shared" si="157"/>
        <v>1.3356528152955642E-2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2.3306528152955641E-2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16.956387096774201</v>
      </c>
      <c r="E144" s="10">
        <f t="shared" si="166"/>
        <v>20.998032258064502</v>
      </c>
      <c r="F144" s="7" t="s">
        <v>83</v>
      </c>
      <c r="G144" s="1">
        <v>9</v>
      </c>
      <c r="H144" s="9">
        <f t="shared" si="147"/>
        <v>16.956387096774201</v>
      </c>
      <c r="I144" s="9">
        <f t="shared" si="148"/>
        <v>290.1063870967742</v>
      </c>
      <c r="J144" s="9">
        <f t="shared" si="149"/>
        <v>0.13997598516536527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4.3122172688676637</v>
      </c>
      <c r="P144" s="9">
        <f t="shared" si="152"/>
        <v>0.60360686045685208</v>
      </c>
      <c r="Q144" s="12">
        <f t="shared" si="153"/>
        <v>0.15693778371878156</v>
      </c>
      <c r="R144" s="9">
        <f t="shared" si="154"/>
        <v>0.19735245833333334</v>
      </c>
      <c r="S144" s="13">
        <f t="shared" si="155"/>
        <v>0.79521575279143286</v>
      </c>
      <c r="T144" s="2">
        <f t="shared" si="156"/>
        <v>0.01</v>
      </c>
      <c r="U144" s="14">
        <f t="shared" si="157"/>
        <v>7.9521575279143282E-3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1.7902157527914329E-2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13.923400000000001</v>
      </c>
      <c r="E145" s="10">
        <f t="shared" si="166"/>
        <v>16.956387096774201</v>
      </c>
      <c r="F145" s="7" t="s">
        <v>83</v>
      </c>
      <c r="G145" s="1">
        <v>10</v>
      </c>
      <c r="H145" s="9">
        <f t="shared" si="147"/>
        <v>13.923400000000001</v>
      </c>
      <c r="I145" s="9">
        <f t="shared" si="148"/>
        <v>287.07339999999999</v>
      </c>
      <c r="J145" s="9">
        <f t="shared" si="149"/>
        <v>9.8186922562163007E-2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4.467658325077478</v>
      </c>
      <c r="P145" s="9">
        <f t="shared" si="152"/>
        <v>0.43866562199858522</v>
      </c>
      <c r="Q145" s="12">
        <f t="shared" si="153"/>
        <v>0.11405306171963216</v>
      </c>
      <c r="R145" s="9">
        <f t="shared" si="154"/>
        <v>0.19735245833333334</v>
      </c>
      <c r="S145" s="13">
        <f t="shared" si="155"/>
        <v>0.57791558657452158</v>
      </c>
      <c r="T145" s="2">
        <f t="shared" si="156"/>
        <v>0.01</v>
      </c>
      <c r="U145" s="14">
        <f t="shared" si="157"/>
        <v>5.7791558657452162E-3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1.5729155865745217E-2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9.2545161290322593</v>
      </c>
      <c r="E146" s="10">
        <f t="shared" si="166"/>
        <v>13.923400000000001</v>
      </c>
      <c r="F146" s="7" t="s">
        <v>83</v>
      </c>
      <c r="G146" s="1">
        <v>11</v>
      </c>
      <c r="H146" s="9">
        <f t="shared" si="147"/>
        <v>9.2545161290322593</v>
      </c>
      <c r="I146" s="9">
        <f t="shared" si="148"/>
        <v>282.40451612903223</v>
      </c>
      <c r="J146" s="9">
        <f t="shared" si="149"/>
        <v>5.6043576381203171E-2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4.7880406197455594</v>
      </c>
      <c r="P146" s="9">
        <f t="shared" si="152"/>
        <v>0.26833892018901362</v>
      </c>
      <c r="Q146" s="12">
        <f t="shared" si="153"/>
        <v>6.9768119249143543E-2</v>
      </c>
      <c r="R146" s="9">
        <f t="shared" si="154"/>
        <v>0.19735245833333334</v>
      </c>
      <c r="S146" s="13">
        <f t="shared" si="155"/>
        <v>0.35352039613969949</v>
      </c>
      <c r="T146" s="2">
        <f t="shared" si="156"/>
        <v>0.01</v>
      </c>
      <c r="U146" s="14">
        <f t="shared" si="157"/>
        <v>3.5352039613969948E-3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9.0252039613969957E-3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5.1177333333333301</v>
      </c>
      <c r="E147" s="10">
        <f t="shared" si="166"/>
        <v>9.2545161290322593</v>
      </c>
      <c r="F147" s="7" t="s">
        <v>85</v>
      </c>
      <c r="G147" s="1">
        <v>12</v>
      </c>
      <c r="H147" s="9">
        <f t="shared" si="147"/>
        <v>5.1177333333333301</v>
      </c>
      <c r="I147" s="9">
        <f t="shared" si="148"/>
        <v>278.2677333333333</v>
      </c>
      <c r="J147" s="9">
        <f t="shared" si="149"/>
        <v>3.3567904344633262E-2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5.2787496162232124</v>
      </c>
      <c r="P147" s="9">
        <f t="shared" si="152"/>
        <v>0.17719656217665034</v>
      </c>
      <c r="Q147" s="12">
        <f t="shared" si="153"/>
        <v>4.607110616592909E-2</v>
      </c>
      <c r="R147" s="9">
        <f t="shared" si="154"/>
        <v>0.19735245833333334</v>
      </c>
      <c r="S147" s="13">
        <f t="shared" si="155"/>
        <v>0.23344581848640475</v>
      </c>
      <c r="T147" s="2">
        <f t="shared" si="156"/>
        <v>0.01</v>
      </c>
      <c r="U147" s="14">
        <f t="shared" si="157"/>
        <v>2.3344581848640474E-3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7.8244581848640471E-3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-0.78654838709677399</v>
      </c>
      <c r="E148" s="10">
        <f t="shared" si="166"/>
        <v>5.1177333333333301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1640650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350470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2237970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2221020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8066702.1182674225</v>
      </c>
      <c r="J13" s="6" t="s">
        <v>37</v>
      </c>
      <c r="K13" s="6">
        <f>I13/(10000*1000)</f>
        <v>0.80667021182674226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9.9296129032258094</v>
      </c>
      <c r="E26" s="7"/>
      <c r="F26" s="7"/>
      <c r="G26" s="1">
        <v>1</v>
      </c>
      <c r="H26" s="9">
        <f t="shared" ref="H26:H37" si="0">E27</f>
        <v>9.9296129032258094</v>
      </c>
      <c r="I26" s="9">
        <f t="shared" ref="I26:I37" si="1">H26+273.15</f>
        <v>283.07961290322578</v>
      </c>
      <c r="J26" s="9">
        <f t="shared" ref="J26:J37" si="2">EXP(($C$15*(I26-$C$13))/($C$16*I26*$C$13))</f>
        <v>6.0846487838810429E-2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2.4662355747936027</v>
      </c>
      <c r="Q26" s="12">
        <f t="shared" ref="Q26:Q37" si="6">P26*$B$28</f>
        <v>0.24662355747936027</v>
      </c>
      <c r="R26" s="9">
        <f t="shared" ref="R26:R37" si="7">L26*$B$28</f>
        <v>4.0532094166666672</v>
      </c>
      <c r="S26" s="13">
        <f t="shared" ref="S26:S37" si="8">Q26/R26</f>
        <v>6.0846487838810429E-2</v>
      </c>
      <c r="T26" s="2">
        <f t="shared" ref="T26:T37" si="9">$B$27/100</f>
        <v>0.34</v>
      </c>
      <c r="U26" s="14">
        <f t="shared" ref="U26:U37" si="10">S26*T26</f>
        <v>2.0687805865195547E-2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3.3587805865195546E-2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7.8073870967741898</v>
      </c>
      <c r="E27" s="10">
        <f t="shared" ref="E27:E38" si="18">D26</f>
        <v>9.9296129032258094</v>
      </c>
      <c r="F27" s="7" t="s">
        <v>83</v>
      </c>
      <c r="G27" s="1">
        <v>2</v>
      </c>
      <c r="H27" s="9">
        <f t="shared" si="0"/>
        <v>7.8073870967741898</v>
      </c>
      <c r="I27" s="9">
        <f t="shared" si="1"/>
        <v>280.95738709677414</v>
      </c>
      <c r="J27" s="9">
        <f t="shared" si="2"/>
        <v>4.6924627160080487E-2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78.597952758539734</v>
      </c>
      <c r="P27" s="9">
        <f t="shared" si="5"/>
        <v>3.6881796287400967</v>
      </c>
      <c r="Q27" s="12">
        <f t="shared" si="6"/>
        <v>0.3688179628740097</v>
      </c>
      <c r="R27" s="9">
        <f t="shared" si="7"/>
        <v>4.0532094166666672</v>
      </c>
      <c r="S27" s="13">
        <f t="shared" si="8"/>
        <v>9.0994055564324425E-2</v>
      </c>
      <c r="T27" s="2">
        <f t="shared" si="9"/>
        <v>0.34</v>
      </c>
      <c r="U27" s="14">
        <f t="shared" si="10"/>
        <v>3.0937978891870308E-2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4.3837978891870306E-2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11.601214285714301</v>
      </c>
      <c r="E28" s="10">
        <f t="shared" si="18"/>
        <v>7.8073870967741898</v>
      </c>
      <c r="F28" s="7" t="s">
        <v>83</v>
      </c>
      <c r="G28" s="1">
        <v>3</v>
      </c>
      <c r="H28" s="9">
        <f t="shared" si="0"/>
        <v>11.601214285714301</v>
      </c>
      <c r="I28" s="9">
        <f t="shared" si="1"/>
        <v>284.7512142857143</v>
      </c>
      <c r="J28" s="9">
        <f t="shared" si="2"/>
        <v>7.4460721724949525E-2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115.4418672964663</v>
      </c>
      <c r="P28" s="9">
        <f t="shared" si="5"/>
        <v>8.5958847561707277</v>
      </c>
      <c r="Q28" s="12">
        <f t="shared" si="6"/>
        <v>0.85958847561707286</v>
      </c>
      <c r="R28" s="9">
        <f t="shared" si="7"/>
        <v>4.0532094166666672</v>
      </c>
      <c r="S28" s="13">
        <f t="shared" si="8"/>
        <v>0.21207600872594259</v>
      </c>
      <c r="T28" s="2">
        <f t="shared" si="9"/>
        <v>0.34</v>
      </c>
      <c r="U28" s="14">
        <f t="shared" si="10"/>
        <v>7.2105842966820488E-2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8.5005842966820483E-2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12.5484516129032</v>
      </c>
      <c r="E29" s="10">
        <f t="shared" si="18"/>
        <v>11.601214285714301</v>
      </c>
      <c r="F29" s="7" t="s">
        <v>83</v>
      </c>
      <c r="G29" s="1">
        <v>4</v>
      </c>
      <c r="H29" s="9">
        <f t="shared" si="0"/>
        <v>12.5484516129032</v>
      </c>
      <c r="I29" s="9">
        <f t="shared" si="1"/>
        <v>285.69845161290317</v>
      </c>
      <c r="J29" s="9">
        <f t="shared" si="2"/>
        <v>8.3399518112135251E-2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147.37807670696225</v>
      </c>
      <c r="P29" s="9">
        <f t="shared" si="5"/>
        <v>12.291260577653956</v>
      </c>
      <c r="Q29" s="12">
        <f t="shared" si="6"/>
        <v>1.2291260577653957</v>
      </c>
      <c r="R29" s="9">
        <f t="shared" si="7"/>
        <v>4.0532094166666672</v>
      </c>
      <c r="S29" s="13">
        <f t="shared" si="8"/>
        <v>0.3032476073679462</v>
      </c>
      <c r="T29" s="2">
        <f t="shared" si="9"/>
        <v>0.34</v>
      </c>
      <c r="U29" s="14">
        <f t="shared" si="10"/>
        <v>0.10310418650510171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0.11600418650510171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14.643366666666701</v>
      </c>
      <c r="E30" s="10">
        <f t="shared" si="18"/>
        <v>12.5484516129032</v>
      </c>
      <c r="F30" s="7" t="s">
        <v>83</v>
      </c>
      <c r="G30" s="1">
        <v>5</v>
      </c>
      <c r="H30" s="9">
        <f t="shared" si="0"/>
        <v>14.643366666666701</v>
      </c>
      <c r="I30" s="9">
        <f t="shared" si="1"/>
        <v>287.79336666666666</v>
      </c>
      <c r="J30" s="9">
        <f t="shared" si="2"/>
        <v>0.10688179862654995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128.33247532284287</v>
      </c>
      <c r="O30" s="9">
        <f t="shared" si="19"/>
        <v>47.286434973132089</v>
      </c>
      <c r="P30" s="9">
        <f t="shared" si="5"/>
        <v>5.0540592205657529</v>
      </c>
      <c r="Q30" s="12">
        <f t="shared" si="6"/>
        <v>0.50540592205657531</v>
      </c>
      <c r="R30" s="9">
        <f t="shared" si="7"/>
        <v>4.0532094166666672</v>
      </c>
      <c r="S30" s="13">
        <f t="shared" si="8"/>
        <v>0.12469277308454933</v>
      </c>
      <c r="T30" s="2">
        <f t="shared" si="9"/>
        <v>0.34</v>
      </c>
      <c r="U30" s="14">
        <f t="shared" si="10"/>
        <v>4.2395542848746776E-2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5.5295542848746777E-2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16.107483870967702</v>
      </c>
      <c r="E31" s="10">
        <f t="shared" si="18"/>
        <v>14.643366666666701</v>
      </c>
      <c r="F31" s="7" t="s">
        <v>85</v>
      </c>
      <c r="G31" s="1">
        <v>6</v>
      </c>
      <c r="H31" s="9">
        <f t="shared" si="0"/>
        <v>16.107483870967702</v>
      </c>
      <c r="I31" s="9">
        <f t="shared" si="1"/>
        <v>289.25748387096769</v>
      </c>
      <c r="J31" s="9">
        <f t="shared" si="2"/>
        <v>0.12684575498612619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82.764469919233008</v>
      </c>
      <c r="P31" s="9">
        <f t="shared" si="5"/>
        <v>10.498321672931642</v>
      </c>
      <c r="Q31" s="12">
        <f t="shared" si="6"/>
        <v>1.0498321672931643</v>
      </c>
      <c r="R31" s="9">
        <f t="shared" si="7"/>
        <v>4.0532094166666672</v>
      </c>
      <c r="S31" s="13">
        <f t="shared" si="8"/>
        <v>0.25901256495070007</v>
      </c>
      <c r="T31" s="2">
        <f t="shared" si="9"/>
        <v>0.34</v>
      </c>
      <c r="U31" s="14">
        <f t="shared" si="10"/>
        <v>8.8064272083238027E-2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0.11371427208323803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19.2164</v>
      </c>
      <c r="E32" s="10">
        <f t="shared" si="18"/>
        <v>16.107483870967702</v>
      </c>
      <c r="F32" s="7" t="s">
        <v>83</v>
      </c>
      <c r="G32" s="1">
        <v>7</v>
      </c>
      <c r="H32" s="9">
        <f t="shared" si="0"/>
        <v>19.2164</v>
      </c>
      <c r="I32" s="9">
        <f t="shared" si="1"/>
        <v>292.3664</v>
      </c>
      <c r="J32" s="9">
        <f t="shared" si="2"/>
        <v>0.1814379747605519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112.79824241296804</v>
      </c>
      <c r="P32" s="9">
        <f t="shared" si="5"/>
        <v>20.465884659958711</v>
      </c>
      <c r="Q32" s="12">
        <f t="shared" si="6"/>
        <v>2.0465884659958711</v>
      </c>
      <c r="R32" s="9">
        <f t="shared" si="7"/>
        <v>4.0532094166666672</v>
      </c>
      <c r="S32" s="13">
        <f t="shared" si="8"/>
        <v>0.50493035409923925</v>
      </c>
      <c r="T32" s="2">
        <f t="shared" si="9"/>
        <v>0.34</v>
      </c>
      <c r="U32" s="14">
        <f t="shared" si="10"/>
        <v>0.17167632039374137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0.19732632039374137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21.273096774193601</v>
      </c>
      <c r="E33" s="10">
        <f t="shared" si="18"/>
        <v>19.2164</v>
      </c>
      <c r="F33" s="7" t="s">
        <v>83</v>
      </c>
      <c r="G33" s="1">
        <v>8</v>
      </c>
      <c r="H33" s="9">
        <f t="shared" si="0"/>
        <v>21.273096774193601</v>
      </c>
      <c r="I33" s="9">
        <f t="shared" si="1"/>
        <v>294.4230967741936</v>
      </c>
      <c r="J33" s="9">
        <f t="shared" si="2"/>
        <v>0.22896178080492555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132.86445191967601</v>
      </c>
      <c r="P33" s="9">
        <f t="shared" si="5"/>
        <v>30.42088151719943</v>
      </c>
      <c r="Q33" s="12">
        <f t="shared" si="6"/>
        <v>3.042088151719943</v>
      </c>
      <c r="R33" s="9">
        <f t="shared" si="7"/>
        <v>4.0532094166666672</v>
      </c>
      <c r="S33" s="13">
        <f t="shared" si="8"/>
        <v>0.7505381141203743</v>
      </c>
      <c r="T33" s="2">
        <f t="shared" si="9"/>
        <v>0.34</v>
      </c>
      <c r="U33" s="14">
        <f t="shared" si="10"/>
        <v>0.25518295880092728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0.28083295880092729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21.997806451612899</v>
      </c>
      <c r="E34" s="10">
        <f t="shared" si="18"/>
        <v>21.273096774193601</v>
      </c>
      <c r="F34" s="7" t="s">
        <v>83</v>
      </c>
      <c r="G34" s="1">
        <v>9</v>
      </c>
      <c r="H34" s="9">
        <f t="shared" si="0"/>
        <v>21.997806451612899</v>
      </c>
      <c r="I34" s="9">
        <f t="shared" si="1"/>
        <v>295.14780645161289</v>
      </c>
      <c r="J34" s="9">
        <f t="shared" si="2"/>
        <v>0.24832972627033326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142.97566456914325</v>
      </c>
      <c r="P34" s="9">
        <f t="shared" si="5"/>
        <v>35.505107645774331</v>
      </c>
      <c r="Q34" s="12">
        <f t="shared" si="6"/>
        <v>3.5505107645774334</v>
      </c>
      <c r="R34" s="9">
        <f t="shared" si="7"/>
        <v>4.0532094166666672</v>
      </c>
      <c r="S34" s="13">
        <f t="shared" si="8"/>
        <v>0.87597515933369907</v>
      </c>
      <c r="T34" s="2">
        <f t="shared" si="9"/>
        <v>0.34</v>
      </c>
      <c r="U34" s="14">
        <f t="shared" si="10"/>
        <v>0.29783155417345769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0.3234815541734577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19.860900000000001</v>
      </c>
      <c r="E35" s="10">
        <f t="shared" si="18"/>
        <v>21.997806451612899</v>
      </c>
      <c r="F35" s="7" t="s">
        <v>83</v>
      </c>
      <c r="G35" s="1">
        <v>10</v>
      </c>
      <c r="H35" s="9">
        <f t="shared" si="0"/>
        <v>19.860900000000001</v>
      </c>
      <c r="I35" s="9">
        <f t="shared" si="1"/>
        <v>293.01089999999999</v>
      </c>
      <c r="J35" s="9">
        <f t="shared" si="2"/>
        <v>0.19522782336554434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148.00265109003558</v>
      </c>
      <c r="P35" s="9">
        <f t="shared" si="5"/>
        <v>28.894235424637756</v>
      </c>
      <c r="Q35" s="12">
        <f t="shared" si="6"/>
        <v>2.889423542463776</v>
      </c>
      <c r="R35" s="9">
        <f t="shared" si="7"/>
        <v>4.0532094166666672</v>
      </c>
      <c r="S35" s="13">
        <f t="shared" si="8"/>
        <v>0.71287299654011438</v>
      </c>
      <c r="T35" s="2">
        <f t="shared" si="9"/>
        <v>0.34</v>
      </c>
      <c r="U35" s="14">
        <f t="shared" si="10"/>
        <v>0.2423768188236389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0.26802681882363888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17.542548387096801</v>
      </c>
      <c r="E36" s="10">
        <f t="shared" si="18"/>
        <v>19.860900000000001</v>
      </c>
      <c r="F36" s="7" t="s">
        <v>83</v>
      </c>
      <c r="G36" s="1">
        <v>11</v>
      </c>
      <c r="H36" s="9">
        <f t="shared" si="0"/>
        <v>17.542548387096801</v>
      </c>
      <c r="I36" s="9">
        <f t="shared" si="1"/>
        <v>290.69254838709679</v>
      </c>
      <c r="J36" s="9">
        <f t="shared" si="2"/>
        <v>0.14977706698644622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113.15299488212793</v>
      </c>
      <c r="O36" s="9">
        <f t="shared" si="19"/>
        <v>46.487514949936553</v>
      </c>
      <c r="P36" s="9">
        <f t="shared" si="5"/>
        <v>6.962763640690067</v>
      </c>
      <c r="Q36" s="12">
        <f t="shared" si="6"/>
        <v>0.69627636406900673</v>
      </c>
      <c r="R36" s="9">
        <f t="shared" si="7"/>
        <v>4.0532094166666672</v>
      </c>
      <c r="S36" s="13">
        <f t="shared" si="8"/>
        <v>0.17178395994195134</v>
      </c>
      <c r="T36" s="2">
        <f t="shared" si="9"/>
        <v>0.34</v>
      </c>
      <c r="U36" s="14">
        <f t="shared" si="10"/>
        <v>5.8406546380263456E-2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8.4056546380263455E-2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10.880100000000001</v>
      </c>
      <c r="E37" s="10">
        <f t="shared" si="18"/>
        <v>17.542548387096801</v>
      </c>
      <c r="F37" s="7" t="s">
        <v>85</v>
      </c>
      <c r="G37" s="1">
        <v>12</v>
      </c>
      <c r="H37" s="9">
        <f t="shared" si="0"/>
        <v>10.880100000000001</v>
      </c>
      <c r="I37" s="9">
        <f t="shared" si="1"/>
        <v>284.0301</v>
      </c>
      <c r="J37" s="9">
        <f t="shared" si="2"/>
        <v>6.826913302426145E-2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80.05684547591315</v>
      </c>
      <c r="P37" s="9">
        <f t="shared" si="5"/>
        <v>5.4654114332978585</v>
      </c>
      <c r="Q37" s="12">
        <f t="shared" si="6"/>
        <v>0.54654114332978587</v>
      </c>
      <c r="R37" s="9">
        <f t="shared" si="7"/>
        <v>4.0532094166666672</v>
      </c>
      <c r="S37" s="13">
        <f t="shared" si="8"/>
        <v>0.13484157543955816</v>
      </c>
      <c r="T37" s="2">
        <f t="shared" si="9"/>
        <v>0.34</v>
      </c>
      <c r="U37" s="14">
        <f t="shared" si="10"/>
        <v>4.5846135649449775E-2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5.8746135649449777E-2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11.529129032258099</v>
      </c>
      <c r="E38" s="10">
        <f t="shared" si="18"/>
        <v>10.880100000000001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9.9296129032258094</v>
      </c>
      <c r="E42" s="7"/>
      <c r="F42" s="7"/>
      <c r="G42" s="1">
        <v>1</v>
      </c>
      <c r="H42" s="9">
        <f t="shared" ref="H42:H53" si="20">E43</f>
        <v>9.9296129032258094</v>
      </c>
      <c r="I42" s="9">
        <f t="shared" ref="I42:I53" si="21">H42+273.15</f>
        <v>283.07961290322578</v>
      </c>
      <c r="J42" s="9">
        <f t="shared" ref="J42:J53" si="22">EXP(($C$15*(I42-$C$13))/($C$16*I42*$C$13))</f>
        <v>6.0846487838810429E-2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3.5811960998629866</v>
      </c>
      <c r="Q42" s="12">
        <f t="shared" ref="Q42:Q53" si="26">P42*$B$44</f>
        <v>0.85948706396711672</v>
      </c>
      <c r="R42" s="9">
        <f t="shared" ref="R42:R53" si="27">L42*$B$44</f>
        <v>14.125500000000001</v>
      </c>
      <c r="S42" s="13">
        <f t="shared" ref="S42:S53" si="28">Q42/R42</f>
        <v>6.0846487838810429E-2</v>
      </c>
      <c r="T42" s="2">
        <f t="shared" ref="T42:T53" si="29">$B$43/100</f>
        <v>0.43</v>
      </c>
      <c r="U42" s="14">
        <f t="shared" ref="U42:U53" si="30">S42*T42</f>
        <v>2.6163989770688484E-2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3.4583989770688481E-2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136720.83333333334</v>
      </c>
      <c r="AU42" s="1">
        <f t="shared" ref="AU42:AU53" si="38">AT42*10000*AS42*0.67*AR42*AQ42</f>
        <v>1040686611.7474378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7.8073870967741898</v>
      </c>
      <c r="E43" s="10">
        <f t="shared" ref="E43:E54" si="40">D42</f>
        <v>9.9296129032258094</v>
      </c>
      <c r="F43" s="7" t="s">
        <v>83</v>
      </c>
      <c r="G43" s="1">
        <v>2</v>
      </c>
      <c r="H43" s="9">
        <f t="shared" si="20"/>
        <v>7.8073870967741898</v>
      </c>
      <c r="I43" s="9">
        <f t="shared" si="21"/>
        <v>280.95738709677414</v>
      </c>
      <c r="J43" s="9">
        <f t="shared" si="22"/>
        <v>4.6924627160080487E-2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114.13130390013701</v>
      </c>
      <c r="P43" s="9">
        <f t="shared" si="25"/>
        <v>5.355568882807769</v>
      </c>
      <c r="Q43" s="12">
        <f t="shared" si="26"/>
        <v>1.2853365318738645</v>
      </c>
      <c r="R43" s="9">
        <f t="shared" si="27"/>
        <v>14.125500000000001</v>
      </c>
      <c r="S43" s="13">
        <f t="shared" si="28"/>
        <v>9.0994055564324411E-2</v>
      </c>
      <c r="T43" s="2">
        <f t="shared" si="29"/>
        <v>0.43</v>
      </c>
      <c r="U43" s="14">
        <f t="shared" si="30"/>
        <v>3.9127443892659493E-2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4.754744389265949E-2</v>
      </c>
      <c r="AR43" s="9">
        <f t="shared" si="35"/>
        <v>136.875</v>
      </c>
      <c r="AS43" s="1">
        <f t="shared" si="36"/>
        <v>0.24</v>
      </c>
      <c r="AT43" s="1">
        <f t="shared" si="37"/>
        <v>136720.83333333334</v>
      </c>
      <c r="AU43" s="1">
        <f t="shared" si="38"/>
        <v>1430777322.3967776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11.601214285714301</v>
      </c>
      <c r="E44" s="10">
        <f t="shared" si="40"/>
        <v>7.8073870967741898</v>
      </c>
      <c r="F44" s="7" t="s">
        <v>83</v>
      </c>
      <c r="G44" s="1">
        <v>3</v>
      </c>
      <c r="H44" s="9">
        <f t="shared" si="20"/>
        <v>11.601214285714301</v>
      </c>
      <c r="I44" s="9">
        <f t="shared" si="21"/>
        <v>284.7512142857143</v>
      </c>
      <c r="J44" s="9">
        <f t="shared" si="22"/>
        <v>7.4460721724949525E-2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167.63198501732924</v>
      </c>
      <c r="P44" s="9">
        <f t="shared" si="25"/>
        <v>12.481998588576261</v>
      </c>
      <c r="Q44" s="12">
        <f t="shared" si="26"/>
        <v>2.9956796612583023</v>
      </c>
      <c r="R44" s="9">
        <f t="shared" si="27"/>
        <v>14.125500000000001</v>
      </c>
      <c r="S44" s="13">
        <f t="shared" si="28"/>
        <v>0.21207600872594259</v>
      </c>
      <c r="T44" s="2">
        <f t="shared" si="29"/>
        <v>0.43</v>
      </c>
      <c r="U44" s="14">
        <f t="shared" si="30"/>
        <v>9.1192683752155321E-2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9.9612683752155332E-2</v>
      </c>
      <c r="AR44" s="9">
        <f t="shared" si="35"/>
        <v>136.875</v>
      </c>
      <c r="AS44" s="1">
        <f t="shared" si="36"/>
        <v>0.24</v>
      </c>
      <c r="AT44" s="1">
        <f t="shared" si="37"/>
        <v>136720.83333333334</v>
      </c>
      <c r="AU44" s="1">
        <f t="shared" si="38"/>
        <v>2997502226.5638342</v>
      </c>
    </row>
    <row r="45" spans="1:48" x14ac:dyDescent="0.15">
      <c r="C45" s="7">
        <v>3</v>
      </c>
      <c r="D45" s="7">
        <f t="shared" si="39"/>
        <v>12.5484516129032</v>
      </c>
      <c r="E45" s="10">
        <f t="shared" si="40"/>
        <v>11.601214285714301</v>
      </c>
      <c r="F45" s="7" t="s">
        <v>83</v>
      </c>
      <c r="G45" s="1">
        <v>4</v>
      </c>
      <c r="H45" s="9">
        <f t="shared" si="20"/>
        <v>12.5484516129032</v>
      </c>
      <c r="I45" s="9">
        <f t="shared" si="21"/>
        <v>285.69845161290317</v>
      </c>
      <c r="J45" s="9">
        <f t="shared" si="22"/>
        <v>8.3399518112135251E-2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214.006236428753</v>
      </c>
      <c r="P45" s="9">
        <f t="shared" si="25"/>
        <v>17.848016991149684</v>
      </c>
      <c r="Q45" s="12">
        <f t="shared" si="26"/>
        <v>4.2835240778759243</v>
      </c>
      <c r="R45" s="9">
        <f t="shared" si="27"/>
        <v>14.125500000000001</v>
      </c>
      <c r="S45" s="13">
        <f t="shared" si="28"/>
        <v>0.3032476073679462</v>
      </c>
      <c r="T45" s="2">
        <f t="shared" si="29"/>
        <v>0.43</v>
      </c>
      <c r="U45" s="14">
        <f t="shared" si="30"/>
        <v>0.13039647116821687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0.13881647116821685</v>
      </c>
      <c r="AR45" s="9">
        <f t="shared" si="35"/>
        <v>136.875</v>
      </c>
      <c r="AS45" s="1">
        <f t="shared" si="36"/>
        <v>0.24</v>
      </c>
      <c r="AT45" s="1">
        <f t="shared" si="37"/>
        <v>136720.83333333334</v>
      </c>
      <c r="AU45" s="1">
        <f t="shared" si="38"/>
        <v>4177205810.9162331</v>
      </c>
    </row>
    <row r="46" spans="1:48" x14ac:dyDescent="0.15">
      <c r="C46" s="7">
        <v>4</v>
      </c>
      <c r="D46" s="7">
        <f t="shared" si="39"/>
        <v>14.643366666666701</v>
      </c>
      <c r="E46" s="10">
        <f t="shared" si="40"/>
        <v>12.5484516129032</v>
      </c>
      <c r="F46" s="7" t="s">
        <v>83</v>
      </c>
      <c r="G46" s="1">
        <v>5</v>
      </c>
      <c r="H46" s="9">
        <f t="shared" si="20"/>
        <v>14.643366666666701</v>
      </c>
      <c r="I46" s="9">
        <f t="shared" si="21"/>
        <v>287.79336666666666</v>
      </c>
      <c r="J46" s="9">
        <f t="shared" si="22"/>
        <v>0.10688179862654995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186.35030846572315</v>
      </c>
      <c r="O46" s="9">
        <f t="shared" si="41"/>
        <v>68.664160971880193</v>
      </c>
      <c r="P46" s="9">
        <f t="shared" si="25"/>
        <v>7.3389490258575094</v>
      </c>
      <c r="Q46" s="12">
        <f t="shared" si="26"/>
        <v>1.7613477662058021</v>
      </c>
      <c r="R46" s="9">
        <f t="shared" si="27"/>
        <v>14.125500000000001</v>
      </c>
      <c r="S46" s="13">
        <f t="shared" si="28"/>
        <v>0.12469277308454936</v>
      </c>
      <c r="T46" s="2">
        <f t="shared" si="29"/>
        <v>0.43</v>
      </c>
      <c r="U46" s="14">
        <f t="shared" si="30"/>
        <v>5.3617892426356221E-2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6.2037892426356218E-2</v>
      </c>
      <c r="AR46" s="9">
        <f t="shared" si="35"/>
        <v>136.875</v>
      </c>
      <c r="AS46" s="1">
        <f t="shared" si="36"/>
        <v>0.24</v>
      </c>
      <c r="AT46" s="1">
        <f t="shared" si="37"/>
        <v>136720.83333333334</v>
      </c>
      <c r="AU46" s="1">
        <f t="shared" si="38"/>
        <v>1866817695.043848</v>
      </c>
    </row>
    <row r="47" spans="1:48" x14ac:dyDescent="0.15">
      <c r="C47" s="7">
        <v>5</v>
      </c>
      <c r="D47" s="7">
        <f t="shared" si="39"/>
        <v>16.107483870967702</v>
      </c>
      <c r="E47" s="10">
        <f t="shared" si="40"/>
        <v>14.643366666666701</v>
      </c>
      <c r="F47" s="7" t="s">
        <v>85</v>
      </c>
      <c r="G47" s="1">
        <v>6</v>
      </c>
      <c r="H47" s="9">
        <f t="shared" si="20"/>
        <v>16.107483870967702</v>
      </c>
      <c r="I47" s="9">
        <f t="shared" si="21"/>
        <v>289.25748387096769</v>
      </c>
      <c r="J47" s="9">
        <f t="shared" si="22"/>
        <v>0.12684575498612619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120.18146194602269</v>
      </c>
      <c r="P47" s="9">
        <f t="shared" si="25"/>
        <v>15.244508275879642</v>
      </c>
      <c r="Q47" s="12">
        <f t="shared" si="26"/>
        <v>3.6586819862111142</v>
      </c>
      <c r="R47" s="9">
        <f t="shared" si="27"/>
        <v>14.125500000000001</v>
      </c>
      <c r="S47" s="13">
        <f t="shared" si="28"/>
        <v>0.25901256495070007</v>
      </c>
      <c r="T47" s="2">
        <f t="shared" si="29"/>
        <v>0.43</v>
      </c>
      <c r="U47" s="14">
        <f t="shared" si="30"/>
        <v>0.11137540292880103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0.12697540292880102</v>
      </c>
      <c r="AR47" s="9">
        <f t="shared" si="35"/>
        <v>136.875</v>
      </c>
      <c r="AS47" s="1">
        <f t="shared" si="36"/>
        <v>0.24</v>
      </c>
      <c r="AT47" s="1">
        <f t="shared" si="37"/>
        <v>136720.83333333334</v>
      </c>
      <c r="AU47" s="1">
        <f t="shared" si="38"/>
        <v>3820889455.6531386</v>
      </c>
    </row>
    <row r="48" spans="1:48" x14ac:dyDescent="0.15">
      <c r="C48" s="7">
        <v>6</v>
      </c>
      <c r="D48" s="7">
        <f t="shared" si="39"/>
        <v>19.2164</v>
      </c>
      <c r="E48" s="10">
        <f t="shared" si="40"/>
        <v>16.107483870967702</v>
      </c>
      <c r="F48" s="7" t="s">
        <v>83</v>
      </c>
      <c r="G48" s="1">
        <v>7</v>
      </c>
      <c r="H48" s="9">
        <f t="shared" si="20"/>
        <v>19.2164</v>
      </c>
      <c r="I48" s="9">
        <f t="shared" si="21"/>
        <v>292.3664</v>
      </c>
      <c r="J48" s="9">
        <f t="shared" si="22"/>
        <v>0.1814379747605519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163.79320367014304</v>
      </c>
      <c r="P48" s="9">
        <f t="shared" si="25"/>
        <v>29.718307153453349</v>
      </c>
      <c r="Q48" s="12">
        <f t="shared" si="26"/>
        <v>7.1323937168288039</v>
      </c>
      <c r="R48" s="9">
        <f t="shared" si="27"/>
        <v>14.125500000000001</v>
      </c>
      <c r="S48" s="13">
        <f t="shared" si="28"/>
        <v>0.50493035409923925</v>
      </c>
      <c r="T48" s="2">
        <f t="shared" si="29"/>
        <v>0.43</v>
      </c>
      <c r="U48" s="14">
        <f t="shared" si="30"/>
        <v>0.21712005226267286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0.23272005226267284</v>
      </c>
      <c r="AR48" s="9">
        <f t="shared" si="35"/>
        <v>136.875</v>
      </c>
      <c r="AS48" s="1">
        <f t="shared" si="36"/>
        <v>0.24</v>
      </c>
      <c r="AT48" s="1">
        <f t="shared" si="37"/>
        <v>136720.83333333334</v>
      </c>
      <c r="AU48" s="1">
        <f t="shared" si="38"/>
        <v>7002912164.8709726</v>
      </c>
    </row>
    <row r="49" spans="1:48" x14ac:dyDescent="0.15">
      <c r="C49" s="7">
        <v>7</v>
      </c>
      <c r="D49" s="7">
        <f t="shared" si="39"/>
        <v>21.273096774193601</v>
      </c>
      <c r="E49" s="10">
        <f t="shared" si="40"/>
        <v>19.2164</v>
      </c>
      <c r="F49" s="7" t="s">
        <v>83</v>
      </c>
      <c r="G49" s="1">
        <v>8</v>
      </c>
      <c r="H49" s="9">
        <f t="shared" si="20"/>
        <v>21.273096774193601</v>
      </c>
      <c r="I49" s="9">
        <f t="shared" si="21"/>
        <v>294.4230967741936</v>
      </c>
      <c r="J49" s="9">
        <f t="shared" si="22"/>
        <v>0.22896178080492555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192.93114651668969</v>
      </c>
      <c r="P49" s="9">
        <f t="shared" si="25"/>
        <v>44.173858879197283</v>
      </c>
      <c r="Q49" s="12">
        <f t="shared" si="26"/>
        <v>10.601726131007348</v>
      </c>
      <c r="R49" s="9">
        <f t="shared" si="27"/>
        <v>14.125500000000001</v>
      </c>
      <c r="S49" s="13">
        <f t="shared" si="28"/>
        <v>0.7505381141203743</v>
      </c>
      <c r="T49" s="2">
        <f t="shared" si="29"/>
        <v>0.43</v>
      </c>
      <c r="U49" s="14">
        <f t="shared" si="30"/>
        <v>0.32273138907176097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0.33833138907176097</v>
      </c>
      <c r="AR49" s="9">
        <f t="shared" si="35"/>
        <v>136.875</v>
      </c>
      <c r="AS49" s="1">
        <f t="shared" si="36"/>
        <v>0.24</v>
      </c>
      <c r="AT49" s="1">
        <f t="shared" si="37"/>
        <v>136720.83333333334</v>
      </c>
      <c r="AU49" s="1">
        <f t="shared" si="38"/>
        <v>10180923290.675774</v>
      </c>
    </row>
    <row r="50" spans="1:48" x14ac:dyDescent="0.15">
      <c r="C50" s="7">
        <v>8</v>
      </c>
      <c r="D50" s="7">
        <f t="shared" si="39"/>
        <v>21.997806451612899</v>
      </c>
      <c r="E50" s="10">
        <f t="shared" si="40"/>
        <v>21.273096774193601</v>
      </c>
      <c r="F50" s="7" t="s">
        <v>83</v>
      </c>
      <c r="G50" s="1">
        <v>9</v>
      </c>
      <c r="H50" s="9">
        <f t="shared" si="20"/>
        <v>21.997806451612899</v>
      </c>
      <c r="I50" s="9">
        <f t="shared" si="21"/>
        <v>295.14780645161289</v>
      </c>
      <c r="J50" s="9">
        <f t="shared" si="22"/>
        <v>0.24832972627033326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207.61353763749241</v>
      </c>
      <c r="P50" s="9">
        <f t="shared" si="25"/>
        <v>51.556612971534022</v>
      </c>
      <c r="Q50" s="12">
        <f t="shared" si="26"/>
        <v>12.373587113168165</v>
      </c>
      <c r="R50" s="9">
        <f t="shared" si="27"/>
        <v>14.125500000000001</v>
      </c>
      <c r="S50" s="13">
        <f t="shared" si="28"/>
        <v>0.87597515933369896</v>
      </c>
      <c r="T50" s="2">
        <f t="shared" si="29"/>
        <v>0.43</v>
      </c>
      <c r="U50" s="14">
        <f t="shared" si="30"/>
        <v>0.37666931851349056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0.39226931851349056</v>
      </c>
      <c r="AR50" s="9">
        <f t="shared" si="35"/>
        <v>136.875</v>
      </c>
      <c r="AS50" s="1">
        <f t="shared" si="36"/>
        <v>0.24</v>
      </c>
      <c r="AT50" s="1">
        <f t="shared" si="37"/>
        <v>136720.83333333334</v>
      </c>
      <c r="AU50" s="1">
        <f t="shared" si="38"/>
        <v>11804000367.889137</v>
      </c>
    </row>
    <row r="51" spans="1:48" x14ac:dyDescent="0.15">
      <c r="C51" s="7">
        <v>9</v>
      </c>
      <c r="D51" s="7">
        <f t="shared" si="39"/>
        <v>19.860900000000001</v>
      </c>
      <c r="E51" s="10">
        <f t="shared" si="40"/>
        <v>21.997806451612899</v>
      </c>
      <c r="F51" s="7" t="s">
        <v>83</v>
      </c>
      <c r="G51" s="1">
        <v>10</v>
      </c>
      <c r="H51" s="9">
        <f t="shared" si="20"/>
        <v>19.860900000000001</v>
      </c>
      <c r="I51" s="9">
        <f t="shared" si="21"/>
        <v>293.01089999999999</v>
      </c>
      <c r="J51" s="9">
        <f t="shared" si="22"/>
        <v>0.19522782336554434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214.91317466595837</v>
      </c>
      <c r="P51" s="9">
        <f t="shared" si="25"/>
        <v>41.957031302614098</v>
      </c>
      <c r="Q51" s="12">
        <f t="shared" si="26"/>
        <v>10.069687512627382</v>
      </c>
      <c r="R51" s="9">
        <f t="shared" si="27"/>
        <v>14.125500000000001</v>
      </c>
      <c r="S51" s="13">
        <f t="shared" si="28"/>
        <v>0.71287299654011416</v>
      </c>
      <c r="T51" s="2">
        <f t="shared" si="29"/>
        <v>0.43</v>
      </c>
      <c r="U51" s="14">
        <f t="shared" si="30"/>
        <v>0.3065353885122491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0.3221353885122491</v>
      </c>
      <c r="AR51" s="9">
        <f t="shared" si="35"/>
        <v>136.875</v>
      </c>
      <c r="AS51" s="1">
        <f t="shared" si="36"/>
        <v>0.24</v>
      </c>
      <c r="AT51" s="1">
        <f t="shared" si="37"/>
        <v>136720.83333333334</v>
      </c>
      <c r="AU51" s="1">
        <f t="shared" si="38"/>
        <v>9693560176.7639313</v>
      </c>
    </row>
    <row r="52" spans="1:48" x14ac:dyDescent="0.15">
      <c r="C52" s="7">
        <v>10</v>
      </c>
      <c r="D52" s="7">
        <f t="shared" si="39"/>
        <v>17.542548387096801</v>
      </c>
      <c r="E52" s="10">
        <f t="shared" si="40"/>
        <v>19.860900000000001</v>
      </c>
      <c r="F52" s="7" t="s">
        <v>83</v>
      </c>
      <c r="G52" s="1">
        <v>11</v>
      </c>
      <c r="H52" s="9">
        <f t="shared" si="20"/>
        <v>17.542548387096801</v>
      </c>
      <c r="I52" s="9">
        <f t="shared" si="21"/>
        <v>290.69254838709679</v>
      </c>
      <c r="J52" s="9">
        <f t="shared" si="22"/>
        <v>0.14977706698644622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164.30833619517708</v>
      </c>
      <c r="O52" s="9">
        <f t="shared" si="41"/>
        <v>67.504057168167179</v>
      </c>
      <c r="P52" s="9">
        <f t="shared" si="25"/>
        <v>10.110559692333471</v>
      </c>
      <c r="Q52" s="12">
        <f t="shared" si="26"/>
        <v>2.426534326160033</v>
      </c>
      <c r="R52" s="9">
        <f t="shared" si="27"/>
        <v>14.125500000000001</v>
      </c>
      <c r="S52" s="13">
        <f t="shared" si="28"/>
        <v>0.17178395994195128</v>
      </c>
      <c r="T52" s="2">
        <f t="shared" si="29"/>
        <v>0.43</v>
      </c>
      <c r="U52" s="14">
        <f t="shared" si="30"/>
        <v>7.3867102775039051E-2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8.9467102775039054E-2</v>
      </c>
      <c r="AR52" s="9">
        <f t="shared" si="35"/>
        <v>136.875</v>
      </c>
      <c r="AS52" s="1">
        <f t="shared" si="36"/>
        <v>0.24</v>
      </c>
      <c r="AT52" s="1">
        <f t="shared" si="37"/>
        <v>136720.83333333334</v>
      </c>
      <c r="AU52" s="1">
        <f t="shared" si="38"/>
        <v>2692205748.0114059</v>
      </c>
    </row>
    <row r="53" spans="1:48" x14ac:dyDescent="0.15">
      <c r="C53" s="7">
        <v>11</v>
      </c>
      <c r="D53" s="7">
        <f t="shared" si="39"/>
        <v>10.880100000000001</v>
      </c>
      <c r="E53" s="10">
        <f t="shared" si="40"/>
        <v>17.542548387096801</v>
      </c>
      <c r="F53" s="7" t="s">
        <v>85</v>
      </c>
      <c r="G53" s="1">
        <v>12</v>
      </c>
      <c r="H53" s="9">
        <f t="shared" si="20"/>
        <v>10.880100000000001</v>
      </c>
      <c r="I53" s="9">
        <f t="shared" si="21"/>
        <v>284.0301</v>
      </c>
      <c r="J53" s="9">
        <f t="shared" si="22"/>
        <v>6.826913302426145E-2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116.24974747583371</v>
      </c>
      <c r="P53" s="9">
        <f t="shared" si="25"/>
        <v>7.9362694744644937</v>
      </c>
      <c r="Q53" s="12">
        <f t="shared" si="26"/>
        <v>1.9047046738714783</v>
      </c>
      <c r="R53" s="9">
        <f t="shared" si="27"/>
        <v>14.125500000000001</v>
      </c>
      <c r="S53" s="13">
        <f t="shared" si="28"/>
        <v>0.13484157543955813</v>
      </c>
      <c r="T53" s="2">
        <f t="shared" si="29"/>
        <v>0.43</v>
      </c>
      <c r="U53" s="14">
        <f t="shared" si="30"/>
        <v>5.7981877439009996E-2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6.6401877439010007E-2</v>
      </c>
      <c r="AR53" s="9">
        <f t="shared" si="35"/>
        <v>136.875</v>
      </c>
      <c r="AS53" s="1">
        <f t="shared" si="36"/>
        <v>0.24</v>
      </c>
      <c r="AT53" s="1">
        <f t="shared" si="37"/>
        <v>136720.83333333334</v>
      </c>
      <c r="AU53" s="1">
        <f t="shared" si="38"/>
        <v>1998136863.4407933</v>
      </c>
      <c r="AV53" s="1">
        <f>SUM(AU42:AU53)</f>
        <v>58705617733.973289</v>
      </c>
    </row>
    <row r="54" spans="1:48" x14ac:dyDescent="0.15">
      <c r="C54" s="7">
        <v>12</v>
      </c>
      <c r="D54" s="7">
        <f t="shared" si="39"/>
        <v>11.529129032258099</v>
      </c>
      <c r="E54" s="10">
        <f t="shared" si="40"/>
        <v>10.880100000000001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9.9296129032258094</v>
      </c>
      <c r="E58" s="7"/>
      <c r="F58" s="7"/>
      <c r="G58" s="1">
        <v>1</v>
      </c>
      <c r="H58" s="9">
        <f t="shared" ref="H58:H69" si="42">E59</f>
        <v>9.9296129032258094</v>
      </c>
      <c r="I58" s="9">
        <f t="shared" ref="I58:I69" si="43">H58+273.15</f>
        <v>283.07961290322578</v>
      </c>
      <c r="J58" s="9">
        <f t="shared" ref="J58:J69" si="44">EXP(($C$15*(I58-$C$13))/($C$16*I58*$C$13))</f>
        <v>6.0846487838810429E-2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6.070451270051987E-3</v>
      </c>
      <c r="Q58" s="12">
        <f t="shared" ref="Q58:Q69" si="48">P58*$B$60</f>
        <v>1.1533857413098775E-3</v>
      </c>
      <c r="R58" s="9">
        <f t="shared" ref="R58:R69" si="49">L58*$B$60</f>
        <v>1.8955666666666669E-2</v>
      </c>
      <c r="S58" s="13">
        <f t="shared" ref="S58:S69" si="50">Q58/R58</f>
        <v>6.0846487838810415E-2</v>
      </c>
      <c r="T58" s="2">
        <f t="shared" ref="T58:T69" si="51">$B$59/100</f>
        <v>0.01</v>
      </c>
      <c r="U58" s="14">
        <f t="shared" ref="U58:U69" si="52">S58*T58</f>
        <v>6.0846487838810419E-4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1.2608464878388105E-2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186497.5</v>
      </c>
      <c r="AU58" s="1">
        <f t="shared" ref="AU58:AU69" si="59">AT58*10000*AS58*0.67*AR58*AQ58</f>
        <v>29864076.764942594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7.8073870967741898</v>
      </c>
      <c r="E59" s="10">
        <f t="shared" ref="E59:E70" si="61">D58</f>
        <v>9.9296129032258094</v>
      </c>
      <c r="F59" s="7" t="s">
        <v>83</v>
      </c>
      <c r="G59" s="1">
        <v>2</v>
      </c>
      <c r="H59" s="9">
        <f t="shared" si="42"/>
        <v>7.8073870967741898</v>
      </c>
      <c r="I59" s="9">
        <f t="shared" si="43"/>
        <v>280.95738709677414</v>
      </c>
      <c r="J59" s="9">
        <f t="shared" si="44"/>
        <v>4.6924627160080487E-2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0.19346288206328136</v>
      </c>
      <c r="P59" s="9">
        <f t="shared" si="47"/>
        <v>9.0781736101340996E-3</v>
      </c>
      <c r="Q59" s="12">
        <f t="shared" si="48"/>
        <v>1.7248529859254789E-3</v>
      </c>
      <c r="R59" s="9">
        <f t="shared" si="49"/>
        <v>1.8955666666666669E-2</v>
      </c>
      <c r="S59" s="13">
        <f t="shared" si="50"/>
        <v>9.0994055564324411E-2</v>
      </c>
      <c r="T59" s="2">
        <f t="shared" si="51"/>
        <v>0.01</v>
      </c>
      <c r="U59" s="14">
        <f t="shared" si="52"/>
        <v>9.0994055564324412E-4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1.2909940555643245E-2</v>
      </c>
      <c r="AR59" s="9">
        <f t="shared" si="56"/>
        <v>9.9766666666666666</v>
      </c>
      <c r="AS59" s="1">
        <f t="shared" si="57"/>
        <v>0.19</v>
      </c>
      <c r="AT59" s="1">
        <f t="shared" si="58"/>
        <v>186497.5</v>
      </c>
      <c r="AU59" s="1">
        <f t="shared" si="59"/>
        <v>30578144.088375669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11.601214285714301</v>
      </c>
      <c r="E60" s="10">
        <f t="shared" si="61"/>
        <v>7.8073870967741898</v>
      </c>
      <c r="F60" s="7" t="s">
        <v>83</v>
      </c>
      <c r="G60" s="1">
        <v>3</v>
      </c>
      <c r="H60" s="9">
        <f t="shared" si="42"/>
        <v>11.601214285714301</v>
      </c>
      <c r="I60" s="9">
        <f t="shared" si="43"/>
        <v>284.7512142857143</v>
      </c>
      <c r="J60" s="9">
        <f t="shared" si="44"/>
        <v>7.4460721724949525E-2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0.28415137511981392</v>
      </c>
      <c r="P60" s="9">
        <f t="shared" si="47"/>
        <v>2.1158116470558212E-2</v>
      </c>
      <c r="Q60" s="12">
        <f t="shared" si="48"/>
        <v>4.0200421294060602E-3</v>
      </c>
      <c r="R60" s="9">
        <f t="shared" si="49"/>
        <v>1.8955666666666669E-2</v>
      </c>
      <c r="S60" s="13">
        <f t="shared" si="50"/>
        <v>0.21207600872594262</v>
      </c>
      <c r="T60" s="2">
        <f t="shared" si="51"/>
        <v>0.01</v>
      </c>
      <c r="U60" s="14">
        <f t="shared" si="52"/>
        <v>2.1207600872594264E-3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1.4120760087259427E-2</v>
      </c>
      <c r="AR60" s="9">
        <f t="shared" si="56"/>
        <v>9.9766666666666666</v>
      </c>
      <c r="AS60" s="1">
        <f t="shared" si="57"/>
        <v>0.19</v>
      </c>
      <c r="AT60" s="1">
        <f t="shared" si="58"/>
        <v>186497.5</v>
      </c>
      <c r="AU60" s="1">
        <f t="shared" si="59"/>
        <v>33446059.238193676</v>
      </c>
    </row>
    <row r="61" spans="1:48" x14ac:dyDescent="0.15">
      <c r="C61" s="7">
        <v>3</v>
      </c>
      <c r="D61" s="7">
        <f t="shared" si="60"/>
        <v>12.5484516129032</v>
      </c>
      <c r="E61" s="10">
        <f t="shared" si="61"/>
        <v>11.601214285714301</v>
      </c>
      <c r="F61" s="7" t="s">
        <v>83</v>
      </c>
      <c r="G61" s="1">
        <v>4</v>
      </c>
      <c r="H61" s="9">
        <f t="shared" si="42"/>
        <v>12.5484516129032</v>
      </c>
      <c r="I61" s="9">
        <f t="shared" si="43"/>
        <v>285.69845161290317</v>
      </c>
      <c r="J61" s="9">
        <f t="shared" si="44"/>
        <v>8.3399518112135251E-2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0.36275992531592238</v>
      </c>
      <c r="P61" s="9">
        <f t="shared" si="47"/>
        <v>3.0254002961742101E-2</v>
      </c>
      <c r="Q61" s="12">
        <f t="shared" si="48"/>
        <v>5.7482605627309996E-3</v>
      </c>
      <c r="R61" s="9">
        <f t="shared" si="49"/>
        <v>1.8955666666666669E-2</v>
      </c>
      <c r="S61" s="13">
        <f t="shared" si="50"/>
        <v>0.3032476073679462</v>
      </c>
      <c r="T61" s="2">
        <f t="shared" si="51"/>
        <v>0.01</v>
      </c>
      <c r="U61" s="14">
        <f t="shared" si="52"/>
        <v>3.0324760736794619E-3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1.5032476073679461E-2</v>
      </c>
      <c r="AR61" s="9">
        <f t="shared" si="56"/>
        <v>9.9766666666666666</v>
      </c>
      <c r="AS61" s="1">
        <f t="shared" si="57"/>
        <v>0.19</v>
      </c>
      <c r="AT61" s="1">
        <f t="shared" si="58"/>
        <v>186497.5</v>
      </c>
      <c r="AU61" s="1">
        <f t="shared" si="59"/>
        <v>35605525.63389609</v>
      </c>
    </row>
    <row r="62" spans="1:48" x14ac:dyDescent="0.15">
      <c r="C62" s="7">
        <v>4</v>
      </c>
      <c r="D62" s="7">
        <f t="shared" si="60"/>
        <v>14.643366666666701</v>
      </c>
      <c r="E62" s="10">
        <f t="shared" si="61"/>
        <v>12.5484516129032</v>
      </c>
      <c r="F62" s="7" t="s">
        <v>83</v>
      </c>
      <c r="G62" s="1">
        <v>5</v>
      </c>
      <c r="H62" s="9">
        <f t="shared" si="42"/>
        <v>14.643366666666701</v>
      </c>
      <c r="I62" s="9">
        <f t="shared" si="43"/>
        <v>287.79336666666666</v>
      </c>
      <c r="J62" s="9">
        <f t="shared" si="44"/>
        <v>0.10688179862654995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0.31588062623647128</v>
      </c>
      <c r="O62" s="9">
        <f t="shared" si="62"/>
        <v>0.11639196278437569</v>
      </c>
      <c r="P62" s="9">
        <f t="shared" si="47"/>
        <v>1.2440182328068539E-2</v>
      </c>
      <c r="Q62" s="12">
        <f t="shared" si="48"/>
        <v>2.3636346423330226E-3</v>
      </c>
      <c r="R62" s="9">
        <f t="shared" si="49"/>
        <v>1.8955666666666669E-2</v>
      </c>
      <c r="S62" s="13">
        <f t="shared" si="50"/>
        <v>0.12469277308454933</v>
      </c>
      <c r="T62" s="2">
        <f t="shared" si="51"/>
        <v>0.01</v>
      </c>
      <c r="U62" s="14">
        <f t="shared" si="52"/>
        <v>1.2469277308454934E-3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1.3246927730845494E-2</v>
      </c>
      <c r="AR62" s="9">
        <f t="shared" si="56"/>
        <v>9.9766666666666666</v>
      </c>
      <c r="AS62" s="1">
        <f t="shared" si="57"/>
        <v>0.19</v>
      </c>
      <c r="AT62" s="1">
        <f t="shared" si="58"/>
        <v>186497.5</v>
      </c>
      <c r="AU62" s="1">
        <f t="shared" si="59"/>
        <v>31376323.007546969</v>
      </c>
    </row>
    <row r="63" spans="1:48" x14ac:dyDescent="0.15">
      <c r="C63" s="7">
        <v>5</v>
      </c>
      <c r="D63" s="7">
        <f t="shared" si="60"/>
        <v>16.107483870967702</v>
      </c>
      <c r="E63" s="10">
        <f t="shared" si="61"/>
        <v>14.643366666666701</v>
      </c>
      <c r="F63" s="7" t="s">
        <v>85</v>
      </c>
      <c r="G63" s="1">
        <v>6</v>
      </c>
      <c r="H63" s="9">
        <f t="shared" si="42"/>
        <v>16.107483870967702</v>
      </c>
      <c r="I63" s="9">
        <f t="shared" si="43"/>
        <v>289.25748387096769</v>
      </c>
      <c r="J63" s="9">
        <f t="shared" si="44"/>
        <v>0.12684575498612619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0.20371844712297382</v>
      </c>
      <c r="P63" s="9">
        <f t="shared" si="47"/>
        <v>2.5840820229914841E-2</v>
      </c>
      <c r="Q63" s="12">
        <f t="shared" si="48"/>
        <v>4.9097558436838199E-3</v>
      </c>
      <c r="R63" s="9">
        <f t="shared" si="49"/>
        <v>1.8955666666666669E-2</v>
      </c>
      <c r="S63" s="13">
        <f t="shared" si="50"/>
        <v>0.25901256495070002</v>
      </c>
      <c r="T63" s="2">
        <f t="shared" si="51"/>
        <v>0.01</v>
      </c>
      <c r="U63" s="14">
        <f t="shared" si="52"/>
        <v>2.5901256495070002E-3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2.2690125649506999E-2</v>
      </c>
      <c r="AR63" s="9">
        <f t="shared" si="56"/>
        <v>9.9766666666666666</v>
      </c>
      <c r="AS63" s="1">
        <f t="shared" si="57"/>
        <v>0.19</v>
      </c>
      <c r="AT63" s="1">
        <f t="shared" si="58"/>
        <v>186497.5</v>
      </c>
      <c r="AU63" s="1">
        <f t="shared" si="59"/>
        <v>53743232.085657232</v>
      </c>
    </row>
    <row r="64" spans="1:48" x14ac:dyDescent="0.15">
      <c r="C64" s="7">
        <v>6</v>
      </c>
      <c r="D64" s="7">
        <f t="shared" si="60"/>
        <v>19.2164</v>
      </c>
      <c r="E64" s="10">
        <f t="shared" si="61"/>
        <v>16.107483870967702</v>
      </c>
      <c r="F64" s="7" t="s">
        <v>83</v>
      </c>
      <c r="G64" s="1">
        <v>7</v>
      </c>
      <c r="H64" s="9">
        <f t="shared" si="42"/>
        <v>19.2164</v>
      </c>
      <c r="I64" s="9">
        <f t="shared" si="43"/>
        <v>292.3664</v>
      </c>
      <c r="J64" s="9">
        <f t="shared" si="44"/>
        <v>0.1814379747605519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0.27764429355972564</v>
      </c>
      <c r="P64" s="9">
        <f t="shared" si="47"/>
        <v>5.0375218327300762E-2</v>
      </c>
      <c r="Q64" s="12">
        <f t="shared" si="48"/>
        <v>9.5712914821871452E-3</v>
      </c>
      <c r="R64" s="9">
        <f t="shared" si="49"/>
        <v>1.8955666666666669E-2</v>
      </c>
      <c r="S64" s="13">
        <f t="shared" si="50"/>
        <v>0.50493035409923914</v>
      </c>
      <c r="T64" s="2">
        <f t="shared" si="51"/>
        <v>0.01</v>
      </c>
      <c r="U64" s="14">
        <f t="shared" si="52"/>
        <v>5.0493035409923913E-3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2.5149303540992391E-2</v>
      </c>
      <c r="AR64" s="9">
        <f t="shared" si="56"/>
        <v>9.9766666666666666</v>
      </c>
      <c r="AS64" s="1">
        <f t="shared" si="57"/>
        <v>0.19</v>
      </c>
      <c r="AT64" s="1">
        <f t="shared" si="58"/>
        <v>186497.5</v>
      </c>
      <c r="AU64" s="1">
        <f t="shared" si="59"/>
        <v>59567975.862027116</v>
      </c>
    </row>
    <row r="65" spans="1:48" x14ac:dyDescent="0.15">
      <c r="C65" s="7">
        <v>7</v>
      </c>
      <c r="D65" s="7">
        <f t="shared" si="60"/>
        <v>21.273096774193601</v>
      </c>
      <c r="E65" s="10">
        <f t="shared" si="61"/>
        <v>19.2164</v>
      </c>
      <c r="F65" s="7" t="s">
        <v>83</v>
      </c>
      <c r="G65" s="1">
        <v>8</v>
      </c>
      <c r="H65" s="9">
        <f t="shared" si="42"/>
        <v>21.273096774193601</v>
      </c>
      <c r="I65" s="9">
        <f t="shared" si="43"/>
        <v>294.4230967741936</v>
      </c>
      <c r="J65" s="9">
        <f t="shared" si="44"/>
        <v>0.22896178080492555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0.32703574189909157</v>
      </c>
      <c r="P65" s="9">
        <f t="shared" si="47"/>
        <v>7.4878685852076007E-2</v>
      </c>
      <c r="Q65" s="12">
        <f t="shared" si="48"/>
        <v>1.4226950311894441E-2</v>
      </c>
      <c r="R65" s="9">
        <f t="shared" si="49"/>
        <v>1.8955666666666669E-2</v>
      </c>
      <c r="S65" s="13">
        <f t="shared" si="50"/>
        <v>0.75053811412037419</v>
      </c>
      <c r="T65" s="2">
        <f t="shared" si="51"/>
        <v>0.01</v>
      </c>
      <c r="U65" s="14">
        <f t="shared" si="52"/>
        <v>7.5053811412037416E-3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2.7605381141203741E-2</v>
      </c>
      <c r="AR65" s="9">
        <f t="shared" si="56"/>
        <v>9.9766666666666666</v>
      </c>
      <c r="AS65" s="1">
        <f t="shared" si="57"/>
        <v>0.19</v>
      </c>
      <c r="AT65" s="1">
        <f t="shared" si="58"/>
        <v>186497.5</v>
      </c>
      <c r="AU65" s="1">
        <f t="shared" si="59"/>
        <v>65385376.37040247</v>
      </c>
    </row>
    <row r="66" spans="1:48" x14ac:dyDescent="0.15">
      <c r="C66" s="7">
        <v>8</v>
      </c>
      <c r="D66" s="7">
        <f t="shared" si="60"/>
        <v>21.997806451612899</v>
      </c>
      <c r="E66" s="10">
        <f t="shared" si="61"/>
        <v>21.273096774193601</v>
      </c>
      <c r="F66" s="7" t="s">
        <v>83</v>
      </c>
      <c r="G66" s="1">
        <v>9</v>
      </c>
      <c r="H66" s="9">
        <f t="shared" si="42"/>
        <v>21.997806451612899</v>
      </c>
      <c r="I66" s="9">
        <f t="shared" si="43"/>
        <v>295.14780645161289</v>
      </c>
      <c r="J66" s="9">
        <f t="shared" si="44"/>
        <v>0.24832972627033326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0.35192372271368222</v>
      </c>
      <c r="P66" s="9">
        <f t="shared" si="47"/>
        <v>8.7393121729525361E-2</v>
      </c>
      <c r="Q66" s="12">
        <f t="shared" si="48"/>
        <v>1.6604693128609817E-2</v>
      </c>
      <c r="R66" s="9">
        <f t="shared" si="49"/>
        <v>1.8955666666666669E-2</v>
      </c>
      <c r="S66" s="13">
        <f t="shared" si="50"/>
        <v>0.87597515933369874</v>
      </c>
      <c r="T66" s="2">
        <f t="shared" si="51"/>
        <v>0.01</v>
      </c>
      <c r="U66" s="14">
        <f t="shared" si="52"/>
        <v>8.7597515933369868E-3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2.8859751593336987E-2</v>
      </c>
      <c r="AR66" s="9">
        <f t="shared" si="56"/>
        <v>9.9766666666666666</v>
      </c>
      <c r="AS66" s="1">
        <f t="shared" si="57"/>
        <v>0.19</v>
      </c>
      <c r="AT66" s="1">
        <f t="shared" si="58"/>
        <v>186497.5</v>
      </c>
      <c r="AU66" s="1">
        <f t="shared" si="59"/>
        <v>68356445.079836994</v>
      </c>
    </row>
    <row r="67" spans="1:48" x14ac:dyDescent="0.15">
      <c r="C67" s="7">
        <v>9</v>
      </c>
      <c r="D67" s="7">
        <f t="shared" si="60"/>
        <v>19.860900000000001</v>
      </c>
      <c r="E67" s="10">
        <f t="shared" si="61"/>
        <v>21.997806451612899</v>
      </c>
      <c r="F67" s="7" t="s">
        <v>83</v>
      </c>
      <c r="G67" s="1">
        <v>10</v>
      </c>
      <c r="H67" s="9">
        <f t="shared" si="42"/>
        <v>19.860900000000001</v>
      </c>
      <c r="I67" s="9">
        <f t="shared" si="43"/>
        <v>293.01089999999999</v>
      </c>
      <c r="J67" s="9">
        <f t="shared" si="44"/>
        <v>0.19522782336554434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0.36429726765082354</v>
      </c>
      <c r="P67" s="9">
        <f t="shared" si="47"/>
        <v>7.1120962621485415E-2</v>
      </c>
      <c r="Q67" s="12">
        <f t="shared" si="48"/>
        <v>1.3512982898082228E-2</v>
      </c>
      <c r="R67" s="9">
        <f t="shared" si="49"/>
        <v>1.8955666666666669E-2</v>
      </c>
      <c r="S67" s="13">
        <f t="shared" si="50"/>
        <v>0.71287299654011427</v>
      </c>
      <c r="T67" s="2">
        <f t="shared" si="51"/>
        <v>0.01</v>
      </c>
      <c r="U67" s="14">
        <f t="shared" si="52"/>
        <v>7.128729965401143E-3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2.7228729965401141E-2</v>
      </c>
      <c r="AR67" s="9">
        <f t="shared" si="56"/>
        <v>9.9766666666666666</v>
      </c>
      <c r="AS67" s="1">
        <f t="shared" si="57"/>
        <v>0.19</v>
      </c>
      <c r="AT67" s="1">
        <f t="shared" si="58"/>
        <v>186497.5</v>
      </c>
      <c r="AU67" s="1">
        <f t="shared" si="59"/>
        <v>64493250.347427599</v>
      </c>
    </row>
    <row r="68" spans="1:48" x14ac:dyDescent="0.15">
      <c r="C68" s="7">
        <v>10</v>
      </c>
      <c r="D68" s="7">
        <f t="shared" si="60"/>
        <v>17.542548387096801</v>
      </c>
      <c r="E68" s="10">
        <f t="shared" si="61"/>
        <v>19.860900000000001</v>
      </c>
      <c r="F68" s="7" t="s">
        <v>83</v>
      </c>
      <c r="G68" s="1">
        <v>11</v>
      </c>
      <c r="H68" s="9">
        <f t="shared" si="42"/>
        <v>17.542548387096801</v>
      </c>
      <c r="I68" s="9">
        <f t="shared" si="43"/>
        <v>290.69254838709679</v>
      </c>
      <c r="J68" s="9">
        <f t="shared" si="44"/>
        <v>0.14977706698644622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0.27851748977787122</v>
      </c>
      <c r="O68" s="9">
        <f t="shared" si="62"/>
        <v>0.11442548191813356</v>
      </c>
      <c r="P68" s="9">
        <f t="shared" si="47"/>
        <v>1.7138313070208681E-2</v>
      </c>
      <c r="Q68" s="12">
        <f t="shared" si="48"/>
        <v>3.2562794833396495E-3</v>
      </c>
      <c r="R68" s="9">
        <f t="shared" si="49"/>
        <v>1.8955666666666669E-2</v>
      </c>
      <c r="S68" s="13">
        <f t="shared" si="50"/>
        <v>0.17178395994195134</v>
      </c>
      <c r="T68" s="2">
        <f t="shared" si="51"/>
        <v>0.01</v>
      </c>
      <c r="U68" s="14">
        <f t="shared" si="52"/>
        <v>1.7178395994195135E-3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2.1817839599419513E-2</v>
      </c>
      <c r="AR68" s="9">
        <f t="shared" si="56"/>
        <v>9.9766666666666666</v>
      </c>
      <c r="AS68" s="1">
        <f t="shared" si="57"/>
        <v>0.19</v>
      </c>
      <c r="AT68" s="1">
        <f t="shared" si="58"/>
        <v>186497.5</v>
      </c>
      <c r="AU68" s="1">
        <f t="shared" si="59"/>
        <v>51677158.39531821</v>
      </c>
    </row>
    <row r="69" spans="1:48" x14ac:dyDescent="0.15">
      <c r="C69" s="7">
        <v>11</v>
      </c>
      <c r="D69" s="7">
        <f t="shared" si="60"/>
        <v>10.880100000000001</v>
      </c>
      <c r="E69" s="10">
        <f t="shared" si="61"/>
        <v>17.542548387096801</v>
      </c>
      <c r="F69" s="7" t="s">
        <v>85</v>
      </c>
      <c r="G69" s="1">
        <v>12</v>
      </c>
      <c r="H69" s="9">
        <f t="shared" si="42"/>
        <v>10.880100000000001</v>
      </c>
      <c r="I69" s="9">
        <f t="shared" si="43"/>
        <v>284.0301</v>
      </c>
      <c r="J69" s="9">
        <f t="shared" si="44"/>
        <v>6.826913302426145E-2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0.19705383551459155</v>
      </c>
      <c r="P69" s="9">
        <f t="shared" si="47"/>
        <v>1.3452694509686586E-2</v>
      </c>
      <c r="Q69" s="12">
        <f t="shared" si="48"/>
        <v>2.5560119568404514E-3</v>
      </c>
      <c r="R69" s="9">
        <f t="shared" si="49"/>
        <v>1.8955666666666669E-2</v>
      </c>
      <c r="S69" s="13">
        <f t="shared" si="50"/>
        <v>0.13484157543955816</v>
      </c>
      <c r="T69" s="2">
        <f t="shared" si="51"/>
        <v>0.01</v>
      </c>
      <c r="U69" s="14">
        <f t="shared" si="52"/>
        <v>1.3484157543955815E-3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1.3348415754395581E-2</v>
      </c>
      <c r="AR69" s="9">
        <f t="shared" si="56"/>
        <v>9.9766666666666666</v>
      </c>
      <c r="AS69" s="1">
        <f t="shared" si="57"/>
        <v>0.19</v>
      </c>
      <c r="AT69" s="1">
        <f t="shared" si="58"/>
        <v>186497.5</v>
      </c>
      <c r="AU69" s="1">
        <f t="shared" si="59"/>
        <v>31616704.858569708</v>
      </c>
      <c r="AV69" s="1">
        <f>SUM(AU58:AU69)</f>
        <v>555710271.7321943</v>
      </c>
    </row>
    <row r="70" spans="1:48" x14ac:dyDescent="0.15">
      <c r="C70" s="7">
        <v>12</v>
      </c>
      <c r="D70" s="7">
        <f t="shared" si="60"/>
        <v>11.529129032258099</v>
      </c>
      <c r="E70" s="10">
        <f t="shared" si="61"/>
        <v>10.880100000000001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9.9296129032258094</v>
      </c>
      <c r="E73" s="7"/>
      <c r="F73" s="7"/>
      <c r="G73" s="1">
        <v>1</v>
      </c>
      <c r="H73" s="9">
        <f t="shared" ref="H73:H84" si="63">E74</f>
        <v>9.9296129032258094</v>
      </c>
      <c r="I73" s="9">
        <f t="shared" ref="I73:I84" si="64">H73+273.15</f>
        <v>283.07961290322578</v>
      </c>
      <c r="J73" s="9">
        <f t="shared" ref="J73:J84" si="65">EXP(($C$15*(I73-$C$13))/($C$16*I73*$C$13))</f>
        <v>6.0846487838810429E-2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6.6626904183497426E-3</v>
      </c>
      <c r="Q73" s="12">
        <f t="shared" ref="Q73:Q84" si="69">P73*$B$75</f>
        <v>1.1992842753029537E-3</v>
      </c>
      <c r="R73" s="9">
        <f t="shared" ref="R73:R84" si="70">L73*$B$75</f>
        <v>1.9710000000000002E-2</v>
      </c>
      <c r="S73" s="13">
        <f t="shared" ref="S73:S84" si="71">Q73/R73</f>
        <v>6.0846487838810429E-2</v>
      </c>
      <c r="T73" s="2">
        <f t="shared" ref="T73:T84" si="72">$B$74/100</f>
        <v>0.01</v>
      </c>
      <c r="U73" s="14">
        <f t="shared" ref="U73:U84" si="73">S73*T73</f>
        <v>6.084648783881043E-4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1.3208464878388105E-2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29205.833333333332</v>
      </c>
      <c r="AU73" s="1">
        <f t="shared" ref="AU73:AU84" si="80">AT73*10000*AS73*0.67*AR73*AQ73</f>
        <v>5094286.6105973637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7.8073870967741898</v>
      </c>
      <c r="E74" s="10">
        <f t="shared" ref="E74:E85" si="82">D73</f>
        <v>9.9296129032258094</v>
      </c>
      <c r="F74" s="7" t="s">
        <v>83</v>
      </c>
      <c r="G74" s="1">
        <v>2</v>
      </c>
      <c r="H74" s="9">
        <f t="shared" si="63"/>
        <v>7.8073870967741898</v>
      </c>
      <c r="I74" s="9">
        <f t="shared" si="64"/>
        <v>280.95738709677414</v>
      </c>
      <c r="J74" s="9">
        <f t="shared" si="65"/>
        <v>4.6924627160080487E-2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0.21233730958165029</v>
      </c>
      <c r="P74" s="9">
        <f t="shared" si="68"/>
        <v>9.9638490842935256E-3</v>
      </c>
      <c r="Q74" s="12">
        <f t="shared" si="69"/>
        <v>1.7934928351728346E-3</v>
      </c>
      <c r="R74" s="9">
        <f t="shared" si="70"/>
        <v>1.9710000000000002E-2</v>
      </c>
      <c r="S74" s="13">
        <f t="shared" si="71"/>
        <v>9.0994055564324425E-2</v>
      </c>
      <c r="T74" s="2">
        <f t="shared" si="72"/>
        <v>0.01</v>
      </c>
      <c r="U74" s="14">
        <f t="shared" si="73"/>
        <v>9.0994055564324423E-4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1.3509940555643245E-2</v>
      </c>
      <c r="AR74" s="9">
        <f t="shared" si="77"/>
        <v>10.950000000000001</v>
      </c>
      <c r="AS74" s="1">
        <f t="shared" si="78"/>
        <v>0.18</v>
      </c>
      <c r="AT74" s="1">
        <f t="shared" si="79"/>
        <v>29205.833333333332</v>
      </c>
      <c r="AU74" s="1">
        <f t="shared" si="80"/>
        <v>5210560.7969015222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11.601214285714301</v>
      </c>
      <c r="E75" s="10">
        <f t="shared" si="82"/>
        <v>7.8073870967741898</v>
      </c>
      <c r="F75" s="7" t="s">
        <v>83</v>
      </c>
      <c r="G75" s="1">
        <v>3</v>
      </c>
      <c r="H75" s="9">
        <f t="shared" si="63"/>
        <v>11.601214285714301</v>
      </c>
      <c r="I75" s="9">
        <f t="shared" si="64"/>
        <v>284.7512142857143</v>
      </c>
      <c r="J75" s="9">
        <f t="shared" si="65"/>
        <v>7.4460721724949525E-2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0.31187346049735676</v>
      </c>
      <c r="P75" s="9">
        <f t="shared" si="68"/>
        <v>2.3222322955490721E-2</v>
      </c>
      <c r="Q75" s="12">
        <f t="shared" si="69"/>
        <v>4.1800181319883297E-3</v>
      </c>
      <c r="R75" s="9">
        <f t="shared" si="70"/>
        <v>1.9710000000000002E-2</v>
      </c>
      <c r="S75" s="13">
        <f t="shared" si="71"/>
        <v>0.21207600872594265</v>
      </c>
      <c r="T75" s="2">
        <f t="shared" si="72"/>
        <v>0.01</v>
      </c>
      <c r="U75" s="14">
        <f t="shared" si="73"/>
        <v>2.1207600872594264E-3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1.4720760087259427E-2</v>
      </c>
      <c r="AR75" s="9">
        <f t="shared" si="77"/>
        <v>10.950000000000001</v>
      </c>
      <c r="AS75" s="1">
        <f t="shared" si="78"/>
        <v>0.18</v>
      </c>
      <c r="AT75" s="1">
        <f t="shared" si="79"/>
        <v>29205.833333333332</v>
      </c>
      <c r="AU75" s="1">
        <f t="shared" si="80"/>
        <v>5677553.8793341899</v>
      </c>
    </row>
    <row r="76" spans="1:48" x14ac:dyDescent="0.15">
      <c r="C76" s="7">
        <v>3</v>
      </c>
      <c r="D76" s="7">
        <f t="shared" si="81"/>
        <v>12.5484516129032</v>
      </c>
      <c r="E76" s="10">
        <f t="shared" si="82"/>
        <v>11.601214285714301</v>
      </c>
      <c r="F76" s="7" t="s">
        <v>83</v>
      </c>
      <c r="G76" s="1">
        <v>4</v>
      </c>
      <c r="H76" s="9">
        <f t="shared" si="63"/>
        <v>12.5484516129032</v>
      </c>
      <c r="I76" s="9">
        <f t="shared" si="64"/>
        <v>285.69845161290317</v>
      </c>
      <c r="J76" s="9">
        <f t="shared" si="65"/>
        <v>8.3399518112135251E-2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0.3981511375418661</v>
      </c>
      <c r="P76" s="9">
        <f t="shared" si="68"/>
        <v>3.3205613006790112E-2</v>
      </c>
      <c r="Q76" s="12">
        <f t="shared" si="69"/>
        <v>5.9770103412222202E-3</v>
      </c>
      <c r="R76" s="9">
        <f t="shared" si="70"/>
        <v>1.9710000000000002E-2</v>
      </c>
      <c r="S76" s="13">
        <f t="shared" si="71"/>
        <v>0.3032476073679462</v>
      </c>
      <c r="T76" s="2">
        <f t="shared" si="72"/>
        <v>0.01</v>
      </c>
      <c r="U76" s="14">
        <f t="shared" si="73"/>
        <v>3.0324760736794619E-3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1.5632476073679461E-2</v>
      </c>
      <c r="AR76" s="9">
        <f t="shared" si="77"/>
        <v>10.950000000000001</v>
      </c>
      <c r="AS76" s="1">
        <f t="shared" si="78"/>
        <v>0.18</v>
      </c>
      <c r="AT76" s="1">
        <f t="shared" si="79"/>
        <v>29205.833333333332</v>
      </c>
      <c r="AU76" s="1">
        <f t="shared" si="80"/>
        <v>6029187.6675942186</v>
      </c>
    </row>
    <row r="77" spans="1:48" x14ac:dyDescent="0.15">
      <c r="C77" s="7">
        <v>4</v>
      </c>
      <c r="D77" s="7">
        <f t="shared" si="81"/>
        <v>14.643366666666701</v>
      </c>
      <c r="E77" s="10">
        <f t="shared" si="82"/>
        <v>12.5484516129032</v>
      </c>
      <c r="F77" s="7" t="s">
        <v>83</v>
      </c>
      <c r="G77" s="1">
        <v>5</v>
      </c>
      <c r="H77" s="9">
        <f t="shared" si="63"/>
        <v>14.643366666666701</v>
      </c>
      <c r="I77" s="9">
        <f t="shared" si="64"/>
        <v>287.79336666666666</v>
      </c>
      <c r="J77" s="9">
        <f t="shared" si="65"/>
        <v>0.10688179862654995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0.34669824830832219</v>
      </c>
      <c r="O77" s="9">
        <f t="shared" si="83"/>
        <v>0.1277472762267538</v>
      </c>
      <c r="P77" s="9">
        <f t="shared" si="68"/>
        <v>1.3653858652758151E-2</v>
      </c>
      <c r="Q77" s="12">
        <f t="shared" si="69"/>
        <v>2.4576945574964672E-3</v>
      </c>
      <c r="R77" s="9">
        <f t="shared" si="70"/>
        <v>1.9710000000000002E-2</v>
      </c>
      <c r="S77" s="13">
        <f t="shared" si="71"/>
        <v>0.12469277308454932</v>
      </c>
      <c r="T77" s="2">
        <f t="shared" si="72"/>
        <v>0.01</v>
      </c>
      <c r="U77" s="14">
        <f t="shared" si="73"/>
        <v>1.2469277308454932E-3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1.3846927730845494E-2</v>
      </c>
      <c r="AR77" s="9">
        <f t="shared" si="77"/>
        <v>10.950000000000001</v>
      </c>
      <c r="AS77" s="1">
        <f t="shared" si="78"/>
        <v>0.18</v>
      </c>
      <c r="AT77" s="1">
        <f t="shared" si="79"/>
        <v>29205.833333333332</v>
      </c>
      <c r="AU77" s="1">
        <f t="shared" si="80"/>
        <v>5340531.1810742319</v>
      </c>
    </row>
    <row r="78" spans="1:48" x14ac:dyDescent="0.15">
      <c r="C78" s="7">
        <v>5</v>
      </c>
      <c r="D78" s="7">
        <f t="shared" si="81"/>
        <v>16.107483870967702</v>
      </c>
      <c r="E78" s="10">
        <f t="shared" si="82"/>
        <v>14.643366666666701</v>
      </c>
      <c r="F78" s="7" t="s">
        <v>85</v>
      </c>
      <c r="G78" s="1">
        <v>6</v>
      </c>
      <c r="H78" s="9">
        <f t="shared" si="63"/>
        <v>16.107483870967702</v>
      </c>
      <c r="I78" s="9">
        <f t="shared" si="64"/>
        <v>289.25748387096769</v>
      </c>
      <c r="J78" s="9">
        <f t="shared" si="65"/>
        <v>0.12684575498612619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0.22359341757399567</v>
      </c>
      <c r="P78" s="9">
        <f t="shared" si="68"/>
        <v>2.8361875862101656E-2</v>
      </c>
      <c r="Q78" s="12">
        <f t="shared" si="69"/>
        <v>5.1051376551782979E-3</v>
      </c>
      <c r="R78" s="9">
        <f t="shared" si="70"/>
        <v>1.9710000000000002E-2</v>
      </c>
      <c r="S78" s="13">
        <f t="shared" si="71"/>
        <v>0.25901256495070002</v>
      </c>
      <c r="T78" s="2">
        <f t="shared" si="72"/>
        <v>0.01</v>
      </c>
      <c r="U78" s="14">
        <f t="shared" si="73"/>
        <v>2.5901256495070002E-3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2.4190125649507E-2</v>
      </c>
      <c r="AR78" s="9">
        <f t="shared" si="77"/>
        <v>10.950000000000001</v>
      </c>
      <c r="AS78" s="1">
        <f t="shared" si="78"/>
        <v>0.18</v>
      </c>
      <c r="AT78" s="1">
        <f t="shared" si="79"/>
        <v>29205.833333333332</v>
      </c>
      <c r="AU78" s="1">
        <f t="shared" si="80"/>
        <v>9329731.6788557731</v>
      </c>
    </row>
    <row r="79" spans="1:48" x14ac:dyDescent="0.15">
      <c r="C79" s="7">
        <v>6</v>
      </c>
      <c r="D79" s="7">
        <f t="shared" si="81"/>
        <v>19.2164</v>
      </c>
      <c r="E79" s="10">
        <f t="shared" si="82"/>
        <v>16.107483870967702</v>
      </c>
      <c r="F79" s="7" t="s">
        <v>83</v>
      </c>
      <c r="G79" s="1">
        <v>7</v>
      </c>
      <c r="H79" s="9">
        <f t="shared" si="63"/>
        <v>19.2164</v>
      </c>
      <c r="I79" s="9">
        <f t="shared" si="64"/>
        <v>292.3664</v>
      </c>
      <c r="J79" s="9">
        <f t="shared" si="65"/>
        <v>0.1814379747605519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0.30473154171189404</v>
      </c>
      <c r="P79" s="9">
        <f t="shared" si="68"/>
        <v>5.5289873773866696E-2</v>
      </c>
      <c r="Q79" s="12">
        <f t="shared" si="69"/>
        <v>9.9521772792960043E-3</v>
      </c>
      <c r="R79" s="9">
        <f t="shared" si="70"/>
        <v>1.9710000000000002E-2</v>
      </c>
      <c r="S79" s="13">
        <f t="shared" si="71"/>
        <v>0.50493035409923914</v>
      </c>
      <c r="T79" s="2">
        <f t="shared" si="72"/>
        <v>0.01</v>
      </c>
      <c r="U79" s="14">
        <f t="shared" si="73"/>
        <v>5.0493035409923913E-3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2.6649303540992392E-2</v>
      </c>
      <c r="AR79" s="9">
        <f t="shared" si="77"/>
        <v>10.950000000000001</v>
      </c>
      <c r="AS79" s="1">
        <f t="shared" si="78"/>
        <v>0.18</v>
      </c>
      <c r="AT79" s="1">
        <f t="shared" si="79"/>
        <v>29205.833333333332</v>
      </c>
      <c r="AU79" s="1">
        <f t="shared" si="80"/>
        <v>10278195.949383471</v>
      </c>
    </row>
    <row r="80" spans="1:48" x14ac:dyDescent="0.15">
      <c r="C80" s="7">
        <v>7</v>
      </c>
      <c r="D80" s="7">
        <f t="shared" si="81"/>
        <v>21.273096774193601</v>
      </c>
      <c r="E80" s="10">
        <f t="shared" si="82"/>
        <v>19.2164</v>
      </c>
      <c r="F80" s="7" t="s">
        <v>83</v>
      </c>
      <c r="G80" s="1">
        <v>8</v>
      </c>
      <c r="H80" s="9">
        <f t="shared" si="63"/>
        <v>21.273096774193601</v>
      </c>
      <c r="I80" s="9">
        <f t="shared" si="64"/>
        <v>294.4230967741936</v>
      </c>
      <c r="J80" s="9">
        <f t="shared" si="65"/>
        <v>0.22896178080492555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0.35894166793802734</v>
      </c>
      <c r="P80" s="9">
        <f t="shared" si="68"/>
        <v>8.2183923496180991E-2</v>
      </c>
      <c r="Q80" s="12">
        <f t="shared" si="69"/>
        <v>1.4793106229312578E-2</v>
      </c>
      <c r="R80" s="9">
        <f t="shared" si="70"/>
        <v>1.9710000000000002E-2</v>
      </c>
      <c r="S80" s="13">
        <f t="shared" si="71"/>
        <v>0.7505381141203743</v>
      </c>
      <c r="T80" s="2">
        <f t="shared" si="72"/>
        <v>0.01</v>
      </c>
      <c r="U80" s="14">
        <f t="shared" si="73"/>
        <v>7.5053811412037433E-3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2.9105381141203743E-2</v>
      </c>
      <c r="AR80" s="9">
        <f t="shared" si="77"/>
        <v>10.950000000000001</v>
      </c>
      <c r="AS80" s="1">
        <f t="shared" si="78"/>
        <v>0.18</v>
      </c>
      <c r="AT80" s="1">
        <f t="shared" si="79"/>
        <v>29205.833333333332</v>
      </c>
      <c r="AU80" s="1">
        <f t="shared" si="80"/>
        <v>11225464.48880451</v>
      </c>
    </row>
    <row r="81" spans="1:48" x14ac:dyDescent="0.15">
      <c r="C81" s="7">
        <v>8</v>
      </c>
      <c r="D81" s="7">
        <f t="shared" si="81"/>
        <v>21.997806451612899</v>
      </c>
      <c r="E81" s="10">
        <f t="shared" si="82"/>
        <v>21.273096774193601</v>
      </c>
      <c r="F81" s="7" t="s">
        <v>83</v>
      </c>
      <c r="G81" s="1">
        <v>9</v>
      </c>
      <c r="H81" s="9">
        <f t="shared" si="63"/>
        <v>21.997806451612899</v>
      </c>
      <c r="I81" s="9">
        <f t="shared" si="64"/>
        <v>295.14780645161289</v>
      </c>
      <c r="J81" s="9">
        <f t="shared" si="65"/>
        <v>0.24832972627033326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0.38625774444184635</v>
      </c>
      <c r="P81" s="9">
        <f t="shared" si="68"/>
        <v>9.591927994704004E-2</v>
      </c>
      <c r="Q81" s="12">
        <f t="shared" si="69"/>
        <v>1.7265470390467205E-2</v>
      </c>
      <c r="R81" s="9">
        <f t="shared" si="70"/>
        <v>1.9710000000000002E-2</v>
      </c>
      <c r="S81" s="13">
        <f t="shared" si="71"/>
        <v>0.87597515933369885</v>
      </c>
      <c r="T81" s="2">
        <f t="shared" si="72"/>
        <v>0.01</v>
      </c>
      <c r="U81" s="14">
        <f t="shared" si="73"/>
        <v>8.7597515933369886E-3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3.0359751593336988E-2</v>
      </c>
      <c r="AR81" s="9">
        <f t="shared" si="77"/>
        <v>10.950000000000001</v>
      </c>
      <c r="AS81" s="1">
        <f t="shared" si="78"/>
        <v>0.18</v>
      </c>
      <c r="AT81" s="1">
        <f t="shared" si="79"/>
        <v>29205.833333333332</v>
      </c>
      <c r="AU81" s="1">
        <f t="shared" si="80"/>
        <v>11709254.441525433</v>
      </c>
    </row>
    <row r="82" spans="1:48" x14ac:dyDescent="0.15">
      <c r="C82" s="7">
        <v>9</v>
      </c>
      <c r="D82" s="7">
        <f t="shared" si="81"/>
        <v>19.860900000000001</v>
      </c>
      <c r="E82" s="10">
        <f t="shared" si="82"/>
        <v>21.997806451612899</v>
      </c>
      <c r="F82" s="7" t="s">
        <v>83</v>
      </c>
      <c r="G82" s="1">
        <v>10</v>
      </c>
      <c r="H82" s="9">
        <f t="shared" si="63"/>
        <v>19.860900000000001</v>
      </c>
      <c r="I82" s="9">
        <f t="shared" si="64"/>
        <v>293.01089999999999</v>
      </c>
      <c r="J82" s="9">
        <f t="shared" si="65"/>
        <v>0.19522782336554434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0.39983846449480637</v>
      </c>
      <c r="P82" s="9">
        <f t="shared" si="68"/>
        <v>7.8059593121142523E-2</v>
      </c>
      <c r="Q82" s="12">
        <f t="shared" si="69"/>
        <v>1.4050726761805655E-2</v>
      </c>
      <c r="R82" s="9">
        <f t="shared" si="70"/>
        <v>1.9710000000000002E-2</v>
      </c>
      <c r="S82" s="13">
        <f t="shared" si="71"/>
        <v>0.71287299654011427</v>
      </c>
      <c r="T82" s="2">
        <f t="shared" si="72"/>
        <v>0.01</v>
      </c>
      <c r="U82" s="14">
        <f t="shared" si="73"/>
        <v>7.128729965401143E-3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2.8728729965401142E-2</v>
      </c>
      <c r="AR82" s="9">
        <f t="shared" si="77"/>
        <v>10.950000000000001</v>
      </c>
      <c r="AS82" s="1">
        <f t="shared" si="78"/>
        <v>0.18</v>
      </c>
      <c r="AT82" s="1">
        <f t="shared" si="79"/>
        <v>29205.833333333332</v>
      </c>
      <c r="AU82" s="1">
        <f t="shared" si="80"/>
        <v>11080196.355117267</v>
      </c>
    </row>
    <row r="83" spans="1:48" x14ac:dyDescent="0.15">
      <c r="C83" s="7">
        <v>10</v>
      </c>
      <c r="D83" s="7">
        <f t="shared" si="81"/>
        <v>17.542548387096801</v>
      </c>
      <c r="E83" s="10">
        <f t="shared" si="82"/>
        <v>19.860900000000001</v>
      </c>
      <c r="F83" s="7" t="s">
        <v>83</v>
      </c>
      <c r="G83" s="1">
        <v>11</v>
      </c>
      <c r="H83" s="9">
        <f t="shared" si="63"/>
        <v>17.542548387096801</v>
      </c>
      <c r="I83" s="9">
        <f t="shared" si="64"/>
        <v>290.69254838709679</v>
      </c>
      <c r="J83" s="9">
        <f t="shared" si="65"/>
        <v>0.14977706698644622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0.30568992780498067</v>
      </c>
      <c r="O83" s="9">
        <f t="shared" si="83"/>
        <v>0.12558894356868316</v>
      </c>
      <c r="P83" s="9">
        <f t="shared" si="68"/>
        <v>1.8810343613643671E-2</v>
      </c>
      <c r="Q83" s="12">
        <f t="shared" si="69"/>
        <v>3.3858618504558607E-3</v>
      </c>
      <c r="R83" s="9">
        <f t="shared" si="70"/>
        <v>1.9710000000000002E-2</v>
      </c>
      <c r="S83" s="13">
        <f t="shared" si="71"/>
        <v>0.17178395994195131</v>
      </c>
      <c r="T83" s="2">
        <f t="shared" si="72"/>
        <v>0.01</v>
      </c>
      <c r="U83" s="14">
        <f t="shared" si="73"/>
        <v>1.717839599419513E-3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2.3317839599419514E-2</v>
      </c>
      <c r="AR83" s="9">
        <f t="shared" si="77"/>
        <v>10.950000000000001</v>
      </c>
      <c r="AS83" s="1">
        <f t="shared" si="78"/>
        <v>0.18</v>
      </c>
      <c r="AT83" s="1">
        <f t="shared" si="79"/>
        <v>29205.833333333332</v>
      </c>
      <c r="AU83" s="1">
        <f t="shared" si="80"/>
        <v>8993305.3653905075</v>
      </c>
    </row>
    <row r="84" spans="1:48" x14ac:dyDescent="0.15">
      <c r="C84" s="7">
        <v>11</v>
      </c>
      <c r="D84" s="7">
        <f t="shared" si="81"/>
        <v>10.880100000000001</v>
      </c>
      <c r="E84" s="10">
        <f t="shared" si="82"/>
        <v>17.542548387096801</v>
      </c>
      <c r="F84" s="7" t="s">
        <v>85</v>
      </c>
      <c r="G84" s="1">
        <v>12</v>
      </c>
      <c r="H84" s="9">
        <f t="shared" si="63"/>
        <v>10.880100000000001</v>
      </c>
      <c r="I84" s="9">
        <f t="shared" si="64"/>
        <v>284.0301</v>
      </c>
      <c r="J84" s="9">
        <f t="shared" si="65"/>
        <v>6.826913302426145E-2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0.21627859995503951</v>
      </c>
      <c r="P84" s="9">
        <f t="shared" si="68"/>
        <v>1.4765152510631619E-2</v>
      </c>
      <c r="Q84" s="12">
        <f t="shared" si="69"/>
        <v>2.6577274519136913E-3</v>
      </c>
      <c r="R84" s="9">
        <f t="shared" si="70"/>
        <v>1.9710000000000002E-2</v>
      </c>
      <c r="S84" s="13">
        <f t="shared" si="71"/>
        <v>0.13484157543955813</v>
      </c>
      <c r="T84" s="2">
        <f t="shared" si="72"/>
        <v>0.01</v>
      </c>
      <c r="U84" s="14">
        <f t="shared" si="73"/>
        <v>1.3484157543955813E-3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1.3948415754395581E-2</v>
      </c>
      <c r="AR84" s="9">
        <f t="shared" si="77"/>
        <v>10.950000000000001</v>
      </c>
      <c r="AS84" s="1">
        <f t="shared" si="78"/>
        <v>0.18</v>
      </c>
      <c r="AT84" s="1">
        <f t="shared" si="79"/>
        <v>29205.833333333332</v>
      </c>
      <c r="AU84" s="1">
        <f t="shared" si="80"/>
        <v>5379673.4344903072</v>
      </c>
      <c r="AV84" s="1">
        <f>SUM(AU73:AU84)</f>
        <v>95347941.849068791</v>
      </c>
    </row>
    <row r="85" spans="1:48" x14ac:dyDescent="0.15">
      <c r="C85" s="7">
        <v>12</v>
      </c>
      <c r="D85" s="7">
        <f t="shared" si="81"/>
        <v>11.529129032258099</v>
      </c>
      <c r="E85" s="10">
        <f t="shared" si="82"/>
        <v>10.880100000000001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9.9296129032258094</v>
      </c>
      <c r="E89" s="7"/>
      <c r="F89" s="7"/>
      <c r="G89" s="1">
        <v>1</v>
      </c>
      <c r="H89" s="9">
        <f t="shared" ref="H89:H100" si="84">E90</f>
        <v>9.9296129032258094</v>
      </c>
      <c r="I89" s="9">
        <f t="shared" ref="I89:I100" si="85">H89+273.15</f>
        <v>283.07961290322578</v>
      </c>
      <c r="J89" s="9">
        <f t="shared" ref="J89:J100" si="86">EXP(($C$15*(I89-$C$13))/($C$16*I89*$C$13))</f>
        <v>6.0846487838810429E-2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0.32280735076904499</v>
      </c>
      <c r="Q89" s="12">
        <f t="shared" ref="Q89:Q100" si="90">P89*$B$91</f>
        <v>0.14526330784607025</v>
      </c>
      <c r="R89" s="9">
        <f t="shared" ref="R89:R100" si="91">L89*$B$91</f>
        <v>2.3873737500000001</v>
      </c>
      <c r="S89" s="13">
        <f t="shared" ref="S89:S100" si="92">Q89/R89</f>
        <v>6.0846487838810429E-2</v>
      </c>
      <c r="T89" s="2">
        <f t="shared" ref="T89:T100" si="93">$B$90/100</f>
        <v>0.51</v>
      </c>
      <c r="U89" s="14">
        <f t="shared" ref="U89:U100" si="94">S89*T89</f>
        <v>3.1031708797793319E-2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3.9693060202534686E-2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185085</v>
      </c>
      <c r="AN89" s="1">
        <f t="shared" ref="AN89:AN100" si="99">AM89*10000*AK89*AJ89</f>
        <v>764229029.70014739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7.8073870967741898</v>
      </c>
      <c r="E90" s="10">
        <f t="shared" ref="E90:E101" si="101">D89</f>
        <v>9.9296129032258094</v>
      </c>
      <c r="F90" s="7" t="s">
        <v>83</v>
      </c>
      <c r="G90" s="1">
        <v>2</v>
      </c>
      <c r="H90" s="9">
        <f t="shared" si="84"/>
        <v>7.8073870967741898</v>
      </c>
      <c r="I90" s="9">
        <f t="shared" si="85"/>
        <v>280.95738709677414</v>
      </c>
      <c r="J90" s="9">
        <f t="shared" si="86"/>
        <v>4.6924627160080487E-2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10.287742649230955</v>
      </c>
      <c r="P90" s="9">
        <f t="shared" si="89"/>
        <v>0.48274848813402127</v>
      </c>
      <c r="Q90" s="12">
        <f t="shared" si="90"/>
        <v>0.21723681966030958</v>
      </c>
      <c r="R90" s="9">
        <f t="shared" si="91"/>
        <v>2.3873737500000001</v>
      </c>
      <c r="S90" s="13">
        <f t="shared" si="92"/>
        <v>9.0994055564324425E-2</v>
      </c>
      <c r="T90" s="2">
        <f t="shared" si="93"/>
        <v>0.51</v>
      </c>
      <c r="U90" s="14">
        <f t="shared" si="94"/>
        <v>4.6406968337805457E-2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4.4328700953848346E-2</v>
      </c>
      <c r="AK90" s="9">
        <f t="shared" si="96"/>
        <v>10.4025</v>
      </c>
      <c r="AL90" s="1">
        <f t="shared" si="97"/>
        <v>0.45</v>
      </c>
      <c r="AM90" s="17">
        <f t="shared" si="98"/>
        <v>185085</v>
      </c>
      <c r="AN90" s="1">
        <f t="shared" si="99"/>
        <v>853481186.50887525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11.601214285714301</v>
      </c>
      <c r="E91" s="10">
        <f t="shared" si="101"/>
        <v>7.8073870967741898</v>
      </c>
      <c r="F91" s="7" t="s">
        <v>83</v>
      </c>
      <c r="G91" s="1">
        <v>3</v>
      </c>
      <c r="H91" s="9">
        <f t="shared" si="84"/>
        <v>11.601214285714301</v>
      </c>
      <c r="I91" s="9">
        <f t="shared" si="85"/>
        <v>284.7512142857143</v>
      </c>
      <c r="J91" s="9">
        <f t="shared" si="86"/>
        <v>7.4460721724949525E-2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15.110269161096934</v>
      </c>
      <c r="P91" s="9">
        <f t="shared" si="89"/>
        <v>1.1251215471935252</v>
      </c>
      <c r="Q91" s="12">
        <f t="shared" si="90"/>
        <v>0.5063046962370864</v>
      </c>
      <c r="R91" s="9">
        <f t="shared" si="91"/>
        <v>2.3873737500000001</v>
      </c>
      <c r="S91" s="13">
        <f t="shared" si="92"/>
        <v>0.21207600872594262</v>
      </c>
      <c r="T91" s="2">
        <f t="shared" si="93"/>
        <v>0.51</v>
      </c>
      <c r="U91" s="14">
        <f t="shared" si="94"/>
        <v>0.10815876445023073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6.2946867481744564E-2</v>
      </c>
      <c r="AK91" s="9">
        <f t="shared" si="96"/>
        <v>10.4025</v>
      </c>
      <c r="AL91" s="1">
        <f t="shared" si="97"/>
        <v>0.45</v>
      </c>
      <c r="AM91" s="17">
        <f t="shared" si="98"/>
        <v>185085</v>
      </c>
      <c r="AN91" s="1">
        <f t="shared" si="99"/>
        <v>1211945443.6815004</v>
      </c>
    </row>
    <row r="92" spans="1:48" x14ac:dyDescent="0.15">
      <c r="C92" s="7">
        <v>3</v>
      </c>
      <c r="D92" s="7">
        <f t="shared" si="100"/>
        <v>12.5484516129032</v>
      </c>
      <c r="E92" s="10">
        <f t="shared" si="101"/>
        <v>11.601214285714301</v>
      </c>
      <c r="F92" s="7" t="s">
        <v>83</v>
      </c>
      <c r="G92" s="1">
        <v>4</v>
      </c>
      <c r="H92" s="9">
        <f t="shared" si="84"/>
        <v>12.5484516129032</v>
      </c>
      <c r="I92" s="9">
        <f t="shared" si="85"/>
        <v>285.69845161290317</v>
      </c>
      <c r="J92" s="9">
        <f t="shared" si="86"/>
        <v>8.3399518112135251E-2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19.290422613903406</v>
      </c>
      <c r="P92" s="9">
        <f t="shared" si="89"/>
        <v>1.6088119501789806</v>
      </c>
      <c r="Q92" s="12">
        <f t="shared" si="90"/>
        <v>0.72396537758054125</v>
      </c>
      <c r="R92" s="9">
        <f t="shared" si="91"/>
        <v>2.3873737500000001</v>
      </c>
      <c r="S92" s="13">
        <f t="shared" si="92"/>
        <v>0.30324760736794615</v>
      </c>
      <c r="T92" s="2">
        <f t="shared" si="93"/>
        <v>0.51</v>
      </c>
      <c r="U92" s="14">
        <f t="shared" si="94"/>
        <v>0.15465627975765253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7.696586834693224E-2</v>
      </c>
      <c r="AK92" s="9">
        <f t="shared" si="96"/>
        <v>10.4025</v>
      </c>
      <c r="AL92" s="1">
        <f t="shared" si="97"/>
        <v>0.45</v>
      </c>
      <c r="AM92" s="17">
        <f t="shared" si="98"/>
        <v>185085</v>
      </c>
      <c r="AN92" s="1">
        <f t="shared" si="99"/>
        <v>1481859815.9647379</v>
      </c>
    </row>
    <row r="93" spans="1:48" x14ac:dyDescent="0.15">
      <c r="C93" s="7">
        <v>4</v>
      </c>
      <c r="D93" s="7">
        <f t="shared" si="100"/>
        <v>14.643366666666701</v>
      </c>
      <c r="E93" s="10">
        <f t="shared" si="101"/>
        <v>12.5484516129032</v>
      </c>
      <c r="F93" s="7" t="s">
        <v>83</v>
      </c>
      <c r="G93" s="1">
        <v>5</v>
      </c>
      <c r="H93" s="9">
        <f t="shared" si="84"/>
        <v>14.643366666666701</v>
      </c>
      <c r="I93" s="9">
        <f t="shared" si="85"/>
        <v>287.79336666666666</v>
      </c>
      <c r="J93" s="9">
        <f t="shared" si="86"/>
        <v>0.10688179862654995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16.797530130538203</v>
      </c>
      <c r="O93" s="9">
        <f t="shared" si="102"/>
        <v>6.1893555331862196</v>
      </c>
      <c r="P93" s="9">
        <f t="shared" si="89"/>
        <v>0.6615294517261322</v>
      </c>
      <c r="Q93" s="12">
        <f t="shared" si="90"/>
        <v>0.29768825327675952</v>
      </c>
      <c r="R93" s="9">
        <f t="shared" si="91"/>
        <v>2.3873737500000001</v>
      </c>
      <c r="S93" s="13">
        <f t="shared" si="92"/>
        <v>0.12469277308454929</v>
      </c>
      <c r="T93" s="2">
        <f t="shared" si="93"/>
        <v>0.51</v>
      </c>
      <c r="U93" s="14">
        <f t="shared" si="94"/>
        <v>6.3593314273120136E-2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4.9510384253345724E-2</v>
      </c>
      <c r="AK93" s="9">
        <f t="shared" si="96"/>
        <v>10.4025</v>
      </c>
      <c r="AL93" s="1">
        <f t="shared" si="97"/>
        <v>0.45</v>
      </c>
      <c r="AM93" s="17">
        <f t="shared" si="98"/>
        <v>185085</v>
      </c>
      <c r="AN93" s="1">
        <f t="shared" si="99"/>
        <v>953246555.5679096</v>
      </c>
    </row>
    <row r="94" spans="1:48" x14ac:dyDescent="0.15">
      <c r="C94" s="7">
        <v>5</v>
      </c>
      <c r="D94" s="7">
        <f t="shared" si="100"/>
        <v>16.107483870967702</v>
      </c>
      <c r="E94" s="10">
        <f t="shared" si="101"/>
        <v>14.643366666666701</v>
      </c>
      <c r="F94" s="7" t="s">
        <v>85</v>
      </c>
      <c r="G94" s="1">
        <v>6</v>
      </c>
      <c r="H94" s="9">
        <f t="shared" si="84"/>
        <v>16.107483870967702</v>
      </c>
      <c r="I94" s="9">
        <f t="shared" si="85"/>
        <v>289.25748387096769</v>
      </c>
      <c r="J94" s="9">
        <f t="shared" si="86"/>
        <v>0.12684575498612619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10.833101081460088</v>
      </c>
      <c r="P94" s="9">
        <f t="shared" si="89"/>
        <v>1.3741328855188248</v>
      </c>
      <c r="Q94" s="12">
        <f t="shared" si="90"/>
        <v>0.61835979848347122</v>
      </c>
      <c r="R94" s="9">
        <f t="shared" si="91"/>
        <v>2.3873737500000001</v>
      </c>
      <c r="S94" s="13">
        <f t="shared" si="92"/>
        <v>0.25901256495070002</v>
      </c>
      <c r="T94" s="2">
        <f t="shared" si="93"/>
        <v>0.51</v>
      </c>
      <c r="U94" s="14">
        <f t="shared" si="94"/>
        <v>0.13209640812485701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8.628206704964439E-2</v>
      </c>
      <c r="AK94" s="9">
        <f t="shared" si="96"/>
        <v>10.4025</v>
      </c>
      <c r="AL94" s="1">
        <f t="shared" si="97"/>
        <v>0.45</v>
      </c>
      <c r="AM94" s="17">
        <f t="shared" si="98"/>
        <v>185085</v>
      </c>
      <c r="AN94" s="1">
        <f t="shared" si="99"/>
        <v>1661228941.4173739</v>
      </c>
    </row>
    <row r="95" spans="1:48" x14ac:dyDescent="0.15">
      <c r="C95" s="7">
        <v>6</v>
      </c>
      <c r="D95" s="7">
        <f t="shared" si="100"/>
        <v>19.2164</v>
      </c>
      <c r="E95" s="10">
        <f t="shared" si="101"/>
        <v>16.107483870967702</v>
      </c>
      <c r="F95" s="7" t="s">
        <v>83</v>
      </c>
      <c r="G95" s="1">
        <v>7</v>
      </c>
      <c r="H95" s="9">
        <f t="shared" si="84"/>
        <v>19.2164</v>
      </c>
      <c r="I95" s="9">
        <f t="shared" si="85"/>
        <v>292.3664</v>
      </c>
      <c r="J95" s="9">
        <f t="shared" si="86"/>
        <v>0.1814379747605519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14.764243195941262</v>
      </c>
      <c r="P95" s="9">
        <f t="shared" si="89"/>
        <v>2.6787943843438407</v>
      </c>
      <c r="Q95" s="12">
        <f t="shared" si="90"/>
        <v>1.2054574729547283</v>
      </c>
      <c r="R95" s="9">
        <f t="shared" si="91"/>
        <v>2.3873737500000001</v>
      </c>
      <c r="S95" s="13">
        <f t="shared" si="92"/>
        <v>0.50493035409923903</v>
      </c>
      <c r="T95" s="2">
        <f t="shared" si="93"/>
        <v>0.51</v>
      </c>
      <c r="U95" s="14">
        <f t="shared" si="94"/>
        <v>0.25751448059061194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0.1240956158980695</v>
      </c>
      <c r="AK95" s="9">
        <f t="shared" si="96"/>
        <v>10.4025</v>
      </c>
      <c r="AL95" s="1">
        <f t="shared" si="97"/>
        <v>0.45</v>
      </c>
      <c r="AM95" s="17">
        <f t="shared" si="98"/>
        <v>185085</v>
      </c>
      <c r="AN95" s="1">
        <f t="shared" si="99"/>
        <v>2389270861.0501084</v>
      </c>
    </row>
    <row r="96" spans="1:48" x14ac:dyDescent="0.15">
      <c r="C96" s="7">
        <v>7</v>
      </c>
      <c r="D96" s="7">
        <f t="shared" si="100"/>
        <v>21.273096774193601</v>
      </c>
      <c r="E96" s="10">
        <f t="shared" si="101"/>
        <v>19.2164</v>
      </c>
      <c r="F96" s="7" t="s">
        <v>83</v>
      </c>
      <c r="G96" s="1">
        <v>8</v>
      </c>
      <c r="H96" s="9">
        <f t="shared" si="84"/>
        <v>21.273096774193601</v>
      </c>
      <c r="I96" s="9">
        <f t="shared" si="85"/>
        <v>294.4230967741936</v>
      </c>
      <c r="J96" s="9">
        <f t="shared" si="86"/>
        <v>0.22896178080492555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17.390723811597422</v>
      </c>
      <c r="P96" s="9">
        <f t="shared" si="89"/>
        <v>3.9818110933899682</v>
      </c>
      <c r="Q96" s="12">
        <f t="shared" si="90"/>
        <v>1.7918149920254858</v>
      </c>
      <c r="R96" s="9">
        <f t="shared" si="91"/>
        <v>2.3873737500000001</v>
      </c>
      <c r="S96" s="13">
        <f t="shared" si="92"/>
        <v>0.75053811412037419</v>
      </c>
      <c r="T96" s="2">
        <f t="shared" si="93"/>
        <v>0.51</v>
      </c>
      <c r="U96" s="14">
        <f t="shared" si="94"/>
        <v>0.38277443820139084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0.16186149311771933</v>
      </c>
      <c r="AK96" s="9">
        <f t="shared" si="96"/>
        <v>10.4025</v>
      </c>
      <c r="AL96" s="1">
        <f t="shared" si="97"/>
        <v>0.45</v>
      </c>
      <c r="AM96" s="17">
        <f t="shared" si="98"/>
        <v>185085</v>
      </c>
      <c r="AN96" s="1">
        <f t="shared" si="99"/>
        <v>3116394936.545423</v>
      </c>
    </row>
    <row r="97" spans="1:50" x14ac:dyDescent="0.15">
      <c r="C97" s="7">
        <v>8</v>
      </c>
      <c r="D97" s="7">
        <f t="shared" si="100"/>
        <v>21.997806451612899</v>
      </c>
      <c r="E97" s="10">
        <f t="shared" si="101"/>
        <v>21.273096774193601</v>
      </c>
      <c r="F97" s="7" t="s">
        <v>83</v>
      </c>
      <c r="G97" s="1">
        <v>9</v>
      </c>
      <c r="H97" s="9">
        <f t="shared" si="84"/>
        <v>21.997806451612899</v>
      </c>
      <c r="I97" s="9">
        <f t="shared" si="85"/>
        <v>295.14780645161289</v>
      </c>
      <c r="J97" s="9">
        <f t="shared" si="86"/>
        <v>0.24832972627033326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18.714187718207452</v>
      </c>
      <c r="P97" s="9">
        <f t="shared" si="89"/>
        <v>4.6472891134340886</v>
      </c>
      <c r="Q97" s="12">
        <f t="shared" si="90"/>
        <v>2.0912801010453399</v>
      </c>
      <c r="R97" s="9">
        <f t="shared" si="91"/>
        <v>2.3873737500000001</v>
      </c>
      <c r="S97" s="13">
        <f t="shared" si="92"/>
        <v>0.87597515933369874</v>
      </c>
      <c r="T97" s="2">
        <f t="shared" si="93"/>
        <v>0.51</v>
      </c>
      <c r="U97" s="14">
        <f t="shared" si="94"/>
        <v>0.44674733126018634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0.18114932037494619</v>
      </c>
      <c r="AK97" s="9">
        <f t="shared" si="96"/>
        <v>10.4025</v>
      </c>
      <c r="AL97" s="1">
        <f t="shared" si="97"/>
        <v>0.45</v>
      </c>
      <c r="AM97" s="17">
        <f t="shared" si="98"/>
        <v>185085</v>
      </c>
      <c r="AN97" s="1">
        <f t="shared" si="99"/>
        <v>3487752484.555119</v>
      </c>
    </row>
    <row r="98" spans="1:50" x14ac:dyDescent="0.15">
      <c r="C98" s="7">
        <v>9</v>
      </c>
      <c r="D98" s="7">
        <f t="shared" si="100"/>
        <v>19.860900000000001</v>
      </c>
      <c r="E98" s="10">
        <f t="shared" si="101"/>
        <v>21.997806451612899</v>
      </c>
      <c r="F98" s="7" t="s">
        <v>83</v>
      </c>
      <c r="G98" s="1">
        <v>10</v>
      </c>
      <c r="H98" s="9">
        <f t="shared" si="84"/>
        <v>19.860900000000001</v>
      </c>
      <c r="I98" s="9">
        <f t="shared" si="85"/>
        <v>293.01089999999999</v>
      </c>
      <c r="J98" s="9">
        <f t="shared" si="86"/>
        <v>0.19522782336554434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19.372173604773362</v>
      </c>
      <c r="P98" s="9">
        <f t="shared" si="89"/>
        <v>3.7819872867193545</v>
      </c>
      <c r="Q98" s="12">
        <f t="shared" si="90"/>
        <v>1.7018942790237095</v>
      </c>
      <c r="R98" s="9">
        <f t="shared" si="91"/>
        <v>2.3873737500000001</v>
      </c>
      <c r="S98" s="13">
        <f t="shared" si="92"/>
        <v>0.71287299654011416</v>
      </c>
      <c r="T98" s="2">
        <f t="shared" si="93"/>
        <v>0.51</v>
      </c>
      <c r="U98" s="14">
        <f t="shared" si="94"/>
        <v>0.36356522823545823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0.15606991631299066</v>
      </c>
      <c r="AK98" s="9">
        <f t="shared" si="96"/>
        <v>10.4025</v>
      </c>
      <c r="AL98" s="1">
        <f t="shared" si="97"/>
        <v>0.45</v>
      </c>
      <c r="AM98" s="17">
        <f t="shared" si="98"/>
        <v>185085</v>
      </c>
      <c r="AN98" s="1">
        <f t="shared" si="99"/>
        <v>3004887002.9336672</v>
      </c>
    </row>
    <row r="99" spans="1:50" x14ac:dyDescent="0.15">
      <c r="C99" s="7">
        <v>10</v>
      </c>
      <c r="D99" s="7">
        <f t="shared" si="100"/>
        <v>17.542548387096801</v>
      </c>
      <c r="E99" s="10">
        <f t="shared" si="101"/>
        <v>19.860900000000001</v>
      </c>
      <c r="F99" s="7" t="s">
        <v>83</v>
      </c>
      <c r="G99" s="1">
        <v>11</v>
      </c>
      <c r="H99" s="9">
        <f t="shared" si="84"/>
        <v>17.542548387096801</v>
      </c>
      <c r="I99" s="9">
        <f t="shared" si="85"/>
        <v>290.69254838709679</v>
      </c>
      <c r="J99" s="9">
        <f t="shared" si="86"/>
        <v>0.14977706698644622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14.810677002151309</v>
      </c>
      <c r="O99" s="9">
        <f t="shared" si="102"/>
        <v>6.0847843159026986</v>
      </c>
      <c r="P99" s="9">
        <f t="shared" si="89"/>
        <v>0.91136114808103585</v>
      </c>
      <c r="Q99" s="12">
        <f t="shared" si="90"/>
        <v>0.41011251663646614</v>
      </c>
      <c r="R99" s="9">
        <f t="shared" si="91"/>
        <v>2.3873737500000001</v>
      </c>
      <c r="S99" s="13">
        <f t="shared" si="92"/>
        <v>0.17178395994195134</v>
      </c>
      <c r="T99" s="2">
        <f t="shared" si="93"/>
        <v>0.51</v>
      </c>
      <c r="U99" s="14">
        <f t="shared" si="94"/>
        <v>8.7609819570395181E-2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7.2857360600474153E-2</v>
      </c>
      <c r="AK99" s="9">
        <f t="shared" si="96"/>
        <v>10.4025</v>
      </c>
      <c r="AL99" s="1">
        <f t="shared" si="97"/>
        <v>0.45</v>
      </c>
      <c r="AM99" s="17">
        <f t="shared" si="98"/>
        <v>185085</v>
      </c>
      <c r="AN99" s="1">
        <f t="shared" si="99"/>
        <v>1402756797.1354992</v>
      </c>
    </row>
    <row r="100" spans="1:50" x14ac:dyDescent="0.15">
      <c r="C100" s="7">
        <v>11</v>
      </c>
      <c r="D100" s="7">
        <f t="shared" si="100"/>
        <v>10.880100000000001</v>
      </c>
      <c r="E100" s="10">
        <f t="shared" si="101"/>
        <v>17.542548387096801</v>
      </c>
      <c r="F100" s="7" t="s">
        <v>85</v>
      </c>
      <c r="G100" s="1">
        <v>12</v>
      </c>
      <c r="H100" s="9">
        <f t="shared" si="84"/>
        <v>10.880100000000001</v>
      </c>
      <c r="I100" s="9">
        <f t="shared" si="85"/>
        <v>284.0301</v>
      </c>
      <c r="J100" s="9">
        <f t="shared" si="86"/>
        <v>6.826913302426145E-2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10.478698167821662</v>
      </c>
      <c r="P100" s="9">
        <f t="shared" si="89"/>
        <v>0.71537163914010182</v>
      </c>
      <c r="Q100" s="12">
        <f t="shared" si="90"/>
        <v>0.3219172376130458</v>
      </c>
      <c r="R100" s="9">
        <f t="shared" si="91"/>
        <v>2.3873737500000001</v>
      </c>
      <c r="S100" s="13">
        <f t="shared" si="92"/>
        <v>0.13484157543955813</v>
      </c>
      <c r="T100" s="2">
        <f t="shared" si="93"/>
        <v>0.51</v>
      </c>
      <c r="U100" s="14">
        <f t="shared" si="94"/>
        <v>6.8769203474174645E-2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5.1070914847463657E-2</v>
      </c>
      <c r="AK100" s="9">
        <f t="shared" si="96"/>
        <v>10.4025</v>
      </c>
      <c r="AL100" s="1">
        <f t="shared" si="97"/>
        <v>0.45</v>
      </c>
      <c r="AM100" s="17">
        <f t="shared" si="98"/>
        <v>185085</v>
      </c>
      <c r="AN100" s="1">
        <f t="shared" si="99"/>
        <v>983292180.05931592</v>
      </c>
      <c r="AO100" s="1">
        <f>SUM(AN89:AN100)</f>
        <v>21310345235.119675</v>
      </c>
    </row>
    <row r="101" spans="1:50" x14ac:dyDescent="0.15">
      <c r="C101" s="7">
        <v>12</v>
      </c>
      <c r="D101" s="7">
        <f t="shared" si="100"/>
        <v>11.529129032258099</v>
      </c>
      <c r="E101" s="10">
        <f t="shared" si="101"/>
        <v>10.880100000000001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9.9296129032258094</v>
      </c>
      <c r="E105" s="7"/>
      <c r="F105" s="7"/>
      <c r="G105" s="1">
        <v>1</v>
      </c>
      <c r="H105" s="9">
        <f t="shared" ref="H105:H116" si="103">E106</f>
        <v>9.9296129032258094</v>
      </c>
      <c r="I105" s="9">
        <f t="shared" ref="I105:I116" si="104">H105+273.15</f>
        <v>283.07961290322578</v>
      </c>
      <c r="J105" s="9">
        <f t="shared" ref="J105:J116" si="105">EXP(($C$15*(I105-$C$13))/($C$16*I105*$C$13))</f>
        <v>6.0846487838810429E-2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3.9421843682238528E-2</v>
      </c>
      <c r="Q105" s="12">
        <f t="shared" ref="Q105:Q116" si="109">P105*$B$107</f>
        <v>1.1826553104671558E-2</v>
      </c>
      <c r="R105" s="9">
        <f t="shared" ref="R105:R116" si="110">L105*$B$107</f>
        <v>0.19436706250000002</v>
      </c>
      <c r="S105" s="13">
        <f t="shared" ref="S105:S116" si="111">Q105/R105</f>
        <v>6.0846487838810429E-2</v>
      </c>
      <c r="T105" s="2">
        <f t="shared" ref="T105:T116" si="112">$B$106/100</f>
        <v>0.01</v>
      </c>
      <c r="U105" s="14">
        <f t="shared" ref="U105:U116" si="113">S105*T105</f>
        <v>6.084648783881043E-4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6.0984648783881041E-3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7.8073870967741898</v>
      </c>
      <c r="E106" s="10">
        <f t="shared" ref="E106:E117" si="122">D105</f>
        <v>9.9296129032258094</v>
      </c>
      <c r="F106" s="7" t="s">
        <v>83</v>
      </c>
      <c r="G106" s="1">
        <v>2</v>
      </c>
      <c r="H106" s="9">
        <f t="shared" si="103"/>
        <v>7.8073870967741898</v>
      </c>
      <c r="I106" s="9">
        <f t="shared" si="104"/>
        <v>280.95738709677414</v>
      </c>
      <c r="J106" s="9">
        <f t="shared" si="105"/>
        <v>4.6924627160080487E-2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1.2563585729844284</v>
      </c>
      <c r="P106" s="9">
        <f t="shared" si="108"/>
        <v>5.8954157616665073E-2</v>
      </c>
      <c r="Q106" s="12">
        <f t="shared" si="109"/>
        <v>1.7686247284999523E-2</v>
      </c>
      <c r="R106" s="9">
        <f t="shared" si="110"/>
        <v>0.19436706250000002</v>
      </c>
      <c r="S106" s="13">
        <f t="shared" si="111"/>
        <v>9.0994055564324439E-2</v>
      </c>
      <c r="T106" s="2">
        <f t="shared" si="112"/>
        <v>0.01</v>
      </c>
      <c r="U106" s="14">
        <f t="shared" si="113"/>
        <v>9.0994055564324445E-4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6.3999405556432448E-3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11.601214285714301</v>
      </c>
      <c r="E107" s="10">
        <f t="shared" si="122"/>
        <v>7.8073870967741898</v>
      </c>
      <c r="F107" s="7" t="s">
        <v>83</v>
      </c>
      <c r="G107" s="1">
        <v>3</v>
      </c>
      <c r="H107" s="9">
        <f t="shared" si="103"/>
        <v>11.601214285714301</v>
      </c>
      <c r="I107" s="9">
        <f t="shared" si="104"/>
        <v>284.7512142857143</v>
      </c>
      <c r="J107" s="9">
        <f t="shared" si="105"/>
        <v>7.4460721724949525E-2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1.845294623701097</v>
      </c>
      <c r="P107" s="9">
        <f t="shared" si="108"/>
        <v>0.13740196947595282</v>
      </c>
      <c r="Q107" s="12">
        <f t="shared" si="109"/>
        <v>4.1220590842785843E-2</v>
      </c>
      <c r="R107" s="9">
        <f t="shared" si="110"/>
        <v>0.19436706250000002</v>
      </c>
      <c r="S107" s="13">
        <f t="shared" si="111"/>
        <v>0.21207600872594265</v>
      </c>
      <c r="T107" s="2">
        <f t="shared" si="112"/>
        <v>0.01</v>
      </c>
      <c r="U107" s="14">
        <f t="shared" si="113"/>
        <v>2.1207600872594264E-3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7.6107600872594265E-3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12.5484516129032</v>
      </c>
      <c r="E108" s="10">
        <f t="shared" si="122"/>
        <v>11.601214285714301</v>
      </c>
      <c r="F108" s="7" t="s">
        <v>83</v>
      </c>
      <c r="G108" s="1">
        <v>4</v>
      </c>
      <c r="H108" s="9">
        <f t="shared" si="103"/>
        <v>12.5484516129032</v>
      </c>
      <c r="I108" s="9">
        <f t="shared" si="104"/>
        <v>285.69845161290317</v>
      </c>
      <c r="J108" s="9">
        <f t="shared" si="105"/>
        <v>8.3399518112135251E-2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2.3557828625584776</v>
      </c>
      <c r="P108" s="9">
        <f t="shared" si="108"/>
        <v>0.19647115551420358</v>
      </c>
      <c r="Q108" s="12">
        <f t="shared" si="109"/>
        <v>5.8941346654261068E-2</v>
      </c>
      <c r="R108" s="9">
        <f t="shared" si="110"/>
        <v>0.19436706250000002</v>
      </c>
      <c r="S108" s="13">
        <f t="shared" si="111"/>
        <v>0.3032476073679462</v>
      </c>
      <c r="T108" s="2">
        <f t="shared" si="112"/>
        <v>0.01</v>
      </c>
      <c r="U108" s="14">
        <f t="shared" si="113"/>
        <v>3.0324760736794619E-3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8.5224760736794629E-3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14.643366666666701</v>
      </c>
      <c r="E109" s="10">
        <f t="shared" si="122"/>
        <v>12.5484516129032</v>
      </c>
      <c r="F109" s="7" t="s">
        <v>83</v>
      </c>
      <c r="G109" s="1">
        <v>5</v>
      </c>
      <c r="H109" s="9">
        <f t="shared" si="103"/>
        <v>14.643366666666701</v>
      </c>
      <c r="I109" s="9">
        <f t="shared" si="104"/>
        <v>287.79336666666666</v>
      </c>
      <c r="J109" s="9">
        <f t="shared" si="105"/>
        <v>0.10688179862654995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2.0513461216920605</v>
      </c>
      <c r="O109" s="9">
        <f t="shared" si="123"/>
        <v>0.75585579368554701</v>
      </c>
      <c r="P109" s="9">
        <f t="shared" si="108"/>
        <v>8.0787226731409714E-2</v>
      </c>
      <c r="Q109" s="12">
        <f t="shared" si="109"/>
        <v>2.4236168019422914E-2</v>
      </c>
      <c r="R109" s="9">
        <f t="shared" si="110"/>
        <v>0.19436706250000002</v>
      </c>
      <c r="S109" s="13">
        <f t="shared" si="111"/>
        <v>0.12469277308454929</v>
      </c>
      <c r="T109" s="2">
        <f t="shared" si="112"/>
        <v>0.01</v>
      </c>
      <c r="U109" s="14">
        <f t="shared" si="113"/>
        <v>1.246927730845493E-3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6.7369277308454928E-3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16.107483870967702</v>
      </c>
      <c r="E110" s="10">
        <f t="shared" si="122"/>
        <v>14.643366666666701</v>
      </c>
      <c r="F110" s="7" t="s">
        <v>85</v>
      </c>
      <c r="G110" s="1">
        <v>6</v>
      </c>
      <c r="H110" s="9">
        <f t="shared" si="103"/>
        <v>16.107483870967702</v>
      </c>
      <c r="I110" s="9">
        <f t="shared" si="104"/>
        <v>289.25748387096769</v>
      </c>
      <c r="J110" s="9">
        <f t="shared" si="105"/>
        <v>0.12684575498612619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1.3229587752874707</v>
      </c>
      <c r="P110" s="9">
        <f t="shared" si="108"/>
        <v>0.16781170466686007</v>
      </c>
      <c r="Q110" s="12">
        <f t="shared" si="109"/>
        <v>5.0343511400058022E-2</v>
      </c>
      <c r="R110" s="9">
        <f t="shared" si="110"/>
        <v>0.19436706250000002</v>
      </c>
      <c r="S110" s="13">
        <f t="shared" si="111"/>
        <v>0.25901256495070002</v>
      </c>
      <c r="T110" s="2">
        <f t="shared" si="112"/>
        <v>0.01</v>
      </c>
      <c r="U110" s="14">
        <f t="shared" si="113"/>
        <v>2.5901256495070002E-3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1.2540125649506999E-2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19.2164</v>
      </c>
      <c r="E111" s="10">
        <f t="shared" si="122"/>
        <v>16.107483870967702</v>
      </c>
      <c r="F111" s="7" t="s">
        <v>83</v>
      </c>
      <c r="G111" s="1">
        <v>7</v>
      </c>
      <c r="H111" s="9">
        <f t="shared" si="103"/>
        <v>19.2164</v>
      </c>
      <c r="I111" s="9">
        <f t="shared" si="104"/>
        <v>292.3664</v>
      </c>
      <c r="J111" s="9">
        <f t="shared" si="105"/>
        <v>0.1814379747605519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1.8030372789539439</v>
      </c>
      <c r="P111" s="9">
        <f t="shared" si="108"/>
        <v>0.32713943231117987</v>
      </c>
      <c r="Q111" s="12">
        <f t="shared" si="109"/>
        <v>9.8141829693353957E-2</v>
      </c>
      <c r="R111" s="9">
        <f t="shared" si="110"/>
        <v>0.19436706250000002</v>
      </c>
      <c r="S111" s="13">
        <f t="shared" si="111"/>
        <v>0.50493035409923914</v>
      </c>
      <c r="T111" s="2">
        <f t="shared" si="112"/>
        <v>0.01</v>
      </c>
      <c r="U111" s="14">
        <f t="shared" si="113"/>
        <v>5.0493035409923913E-3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1.4999303540992392E-2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21.273096774193601</v>
      </c>
      <c r="E112" s="10">
        <f t="shared" si="122"/>
        <v>19.2164</v>
      </c>
      <c r="F112" s="7" t="s">
        <v>83</v>
      </c>
      <c r="G112" s="1">
        <v>8</v>
      </c>
      <c r="H112" s="9">
        <f t="shared" si="103"/>
        <v>21.273096774193601</v>
      </c>
      <c r="I112" s="9">
        <f t="shared" si="104"/>
        <v>294.4230967741936</v>
      </c>
      <c r="J112" s="9">
        <f t="shared" si="105"/>
        <v>0.22896178080492555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2.1237880549760972</v>
      </c>
      <c r="P112" s="9">
        <f t="shared" si="108"/>
        <v>0.48626629511955632</v>
      </c>
      <c r="Q112" s="12">
        <f t="shared" si="109"/>
        <v>0.14587988853586689</v>
      </c>
      <c r="R112" s="9">
        <f t="shared" si="110"/>
        <v>0.19436706250000002</v>
      </c>
      <c r="S112" s="13">
        <f t="shared" si="111"/>
        <v>0.75053811412037408</v>
      </c>
      <c r="T112" s="2">
        <f t="shared" si="112"/>
        <v>0.01</v>
      </c>
      <c r="U112" s="14">
        <f t="shared" si="113"/>
        <v>7.5053811412037407E-3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1.7455381141203742E-2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21.997806451612899</v>
      </c>
      <c r="E113" s="10">
        <f t="shared" si="122"/>
        <v>21.273096774193601</v>
      </c>
      <c r="F113" s="7" t="s">
        <v>83</v>
      </c>
      <c r="G113" s="1">
        <v>9</v>
      </c>
      <c r="H113" s="9">
        <f t="shared" si="103"/>
        <v>21.997806451612899</v>
      </c>
      <c r="I113" s="9">
        <f t="shared" si="104"/>
        <v>295.14780645161289</v>
      </c>
      <c r="J113" s="9">
        <f t="shared" si="105"/>
        <v>0.24832972627033326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2.2854119681898744</v>
      </c>
      <c r="P113" s="9">
        <f t="shared" si="108"/>
        <v>0.56753572847553513</v>
      </c>
      <c r="Q113" s="12">
        <f t="shared" si="109"/>
        <v>0.17026071854266053</v>
      </c>
      <c r="R113" s="9">
        <f t="shared" si="110"/>
        <v>0.19436706250000002</v>
      </c>
      <c r="S113" s="13">
        <f t="shared" si="111"/>
        <v>0.87597515933369896</v>
      </c>
      <c r="T113" s="2">
        <f t="shared" si="112"/>
        <v>0.01</v>
      </c>
      <c r="U113" s="14">
        <f t="shared" si="113"/>
        <v>8.7597515933369903E-3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1.8709751593336991E-2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19.860900000000001</v>
      </c>
      <c r="E114" s="10">
        <f t="shared" si="122"/>
        <v>21.997806451612899</v>
      </c>
      <c r="F114" s="7" t="s">
        <v>83</v>
      </c>
      <c r="G114" s="1">
        <v>10</v>
      </c>
      <c r="H114" s="9">
        <f t="shared" si="103"/>
        <v>19.860900000000001</v>
      </c>
      <c r="I114" s="9">
        <f t="shared" si="104"/>
        <v>293.01089999999999</v>
      </c>
      <c r="J114" s="9">
        <f t="shared" si="105"/>
        <v>0.19522782336554434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2.3657664480476726</v>
      </c>
      <c r="P114" s="9">
        <f t="shared" si="108"/>
        <v>0.46186343424358223</v>
      </c>
      <c r="Q114" s="12">
        <f t="shared" si="109"/>
        <v>0.13855903027307467</v>
      </c>
      <c r="R114" s="9">
        <f t="shared" si="110"/>
        <v>0.19436706250000002</v>
      </c>
      <c r="S114" s="13">
        <f t="shared" si="111"/>
        <v>0.71287299654011416</v>
      </c>
      <c r="T114" s="2">
        <f t="shared" si="112"/>
        <v>0.01</v>
      </c>
      <c r="U114" s="14">
        <f t="shared" si="113"/>
        <v>7.1287299654011413E-3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1.7078729965401142E-2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17.542548387096801</v>
      </c>
      <c r="E115" s="10">
        <f t="shared" si="122"/>
        <v>19.860900000000001</v>
      </c>
      <c r="F115" s="7" t="s">
        <v>83</v>
      </c>
      <c r="G115" s="1">
        <v>11</v>
      </c>
      <c r="H115" s="9">
        <f t="shared" si="103"/>
        <v>17.542548387096801</v>
      </c>
      <c r="I115" s="9">
        <f t="shared" si="104"/>
        <v>290.69254838709679</v>
      </c>
      <c r="J115" s="9">
        <f t="shared" si="105"/>
        <v>0.14977706698644622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1.808707863113886</v>
      </c>
      <c r="O115" s="9">
        <f t="shared" si="123"/>
        <v>0.74308535902353801</v>
      </c>
      <c r="P115" s="9">
        <f t="shared" si="108"/>
        <v>0.11129714559511589</v>
      </c>
      <c r="Q115" s="12">
        <f t="shared" si="109"/>
        <v>3.3389143678534766E-2</v>
      </c>
      <c r="R115" s="9">
        <f t="shared" si="110"/>
        <v>0.19436706250000002</v>
      </c>
      <c r="S115" s="13">
        <f t="shared" si="111"/>
        <v>0.17178395994195139</v>
      </c>
      <c r="T115" s="2">
        <f t="shared" si="112"/>
        <v>0.01</v>
      </c>
      <c r="U115" s="14">
        <f t="shared" si="113"/>
        <v>1.7178395994195139E-3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1.1667839599419513E-2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10.880100000000001</v>
      </c>
      <c r="E116" s="10">
        <f t="shared" si="122"/>
        <v>17.542548387096801</v>
      </c>
      <c r="F116" s="7" t="s">
        <v>85</v>
      </c>
      <c r="G116" s="1">
        <v>12</v>
      </c>
      <c r="H116" s="9">
        <f t="shared" si="103"/>
        <v>10.880100000000001</v>
      </c>
      <c r="I116" s="9">
        <f t="shared" si="104"/>
        <v>284.0301</v>
      </c>
      <c r="J116" s="9">
        <f t="shared" si="105"/>
        <v>6.826913302426145E-2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1.2796784217617554</v>
      </c>
      <c r="P116" s="9">
        <f t="shared" si="108"/>
        <v>8.7362536403530228E-2</v>
      </c>
      <c r="Q116" s="12">
        <f t="shared" si="109"/>
        <v>2.6208760921059067E-2</v>
      </c>
      <c r="R116" s="9">
        <f t="shared" si="110"/>
        <v>0.19436706250000002</v>
      </c>
      <c r="S116" s="13">
        <f t="shared" si="111"/>
        <v>0.13484157543955816</v>
      </c>
      <c r="T116" s="2">
        <f t="shared" si="112"/>
        <v>0.01</v>
      </c>
      <c r="U116" s="14">
        <f t="shared" si="113"/>
        <v>1.3484157543955815E-3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6.8384157543955821E-3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11.529129032258099</v>
      </c>
      <c r="E117" s="10">
        <f t="shared" si="122"/>
        <v>10.880100000000001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9.9296129032258094</v>
      </c>
      <c r="E121" s="7"/>
      <c r="F121" s="7"/>
      <c r="G121" s="1">
        <v>1</v>
      </c>
      <c r="H121" s="9">
        <f t="shared" ref="H121:H132" si="124">E122</f>
        <v>9.9296129032258094</v>
      </c>
      <c r="I121" s="9">
        <f t="shared" ref="I121:I132" si="125">H121+273.15</f>
        <v>283.07961290322578</v>
      </c>
      <c r="J121" s="9">
        <f t="shared" ref="J121:J132" si="126">EXP(($C$15*(I121-$C$13))/($C$16*I121*$C$13))</f>
        <v>6.0846487838810429E-2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1.732299508770933E-2</v>
      </c>
      <c r="Q121" s="12">
        <f t="shared" ref="Q121:Q132" si="130">P121*$B$123</f>
        <v>5.7165883789440791E-3</v>
      </c>
      <c r="R121" s="9">
        <f t="shared" ref="R121:R132" si="131">L121*$B$123</f>
        <v>9.3951000000000007E-2</v>
      </c>
      <c r="S121" s="13">
        <f t="shared" ref="S121:S132" si="132">Q121/R121</f>
        <v>6.0846487838810429E-2</v>
      </c>
      <c r="T121" s="2">
        <f t="shared" ref="T121:T132" si="133">$B$122/100</f>
        <v>0.01</v>
      </c>
      <c r="U121" s="14">
        <f t="shared" ref="U121:U132" si="134">S121*T121</f>
        <v>6.084648783881043E-4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6.0984648783881041E-3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7.8073870967741898</v>
      </c>
      <c r="E122" s="10">
        <f t="shared" ref="E122:E133" si="145">D121</f>
        <v>9.9296129032258094</v>
      </c>
      <c r="F122" s="7" t="s">
        <v>83</v>
      </c>
      <c r="G122" s="1">
        <v>2</v>
      </c>
      <c r="H122" s="9">
        <f t="shared" si="124"/>
        <v>7.8073870967741898</v>
      </c>
      <c r="I122" s="9">
        <f t="shared" si="125"/>
        <v>280.95738709677414</v>
      </c>
      <c r="J122" s="9">
        <f t="shared" si="126"/>
        <v>4.6924627160080487E-2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0.55207700491229073</v>
      </c>
      <c r="P122" s="9">
        <f t="shared" si="129"/>
        <v>2.5906007619163167E-2</v>
      </c>
      <c r="Q122" s="12">
        <f t="shared" si="130"/>
        <v>8.5489825143238458E-3</v>
      </c>
      <c r="R122" s="9">
        <f t="shared" si="131"/>
        <v>9.3951000000000007E-2</v>
      </c>
      <c r="S122" s="13">
        <f t="shared" si="132"/>
        <v>9.0994055564324439E-2</v>
      </c>
      <c r="T122" s="2">
        <f t="shared" si="133"/>
        <v>0.01</v>
      </c>
      <c r="U122" s="14">
        <f t="shared" si="134"/>
        <v>9.0994055564324445E-4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6.3999405556432448E-3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11.601214285714301</v>
      </c>
      <c r="E123" s="10">
        <f t="shared" si="145"/>
        <v>7.8073870967741898</v>
      </c>
      <c r="F123" s="7" t="s">
        <v>83</v>
      </c>
      <c r="G123" s="1">
        <v>3</v>
      </c>
      <c r="H123" s="9">
        <f t="shared" si="124"/>
        <v>11.601214285714301</v>
      </c>
      <c r="I123" s="9">
        <f t="shared" si="125"/>
        <v>284.7512142857143</v>
      </c>
      <c r="J123" s="9">
        <f t="shared" si="126"/>
        <v>7.4460721724949525E-2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0.8108709972931275</v>
      </c>
      <c r="P123" s="9">
        <f t="shared" si="129"/>
        <v>6.0378039684275867E-2</v>
      </c>
      <c r="Q123" s="12">
        <f t="shared" si="130"/>
        <v>1.9924753095811036E-2</v>
      </c>
      <c r="R123" s="9">
        <f t="shared" si="131"/>
        <v>9.3951000000000007E-2</v>
      </c>
      <c r="S123" s="13">
        <f t="shared" si="132"/>
        <v>0.21207600872594262</v>
      </c>
      <c r="T123" s="2">
        <f t="shared" si="133"/>
        <v>0.01</v>
      </c>
      <c r="U123" s="14">
        <f t="shared" si="134"/>
        <v>2.1207600872594264E-3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7.6107600872594265E-3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12.5484516129032</v>
      </c>
      <c r="E124" s="10">
        <f t="shared" si="145"/>
        <v>11.601214285714301</v>
      </c>
      <c r="F124" s="7" t="s">
        <v>83</v>
      </c>
      <c r="G124" s="1">
        <v>4</v>
      </c>
      <c r="H124" s="9">
        <f t="shared" si="124"/>
        <v>12.5484516129032</v>
      </c>
      <c r="I124" s="9">
        <f t="shared" si="125"/>
        <v>285.69845161290317</v>
      </c>
      <c r="J124" s="9">
        <f t="shared" si="126"/>
        <v>8.3399518112135251E-2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1.0351929576088517</v>
      </c>
      <c r="P124" s="9">
        <f t="shared" si="129"/>
        <v>8.6334593817654279E-2</v>
      </c>
      <c r="Q124" s="12">
        <f t="shared" si="130"/>
        <v>2.8490415959825915E-2</v>
      </c>
      <c r="R124" s="9">
        <f t="shared" si="131"/>
        <v>9.3951000000000007E-2</v>
      </c>
      <c r="S124" s="13">
        <f t="shared" si="132"/>
        <v>0.3032476073679462</v>
      </c>
      <c r="T124" s="2">
        <f t="shared" si="133"/>
        <v>0.01</v>
      </c>
      <c r="U124" s="14">
        <f t="shared" si="134"/>
        <v>3.0324760736794619E-3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8.5224760736794629E-3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14.643366666666701</v>
      </c>
      <c r="E125" s="10">
        <f t="shared" si="145"/>
        <v>12.5484516129032</v>
      </c>
      <c r="F125" s="7" t="s">
        <v>83</v>
      </c>
      <c r="G125" s="1">
        <v>5</v>
      </c>
      <c r="H125" s="9">
        <f t="shared" si="124"/>
        <v>14.643366666666701</v>
      </c>
      <c r="I125" s="9">
        <f t="shared" si="125"/>
        <v>287.79336666666666</v>
      </c>
      <c r="J125" s="9">
        <f t="shared" si="126"/>
        <v>0.10688179862654995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0.90141544560163755</v>
      </c>
      <c r="O125" s="9">
        <f t="shared" si="146"/>
        <v>0.33214291818955977</v>
      </c>
      <c r="P125" s="9">
        <f t="shared" si="129"/>
        <v>3.550003249717118E-2</v>
      </c>
      <c r="Q125" s="12">
        <f t="shared" si="130"/>
        <v>1.171501072406649E-2</v>
      </c>
      <c r="R125" s="9">
        <f t="shared" si="131"/>
        <v>9.3951000000000007E-2</v>
      </c>
      <c r="S125" s="13">
        <f t="shared" si="132"/>
        <v>0.12469277308454928</v>
      </c>
      <c r="T125" s="2">
        <f t="shared" si="133"/>
        <v>0.01</v>
      </c>
      <c r="U125" s="14">
        <f t="shared" si="134"/>
        <v>1.2469277308454927E-3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6.7369277308454928E-3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16.107483870967702</v>
      </c>
      <c r="E126" s="10">
        <f t="shared" si="145"/>
        <v>14.643366666666701</v>
      </c>
      <c r="F126" s="7" t="s">
        <v>85</v>
      </c>
      <c r="G126" s="1">
        <v>6</v>
      </c>
      <c r="H126" s="9">
        <f t="shared" si="124"/>
        <v>16.107483870967702</v>
      </c>
      <c r="I126" s="9">
        <f t="shared" si="125"/>
        <v>289.25748387096769</v>
      </c>
      <c r="J126" s="9">
        <f t="shared" si="126"/>
        <v>0.12684575498612619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0.58134288569238868</v>
      </c>
      <c r="P126" s="9">
        <f t="shared" si="129"/>
        <v>7.3740877241464303E-2</v>
      </c>
      <c r="Q126" s="12">
        <f t="shared" si="130"/>
        <v>2.4334489489683222E-2</v>
      </c>
      <c r="R126" s="9">
        <f t="shared" si="131"/>
        <v>9.3951000000000007E-2</v>
      </c>
      <c r="S126" s="13">
        <f t="shared" si="132"/>
        <v>0.25901256495070002</v>
      </c>
      <c r="T126" s="2">
        <f t="shared" si="133"/>
        <v>0.01</v>
      </c>
      <c r="U126" s="14">
        <f t="shared" si="134"/>
        <v>2.5901256495070002E-3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1.2540125649506999E-2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19.2164</v>
      </c>
      <c r="E127" s="10">
        <f t="shared" si="145"/>
        <v>16.107483870967702</v>
      </c>
      <c r="F127" s="7" t="s">
        <v>83</v>
      </c>
      <c r="G127" s="1">
        <v>7</v>
      </c>
      <c r="H127" s="9">
        <f t="shared" si="124"/>
        <v>19.2164</v>
      </c>
      <c r="I127" s="9">
        <f t="shared" si="125"/>
        <v>292.3664</v>
      </c>
      <c r="J127" s="9">
        <f t="shared" si="126"/>
        <v>0.1814379747605519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0.79230200845092447</v>
      </c>
      <c r="P127" s="9">
        <f t="shared" si="129"/>
        <v>0.14375367181205342</v>
      </c>
      <c r="Q127" s="12">
        <f t="shared" si="130"/>
        <v>4.7438711697977635E-2</v>
      </c>
      <c r="R127" s="9">
        <f t="shared" si="131"/>
        <v>9.3951000000000007E-2</v>
      </c>
      <c r="S127" s="13">
        <f t="shared" si="132"/>
        <v>0.50493035409923925</v>
      </c>
      <c r="T127" s="2">
        <f t="shared" si="133"/>
        <v>0.01</v>
      </c>
      <c r="U127" s="14">
        <f t="shared" si="134"/>
        <v>5.049303540992393E-3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1.4999303540992392E-2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21.273096774193601</v>
      </c>
      <c r="E128" s="10">
        <f t="shared" si="145"/>
        <v>19.2164</v>
      </c>
      <c r="F128" s="7" t="s">
        <v>83</v>
      </c>
      <c r="G128" s="1">
        <v>8</v>
      </c>
      <c r="H128" s="9">
        <f t="shared" si="124"/>
        <v>21.273096774193601</v>
      </c>
      <c r="I128" s="9">
        <f t="shared" si="125"/>
        <v>294.4230967741936</v>
      </c>
      <c r="J128" s="9">
        <f t="shared" si="126"/>
        <v>0.22896178080492555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0.93324833663887097</v>
      </c>
      <c r="P128" s="9">
        <f t="shared" si="129"/>
        <v>0.21367820109007055</v>
      </c>
      <c r="Q128" s="12">
        <f t="shared" si="130"/>
        <v>7.0513806359723277E-2</v>
      </c>
      <c r="R128" s="9">
        <f t="shared" si="131"/>
        <v>9.3951000000000007E-2</v>
      </c>
      <c r="S128" s="13">
        <f t="shared" si="132"/>
        <v>0.75053811412037419</v>
      </c>
      <c r="T128" s="2">
        <f t="shared" si="133"/>
        <v>0.01</v>
      </c>
      <c r="U128" s="14">
        <f t="shared" si="134"/>
        <v>7.5053811412037416E-3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1.7455381141203742E-2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21.997806451612899</v>
      </c>
      <c r="E129" s="10">
        <f t="shared" si="145"/>
        <v>21.273096774193601</v>
      </c>
      <c r="F129" s="7" t="s">
        <v>83</v>
      </c>
      <c r="G129" s="1">
        <v>9</v>
      </c>
      <c r="H129" s="9">
        <f t="shared" si="124"/>
        <v>21.997806451612899</v>
      </c>
      <c r="I129" s="9">
        <f t="shared" si="125"/>
        <v>295.14780645161289</v>
      </c>
      <c r="J129" s="9">
        <f t="shared" si="126"/>
        <v>0.24832972627033326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1.0042701355488004</v>
      </c>
      <c r="P129" s="9">
        <f t="shared" si="129"/>
        <v>0.24939012786230408</v>
      </c>
      <c r="Q129" s="12">
        <f t="shared" si="130"/>
        <v>8.2298742194560348E-2</v>
      </c>
      <c r="R129" s="9">
        <f t="shared" si="131"/>
        <v>9.3951000000000007E-2</v>
      </c>
      <c r="S129" s="13">
        <f t="shared" si="132"/>
        <v>0.87597515933369885</v>
      </c>
      <c r="T129" s="2">
        <f t="shared" si="133"/>
        <v>0.01</v>
      </c>
      <c r="U129" s="14">
        <f t="shared" si="134"/>
        <v>8.7597515933369886E-3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1.8709751593336987E-2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19.860900000000001</v>
      </c>
      <c r="E130" s="10">
        <f t="shared" si="145"/>
        <v>21.997806451612899</v>
      </c>
      <c r="F130" s="7" t="s">
        <v>83</v>
      </c>
      <c r="G130" s="1">
        <v>10</v>
      </c>
      <c r="H130" s="9">
        <f t="shared" si="124"/>
        <v>19.860900000000001</v>
      </c>
      <c r="I130" s="9">
        <f t="shared" si="125"/>
        <v>293.01089999999999</v>
      </c>
      <c r="J130" s="9">
        <f t="shared" si="126"/>
        <v>0.19522782336554434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1.0395800076864963</v>
      </c>
      <c r="P130" s="9">
        <f t="shared" si="129"/>
        <v>0.20295494211497053</v>
      </c>
      <c r="Q130" s="12">
        <f t="shared" si="130"/>
        <v>6.6975130897940285E-2</v>
      </c>
      <c r="R130" s="9">
        <f t="shared" si="131"/>
        <v>9.3951000000000007E-2</v>
      </c>
      <c r="S130" s="13">
        <f t="shared" si="132"/>
        <v>0.71287299654011427</v>
      </c>
      <c r="T130" s="2">
        <f t="shared" si="133"/>
        <v>0.01</v>
      </c>
      <c r="U130" s="14">
        <f t="shared" si="134"/>
        <v>7.128729965401143E-3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1.7078729965401142E-2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17.542548387096801</v>
      </c>
      <c r="E131" s="10">
        <f t="shared" si="145"/>
        <v>19.860900000000001</v>
      </c>
      <c r="F131" s="7" t="s">
        <v>83</v>
      </c>
      <c r="G131" s="1">
        <v>11</v>
      </c>
      <c r="H131" s="9">
        <f t="shared" si="124"/>
        <v>17.542548387096801</v>
      </c>
      <c r="I131" s="9">
        <f t="shared" si="125"/>
        <v>290.69254838709679</v>
      </c>
      <c r="J131" s="9">
        <f t="shared" si="126"/>
        <v>0.14977706698644622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0.79479381229294943</v>
      </c>
      <c r="O131" s="9">
        <f t="shared" si="146"/>
        <v>0.32653125327857624</v>
      </c>
      <c r="P131" s="9">
        <f t="shared" si="129"/>
        <v>4.890689339547355E-2</v>
      </c>
      <c r="Q131" s="12">
        <f t="shared" si="130"/>
        <v>1.6139274820506273E-2</v>
      </c>
      <c r="R131" s="9">
        <f t="shared" si="131"/>
        <v>9.3951000000000007E-2</v>
      </c>
      <c r="S131" s="13">
        <f t="shared" si="132"/>
        <v>0.17178395994195136</v>
      </c>
      <c r="T131" s="2">
        <f t="shared" si="133"/>
        <v>0.01</v>
      </c>
      <c r="U131" s="14">
        <f t="shared" si="134"/>
        <v>1.7178395994195137E-3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1.1667839599419513E-2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10.880100000000001</v>
      </c>
      <c r="E132" s="10">
        <f t="shared" si="145"/>
        <v>17.542548387096801</v>
      </c>
      <c r="F132" s="7" t="s">
        <v>85</v>
      </c>
      <c r="G132" s="1">
        <v>12</v>
      </c>
      <c r="H132" s="9">
        <f t="shared" si="124"/>
        <v>10.880100000000001</v>
      </c>
      <c r="I132" s="9">
        <f t="shared" si="125"/>
        <v>284.0301</v>
      </c>
      <c r="J132" s="9">
        <f t="shared" si="126"/>
        <v>6.826913302426145E-2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0.5623243598831027</v>
      </c>
      <c r="P132" s="9">
        <f t="shared" si="129"/>
        <v>3.8389396527642207E-2</v>
      </c>
      <c r="Q132" s="12">
        <f t="shared" si="130"/>
        <v>1.2668500854121929E-2</v>
      </c>
      <c r="R132" s="9">
        <f t="shared" si="131"/>
        <v>9.3951000000000007E-2</v>
      </c>
      <c r="S132" s="13">
        <f t="shared" si="132"/>
        <v>0.13484157543955816</v>
      </c>
      <c r="T132" s="2">
        <f t="shared" si="133"/>
        <v>0.01</v>
      </c>
      <c r="U132" s="14">
        <f t="shared" si="134"/>
        <v>1.3484157543955815E-3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6.8384157543955821E-3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11.529129032258099</v>
      </c>
      <c r="E133" s="10">
        <f t="shared" si="145"/>
        <v>10.880100000000001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9.9296129032258094</v>
      </c>
      <c r="E136" s="7"/>
      <c r="F136" s="7"/>
      <c r="G136" s="1">
        <v>1</v>
      </c>
      <c r="H136" s="9">
        <f t="shared" ref="H136:H147" si="147">E137</f>
        <v>9.9296129032258094</v>
      </c>
      <c r="I136" s="9">
        <f t="shared" ref="I136:I147" si="148">H136+273.15</f>
        <v>283.07961290322578</v>
      </c>
      <c r="J136" s="9">
        <f t="shared" ref="J136:J147" si="149">EXP(($C$15*(I136-$C$13))/($C$16*I136*$C$13))</f>
        <v>6.0846487838810429E-2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4.6185399830532728E-2</v>
      </c>
      <c r="Q136" s="12">
        <f t="shared" ref="Q136:Q147" si="153">P136*$B$138</f>
        <v>1.2008203955938509E-2</v>
      </c>
      <c r="R136" s="9">
        <f t="shared" ref="R136:R147" si="154">L136*$B$138</f>
        <v>0.19735245833333334</v>
      </c>
      <c r="S136" s="13">
        <f t="shared" ref="S136:S147" si="155">Q136/R136</f>
        <v>6.0846487838810429E-2</v>
      </c>
      <c r="T136" s="2">
        <f t="shared" ref="T136:T147" si="156">$B$137/100</f>
        <v>0.01</v>
      </c>
      <c r="U136" s="14">
        <f t="shared" ref="U136:U147" si="157">S136*T136</f>
        <v>6.084648783881043E-4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6.0984648783881041E-3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7.8073870967741898</v>
      </c>
      <c r="E137" s="10">
        <f t="shared" ref="E137:E148" si="166">D136</f>
        <v>9.9296129032258094</v>
      </c>
      <c r="F137" s="7" t="s">
        <v>83</v>
      </c>
      <c r="G137" s="1">
        <v>2</v>
      </c>
      <c r="H137" s="9">
        <f t="shared" si="147"/>
        <v>7.8073870967741898</v>
      </c>
      <c r="I137" s="9">
        <f t="shared" si="148"/>
        <v>280.95738709677414</v>
      </c>
      <c r="J137" s="9">
        <f t="shared" si="149"/>
        <v>4.6924627160080487E-2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1.4719104335028006</v>
      </c>
      <c r="P137" s="9">
        <f t="shared" si="152"/>
        <v>6.9068848305151365E-2</v>
      </c>
      <c r="Q137" s="12">
        <f t="shared" si="153"/>
        <v>1.7957900559339355E-2</v>
      </c>
      <c r="R137" s="9">
        <f t="shared" si="154"/>
        <v>0.19735245833333334</v>
      </c>
      <c r="S137" s="13">
        <f t="shared" si="155"/>
        <v>9.0994055564324425E-2</v>
      </c>
      <c r="T137" s="2">
        <f t="shared" si="156"/>
        <v>0.01</v>
      </c>
      <c r="U137" s="14">
        <f t="shared" si="157"/>
        <v>9.0994055564324423E-4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6.3999405556432439E-3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11.601214285714301</v>
      </c>
      <c r="E138" s="10">
        <f t="shared" si="166"/>
        <v>7.8073870967741898</v>
      </c>
      <c r="F138" s="7" t="s">
        <v>83</v>
      </c>
      <c r="G138" s="1">
        <v>3</v>
      </c>
      <c r="H138" s="9">
        <f t="shared" si="147"/>
        <v>11.601214285714301</v>
      </c>
      <c r="I138" s="9">
        <f t="shared" si="148"/>
        <v>284.7512142857143</v>
      </c>
      <c r="J138" s="9">
        <f t="shared" si="149"/>
        <v>7.4460721724949525E-2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2.1618895018643158</v>
      </c>
      <c r="P138" s="9">
        <f t="shared" si="152"/>
        <v>0.16097585259840858</v>
      </c>
      <c r="Q138" s="12">
        <f t="shared" si="153"/>
        <v>4.1853721675586229E-2</v>
      </c>
      <c r="R138" s="9">
        <f t="shared" si="154"/>
        <v>0.19735245833333334</v>
      </c>
      <c r="S138" s="13">
        <f t="shared" si="155"/>
        <v>0.21207600872594262</v>
      </c>
      <c r="T138" s="2">
        <f t="shared" si="156"/>
        <v>0.01</v>
      </c>
      <c r="U138" s="14">
        <f t="shared" si="157"/>
        <v>2.1207600872594264E-3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7.6107600872594265E-3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12.5484516129032</v>
      </c>
      <c r="E139" s="10">
        <f t="shared" si="166"/>
        <v>11.601214285714301</v>
      </c>
      <c r="F139" s="7" t="s">
        <v>83</v>
      </c>
      <c r="G139" s="1">
        <v>4</v>
      </c>
      <c r="H139" s="9">
        <f t="shared" si="147"/>
        <v>12.5484516129032</v>
      </c>
      <c r="I139" s="9">
        <f t="shared" si="148"/>
        <v>285.69845161290317</v>
      </c>
      <c r="J139" s="9">
        <f t="shared" si="149"/>
        <v>8.3399518112135251E-2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2.7599615659325742</v>
      </c>
      <c r="P139" s="9">
        <f t="shared" si="152"/>
        <v>0.2301794646067909</v>
      </c>
      <c r="Q139" s="12">
        <f t="shared" si="153"/>
        <v>5.9846660797765634E-2</v>
      </c>
      <c r="R139" s="9">
        <f t="shared" si="154"/>
        <v>0.19735245833333334</v>
      </c>
      <c r="S139" s="13">
        <f t="shared" si="155"/>
        <v>0.3032476073679462</v>
      </c>
      <c r="T139" s="2">
        <f t="shared" si="156"/>
        <v>0.01</v>
      </c>
      <c r="U139" s="14">
        <f t="shared" si="157"/>
        <v>3.0324760736794619E-3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8.5224760736794629E-3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14.643366666666701</v>
      </c>
      <c r="E140" s="10">
        <f t="shared" si="166"/>
        <v>12.5484516129032</v>
      </c>
      <c r="F140" s="7" t="s">
        <v>83</v>
      </c>
      <c r="G140" s="1">
        <v>5</v>
      </c>
      <c r="H140" s="9">
        <f t="shared" si="147"/>
        <v>14.643366666666701</v>
      </c>
      <c r="I140" s="9">
        <f t="shared" si="148"/>
        <v>287.79336666666666</v>
      </c>
      <c r="J140" s="9">
        <f t="shared" si="149"/>
        <v>0.10688179862654995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3.2888300179924501</v>
      </c>
      <c r="P140" s="9">
        <f t="shared" si="152"/>
        <v>0.35151606770002169</v>
      </c>
      <c r="Q140" s="12">
        <f t="shared" si="153"/>
        <v>9.1394177602005647E-2</v>
      </c>
      <c r="R140" s="9">
        <f t="shared" si="154"/>
        <v>0.19735245833333334</v>
      </c>
      <c r="S140" s="13">
        <f t="shared" si="155"/>
        <v>0.46310128778653747</v>
      </c>
      <c r="T140" s="2">
        <f t="shared" si="156"/>
        <v>0.01</v>
      </c>
      <c r="U140" s="14">
        <f t="shared" si="157"/>
        <v>4.6310128778653745E-3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1.0121012877865376E-2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16.107483870967702</v>
      </c>
      <c r="E141" s="10">
        <f t="shared" si="166"/>
        <v>14.643366666666701</v>
      </c>
      <c r="F141" s="7" t="s">
        <v>85</v>
      </c>
      <c r="G141" s="1">
        <v>6</v>
      </c>
      <c r="H141" s="9">
        <f t="shared" si="147"/>
        <v>16.107483870967702</v>
      </c>
      <c r="I141" s="9">
        <f t="shared" si="148"/>
        <v>289.25748387096769</v>
      </c>
      <c r="J141" s="9">
        <f t="shared" si="149"/>
        <v>0.12684575498612619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3.6963618669590952</v>
      </c>
      <c r="P141" s="9">
        <f t="shared" si="152"/>
        <v>0.46886781171635333</v>
      </c>
      <c r="Q141" s="12">
        <f t="shared" si="153"/>
        <v>0.12190563104625188</v>
      </c>
      <c r="R141" s="9">
        <f t="shared" si="154"/>
        <v>0.19735245833333334</v>
      </c>
      <c r="S141" s="13">
        <f t="shared" si="155"/>
        <v>0.61770515592134223</v>
      </c>
      <c r="T141" s="2">
        <f t="shared" si="156"/>
        <v>0.01</v>
      </c>
      <c r="U141" s="14">
        <f t="shared" si="157"/>
        <v>6.1770515592134223E-3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1.6127051559213422E-2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19.2164</v>
      </c>
      <c r="E142" s="10">
        <f t="shared" si="166"/>
        <v>16.107483870967702</v>
      </c>
      <c r="F142" s="7" t="s">
        <v>83</v>
      </c>
      <c r="G142" s="1">
        <v>7</v>
      </c>
      <c r="H142" s="9">
        <f t="shared" si="147"/>
        <v>19.2164</v>
      </c>
      <c r="I142" s="9">
        <f t="shared" si="148"/>
        <v>292.3664</v>
      </c>
      <c r="J142" s="9">
        <f t="shared" si="149"/>
        <v>0.1814379747605519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3.9865419719094088</v>
      </c>
      <c r="P142" s="9">
        <f t="shared" si="152"/>
        <v>0.72331010168118015</v>
      </c>
      <c r="Q142" s="12">
        <f t="shared" si="153"/>
        <v>0.18806062643710686</v>
      </c>
      <c r="R142" s="9">
        <f t="shared" si="154"/>
        <v>0.19735245833333334</v>
      </c>
      <c r="S142" s="13">
        <f t="shared" si="155"/>
        <v>0.95291757713738567</v>
      </c>
      <c r="T142" s="2">
        <f t="shared" si="156"/>
        <v>0.01</v>
      </c>
      <c r="U142" s="14">
        <f t="shared" si="157"/>
        <v>9.5291757713738563E-3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1.9479175771373855E-2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21.273096774193601</v>
      </c>
      <c r="E143" s="10">
        <f t="shared" si="166"/>
        <v>19.2164</v>
      </c>
      <c r="F143" s="7" t="s">
        <v>83</v>
      </c>
      <c r="G143" s="1">
        <v>8</v>
      </c>
      <c r="H143" s="9">
        <f t="shared" si="147"/>
        <v>21.273096774193601</v>
      </c>
      <c r="I143" s="9">
        <f t="shared" si="148"/>
        <v>294.4230967741936</v>
      </c>
      <c r="J143" s="9">
        <f t="shared" si="149"/>
        <v>0.22896178080492555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4.0222797868948952</v>
      </c>
      <c r="P143" s="9">
        <f t="shared" si="152"/>
        <v>0.92094834290311167</v>
      </c>
      <c r="Q143" s="12">
        <f t="shared" si="153"/>
        <v>0.23944656915480905</v>
      </c>
      <c r="R143" s="9">
        <f t="shared" si="154"/>
        <v>0.19735245833333334</v>
      </c>
      <c r="S143" s="13">
        <f t="shared" si="155"/>
        <v>1.2132940789132594</v>
      </c>
      <c r="T143" s="2">
        <f t="shared" si="156"/>
        <v>0.01</v>
      </c>
      <c r="U143" s="14">
        <f t="shared" si="157"/>
        <v>1.2132940789132594E-2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2.2082940789132595E-2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21.997806451612899</v>
      </c>
      <c r="E144" s="10">
        <f t="shared" si="166"/>
        <v>21.273096774193601</v>
      </c>
      <c r="F144" s="7" t="s">
        <v>83</v>
      </c>
      <c r="G144" s="1">
        <v>9</v>
      </c>
      <c r="H144" s="9">
        <f t="shared" si="147"/>
        <v>21.997806451612899</v>
      </c>
      <c r="I144" s="9">
        <f t="shared" si="148"/>
        <v>295.14780645161289</v>
      </c>
      <c r="J144" s="9">
        <f t="shared" si="149"/>
        <v>0.24832972627033326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3.8603793606584502</v>
      </c>
      <c r="P144" s="9">
        <f t="shared" si="152"/>
        <v>0.95864694993195709</v>
      </c>
      <c r="Q144" s="12">
        <f t="shared" si="153"/>
        <v>0.24924820698230885</v>
      </c>
      <c r="R144" s="9">
        <f t="shared" si="154"/>
        <v>0.19735245833333334</v>
      </c>
      <c r="S144" s="13">
        <f t="shared" si="155"/>
        <v>1.2629597274198747</v>
      </c>
      <c r="T144" s="2">
        <f t="shared" si="156"/>
        <v>0.01</v>
      </c>
      <c r="U144" s="14">
        <f t="shared" si="157"/>
        <v>1.2629597274198748E-2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2.2579597274198747E-2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19.860900000000001</v>
      </c>
      <c r="E145" s="10">
        <f t="shared" si="166"/>
        <v>21.997806451612899</v>
      </c>
      <c r="F145" s="7" t="s">
        <v>83</v>
      </c>
      <c r="G145" s="1">
        <v>10</v>
      </c>
      <c r="H145" s="9">
        <f t="shared" si="147"/>
        <v>19.860900000000001</v>
      </c>
      <c r="I145" s="9">
        <f t="shared" si="148"/>
        <v>293.01089999999999</v>
      </c>
      <c r="J145" s="9">
        <f t="shared" si="149"/>
        <v>0.19522782336554434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3.6607803273931596</v>
      </c>
      <c r="P145" s="9">
        <f t="shared" si="152"/>
        <v>0.71468617513637134</v>
      </c>
      <c r="Q145" s="12">
        <f t="shared" si="153"/>
        <v>0.18581840553545656</v>
      </c>
      <c r="R145" s="9">
        <f t="shared" si="154"/>
        <v>0.19735245833333334</v>
      </c>
      <c r="S145" s="13">
        <f t="shared" si="155"/>
        <v>0.94155607234243077</v>
      </c>
      <c r="T145" s="2">
        <f t="shared" si="156"/>
        <v>0.01</v>
      </c>
      <c r="U145" s="14">
        <f t="shared" si="157"/>
        <v>9.4155607234243082E-3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1.936556072342431E-2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17.542548387096801</v>
      </c>
      <c r="E146" s="10">
        <f t="shared" si="166"/>
        <v>19.860900000000001</v>
      </c>
      <c r="F146" s="7" t="s">
        <v>83</v>
      </c>
      <c r="G146" s="1">
        <v>11</v>
      </c>
      <c r="H146" s="9">
        <f t="shared" si="147"/>
        <v>17.542548387096801</v>
      </c>
      <c r="I146" s="9">
        <f t="shared" si="148"/>
        <v>290.69254838709679</v>
      </c>
      <c r="J146" s="9">
        <f t="shared" si="149"/>
        <v>0.14977706698644622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3.7051420689234549</v>
      </c>
      <c r="P146" s="9">
        <f t="shared" si="152"/>
        <v>0.55494531185144824</v>
      </c>
      <c r="Q146" s="12">
        <f t="shared" si="153"/>
        <v>0.14428578108137655</v>
      </c>
      <c r="R146" s="9">
        <f t="shared" si="154"/>
        <v>0.19735245833333334</v>
      </c>
      <c r="S146" s="13">
        <f t="shared" si="155"/>
        <v>0.731107087795553</v>
      </c>
      <c r="T146" s="2">
        <f t="shared" si="156"/>
        <v>0.01</v>
      </c>
      <c r="U146" s="14">
        <f t="shared" si="157"/>
        <v>7.3110708779555306E-3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1.7261070877955531E-2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10.880100000000001</v>
      </c>
      <c r="E147" s="10">
        <f t="shared" si="166"/>
        <v>17.542548387096801</v>
      </c>
      <c r="F147" s="7" t="s">
        <v>85</v>
      </c>
      <c r="G147" s="1">
        <v>12</v>
      </c>
      <c r="H147" s="9">
        <f t="shared" si="147"/>
        <v>10.880100000000001</v>
      </c>
      <c r="I147" s="9">
        <f t="shared" si="148"/>
        <v>284.0301</v>
      </c>
      <c r="J147" s="9">
        <f t="shared" si="149"/>
        <v>6.826913302426145E-2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3.9092446737386735</v>
      </c>
      <c r="P147" s="9">
        <f t="shared" si="152"/>
        <v>0.26688074465585104</v>
      </c>
      <c r="Q147" s="12">
        <f t="shared" si="153"/>
        <v>6.9388993610521268E-2</v>
      </c>
      <c r="R147" s="9">
        <f t="shared" si="154"/>
        <v>0.19735245833333334</v>
      </c>
      <c r="S147" s="13">
        <f t="shared" si="155"/>
        <v>0.35159933753306222</v>
      </c>
      <c r="T147" s="2">
        <f t="shared" si="156"/>
        <v>0.01</v>
      </c>
      <c r="U147" s="14">
        <f t="shared" si="157"/>
        <v>3.5159933753306223E-3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9.0059933753306211E-3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11.529129032258099</v>
      </c>
      <c r="E148" s="10">
        <f t="shared" si="166"/>
        <v>10.880100000000001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18500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1826800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1492500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10087400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3619600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8339233.3791194642</v>
      </c>
      <c r="J13" s="6" t="s">
        <v>37</v>
      </c>
      <c r="K13" s="6">
        <f>I13/(10000*1000)</f>
        <v>0.83392333791194639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3.0877096774193502</v>
      </c>
      <c r="E26" s="7"/>
      <c r="F26" s="7"/>
      <c r="G26" s="1">
        <v>1</v>
      </c>
      <c r="H26" s="9">
        <f t="shared" ref="H26:H37" si="0">E27</f>
        <v>3.0877096774193502</v>
      </c>
      <c r="I26" s="9">
        <f t="shared" ref="I26:I37" si="1">H26+273.15</f>
        <v>276.23770967741933</v>
      </c>
      <c r="J26" s="9">
        <f t="shared" ref="J26:J37" si="2">EXP(($C$15*(I26-$C$13))/($C$16*I26*$C$13))</f>
        <v>2.5956694377342552E-2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1.0520791807578356</v>
      </c>
      <c r="Q26" s="12">
        <f t="shared" ref="Q26:Q37" si="6">P26*$B$28</f>
        <v>0.10520791807578356</v>
      </c>
      <c r="R26" s="9">
        <f t="shared" ref="R26:R37" si="7">L26*$B$28</f>
        <v>4.0532094166666672</v>
      </c>
      <c r="S26" s="13">
        <f t="shared" ref="S26:S37" si="8">Q26/R26</f>
        <v>2.5956694377342548E-2</v>
      </c>
      <c r="T26" s="2">
        <f t="shared" ref="T26:T37" si="9">$B$27/100</f>
        <v>0.34</v>
      </c>
      <c r="U26" s="14">
        <f t="shared" ref="U26:U37" si="10">S26*T26</f>
        <v>8.8252760882964673E-3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2.1725276088296469E-2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1541.6666666666667</v>
      </c>
      <c r="AU26" s="1">
        <f t="shared" ref="AU26:AU37" si="17">AT26*10000*AS26*0.67*AR26*AQ26</f>
        <v>2675165.8711504904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0.36109677419354802</v>
      </c>
      <c r="E27" s="10">
        <f t="shared" ref="E27:E38" si="18">D26</f>
        <v>3.0877096774193502</v>
      </c>
      <c r="F27" s="7" t="s">
        <v>83</v>
      </c>
      <c r="G27" s="1">
        <v>2</v>
      </c>
      <c r="H27" s="9">
        <f t="shared" si="0"/>
        <v>0.36109677419354802</v>
      </c>
      <c r="I27" s="9">
        <f t="shared" si="1"/>
        <v>273.5110967741935</v>
      </c>
      <c r="J27" s="9">
        <f t="shared" si="2"/>
        <v>1.8266085199200855E-2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80.012109152575505</v>
      </c>
      <c r="P27" s="9">
        <f t="shared" si="5"/>
        <v>1.4615080027487026</v>
      </c>
      <c r="Q27" s="12">
        <f t="shared" si="6"/>
        <v>0.14615080027487026</v>
      </c>
      <c r="R27" s="9">
        <f t="shared" si="7"/>
        <v>4.0532094166666672</v>
      </c>
      <c r="S27" s="13">
        <f t="shared" si="8"/>
        <v>3.6058043207415548E-2</v>
      </c>
      <c r="T27" s="2">
        <f t="shared" si="9"/>
        <v>0.34</v>
      </c>
      <c r="U27" s="14">
        <f t="shared" si="10"/>
        <v>1.2259734690521287E-2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2.5159734690521289E-2</v>
      </c>
      <c r="AR27" s="9">
        <f t="shared" si="14"/>
        <v>119.21204166666666</v>
      </c>
      <c r="AS27" s="1">
        <f t="shared" si="15"/>
        <v>0.1</v>
      </c>
      <c r="AT27" s="1">
        <f t="shared" si="16"/>
        <v>1541.6666666666667</v>
      </c>
      <c r="AU27" s="1">
        <f t="shared" si="17"/>
        <v>3098071.7251985567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1.8949642857142901</v>
      </c>
      <c r="E28" s="10">
        <f t="shared" si="18"/>
        <v>0.36109677419354802</v>
      </c>
      <c r="F28" s="7" t="s">
        <v>83</v>
      </c>
      <c r="G28" s="1">
        <v>3</v>
      </c>
      <c r="H28" s="9">
        <f t="shared" si="0"/>
        <v>1.8949642857142901</v>
      </c>
      <c r="I28" s="9">
        <f t="shared" si="1"/>
        <v>275.04496428571429</v>
      </c>
      <c r="J28" s="9">
        <f t="shared" si="2"/>
        <v>2.2277462874950946E-2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119.08269531649347</v>
      </c>
      <c r="P28" s="9">
        <f t="shared" si="5"/>
        <v>2.6528603239622783</v>
      </c>
      <c r="Q28" s="12">
        <f t="shared" si="6"/>
        <v>0.26528603239622783</v>
      </c>
      <c r="R28" s="9">
        <f t="shared" si="7"/>
        <v>4.0532094166666672</v>
      </c>
      <c r="S28" s="13">
        <f t="shared" si="8"/>
        <v>6.5450857610608565E-2</v>
      </c>
      <c r="T28" s="2">
        <f t="shared" si="9"/>
        <v>0.34</v>
      </c>
      <c r="U28" s="14">
        <f t="shared" si="10"/>
        <v>2.2253291587606912E-2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3.5153291587606911E-2</v>
      </c>
      <c r="AR28" s="9">
        <f t="shared" si="14"/>
        <v>119.21204166666666</v>
      </c>
      <c r="AS28" s="1">
        <f t="shared" si="15"/>
        <v>0.1</v>
      </c>
      <c r="AT28" s="1">
        <f t="shared" si="16"/>
        <v>1541.6666666666667</v>
      </c>
      <c r="AU28" s="1">
        <f t="shared" si="17"/>
        <v>4328639.3936520796</v>
      </c>
    </row>
    <row r="29" spans="1:47" x14ac:dyDescent="0.15">
      <c r="C29" s="7">
        <v>3</v>
      </c>
      <c r="D29" s="8">
        <v>3.3370322580645202</v>
      </c>
      <c r="E29" s="10">
        <f t="shared" si="18"/>
        <v>1.8949642857142901</v>
      </c>
      <c r="F29" s="7" t="s">
        <v>83</v>
      </c>
      <c r="G29" s="1">
        <v>4</v>
      </c>
      <c r="H29" s="9">
        <f t="shared" si="0"/>
        <v>3.3370322580645202</v>
      </c>
      <c r="I29" s="9">
        <f t="shared" si="1"/>
        <v>276.48703225806452</v>
      </c>
      <c r="J29" s="9">
        <f t="shared" si="2"/>
        <v>2.6794974746036839E-2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156.96192915919787</v>
      </c>
      <c r="P29" s="9">
        <f t="shared" si="5"/>
        <v>4.2057909279099306</v>
      </c>
      <c r="Q29" s="12">
        <f t="shared" si="6"/>
        <v>0.42057909279099309</v>
      </c>
      <c r="R29" s="9">
        <f t="shared" si="7"/>
        <v>4.0532094166666672</v>
      </c>
      <c r="S29" s="13">
        <f t="shared" si="8"/>
        <v>0.10376446157989896</v>
      </c>
      <c r="T29" s="2">
        <f t="shared" si="9"/>
        <v>0.34</v>
      </c>
      <c r="U29" s="14">
        <f t="shared" si="10"/>
        <v>3.5279916937165652E-2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4.8179916937165654E-2</v>
      </c>
      <c r="AR29" s="9">
        <f t="shared" si="14"/>
        <v>119.21204166666666</v>
      </c>
      <c r="AS29" s="1">
        <f t="shared" si="15"/>
        <v>0.1</v>
      </c>
      <c r="AT29" s="1">
        <f t="shared" si="16"/>
        <v>1541.6666666666667</v>
      </c>
      <c r="AU29" s="1">
        <f t="shared" si="17"/>
        <v>5932687.2966463426</v>
      </c>
    </row>
    <row r="30" spans="1:47" x14ac:dyDescent="0.15">
      <c r="C30" s="7">
        <v>4</v>
      </c>
      <c r="D30" s="8">
        <v>7.7078333333333298</v>
      </c>
      <c r="E30" s="10">
        <f t="shared" si="18"/>
        <v>3.3370322580645202</v>
      </c>
      <c r="F30" s="7" t="s">
        <v>83</v>
      </c>
      <c r="G30" s="1">
        <v>5</v>
      </c>
      <c r="H30" s="9">
        <f t="shared" si="0"/>
        <v>7.7078333333333298</v>
      </c>
      <c r="I30" s="9">
        <f t="shared" si="1"/>
        <v>280.8578333333333</v>
      </c>
      <c r="J30" s="9">
        <f t="shared" si="2"/>
        <v>4.6351722263473796E-2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145.11833131972352</v>
      </c>
      <c r="O30" s="9">
        <f t="shared" si="19"/>
        <v>48.169901078231078</v>
      </c>
      <c r="P30" s="9">
        <f t="shared" si="5"/>
        <v>2.2327578762371738</v>
      </c>
      <c r="Q30" s="12">
        <f t="shared" si="6"/>
        <v>0.22327578762371739</v>
      </c>
      <c r="R30" s="9">
        <f t="shared" si="7"/>
        <v>4.0532094166666672</v>
      </c>
      <c r="S30" s="13">
        <f t="shared" si="8"/>
        <v>5.5086171147637843E-2</v>
      </c>
      <c r="T30" s="2">
        <f t="shared" si="9"/>
        <v>0.34</v>
      </c>
      <c r="U30" s="14">
        <f t="shared" si="10"/>
        <v>1.8729298190196867E-2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3.1629298190196865E-2</v>
      </c>
      <c r="AR30" s="9">
        <f t="shared" si="14"/>
        <v>119.21204166666666</v>
      </c>
      <c r="AS30" s="1">
        <f t="shared" si="15"/>
        <v>0.1</v>
      </c>
      <c r="AT30" s="1">
        <f t="shared" si="16"/>
        <v>1541.6666666666667</v>
      </c>
      <c r="AU30" s="1">
        <f t="shared" si="17"/>
        <v>3894708.5736893564</v>
      </c>
    </row>
    <row r="31" spans="1:47" x14ac:dyDescent="0.15">
      <c r="C31" s="7">
        <v>5</v>
      </c>
      <c r="D31" s="8">
        <v>14.5457741935484</v>
      </c>
      <c r="E31" s="10">
        <f t="shared" si="18"/>
        <v>7.7078333333333298</v>
      </c>
      <c r="F31" s="7" t="s">
        <v>85</v>
      </c>
      <c r="G31" s="1">
        <v>6</v>
      </c>
      <c r="H31" s="9">
        <f t="shared" si="0"/>
        <v>14.5457741935484</v>
      </c>
      <c r="I31" s="9">
        <f t="shared" si="1"/>
        <v>287.6957741935484</v>
      </c>
      <c r="J31" s="9">
        <f t="shared" si="2"/>
        <v>0.10566215816262367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86.469237368660572</v>
      </c>
      <c r="P31" s="9">
        <f t="shared" si="5"/>
        <v>9.1365262350488621</v>
      </c>
      <c r="Q31" s="12">
        <f t="shared" si="6"/>
        <v>0.9136526235048863</v>
      </c>
      <c r="R31" s="9">
        <f t="shared" si="7"/>
        <v>4.0532094166666672</v>
      </c>
      <c r="S31" s="13">
        <f t="shared" si="8"/>
        <v>0.22541461088785</v>
      </c>
      <c r="T31" s="2">
        <f t="shared" si="9"/>
        <v>0.34</v>
      </c>
      <c r="U31" s="14">
        <f t="shared" si="10"/>
        <v>7.6640967701869012E-2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8.9540967701869006E-2</v>
      </c>
      <c r="AR31" s="9">
        <f t="shared" si="14"/>
        <v>119.21204166666666</v>
      </c>
      <c r="AS31" s="1">
        <f t="shared" si="15"/>
        <v>0.1</v>
      </c>
      <c r="AT31" s="1">
        <f t="shared" si="16"/>
        <v>1541.6666666666667</v>
      </c>
      <c r="AU31" s="1">
        <f t="shared" si="17"/>
        <v>11025725.974311933</v>
      </c>
    </row>
    <row r="32" spans="1:47" x14ac:dyDescent="0.15">
      <c r="C32" s="7">
        <v>6</v>
      </c>
      <c r="D32" s="8">
        <v>19.169</v>
      </c>
      <c r="E32" s="10">
        <f t="shared" si="18"/>
        <v>14.5457741935484</v>
      </c>
      <c r="F32" s="7" t="s">
        <v>83</v>
      </c>
      <c r="G32" s="1">
        <v>7</v>
      </c>
      <c r="H32" s="9">
        <f t="shared" si="0"/>
        <v>19.169</v>
      </c>
      <c r="I32" s="9">
        <f t="shared" si="1"/>
        <v>292.31899999999996</v>
      </c>
      <c r="J32" s="9">
        <f t="shared" si="2"/>
        <v>0.18046081475989031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117.86480530027838</v>
      </c>
      <c r="P32" s="9">
        <f t="shared" si="5"/>
        <v>21.269978796004075</v>
      </c>
      <c r="Q32" s="12">
        <f t="shared" si="6"/>
        <v>2.1269978796004074</v>
      </c>
      <c r="R32" s="9">
        <f t="shared" si="7"/>
        <v>4.0532094166666672</v>
      </c>
      <c r="S32" s="13">
        <f t="shared" si="8"/>
        <v>0.5247688093426065</v>
      </c>
      <c r="T32" s="2">
        <f t="shared" si="9"/>
        <v>0.34</v>
      </c>
      <c r="U32" s="14">
        <f t="shared" si="10"/>
        <v>0.17842139517648622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0.20407139517648623</v>
      </c>
      <c r="AR32" s="9">
        <f t="shared" si="14"/>
        <v>119.21204166666666</v>
      </c>
      <c r="AS32" s="1">
        <f t="shared" si="15"/>
        <v>0.1</v>
      </c>
      <c r="AT32" s="1">
        <f t="shared" si="16"/>
        <v>1541.6666666666667</v>
      </c>
      <c r="AU32" s="1">
        <f t="shared" si="17"/>
        <v>25128556.683718905</v>
      </c>
    </row>
    <row r="33" spans="1:48" x14ac:dyDescent="0.15">
      <c r="C33" s="7">
        <v>7</v>
      </c>
      <c r="D33" s="8">
        <v>22.841451612903199</v>
      </c>
      <c r="E33" s="10">
        <f t="shared" si="18"/>
        <v>19.169</v>
      </c>
      <c r="F33" s="7" t="s">
        <v>83</v>
      </c>
      <c r="G33" s="1">
        <v>8</v>
      </c>
      <c r="H33" s="9">
        <f t="shared" si="0"/>
        <v>22.841451612903199</v>
      </c>
      <c r="I33" s="9">
        <f t="shared" si="1"/>
        <v>295.99145161290318</v>
      </c>
      <c r="J33" s="9">
        <f t="shared" si="2"/>
        <v>0.27281265940727284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137.12692067094099</v>
      </c>
      <c r="P33" s="9">
        <f t="shared" si="5"/>
        <v>37.409959904569547</v>
      </c>
      <c r="Q33" s="12">
        <f t="shared" si="6"/>
        <v>3.740995990456955</v>
      </c>
      <c r="R33" s="9">
        <f t="shared" si="7"/>
        <v>4.0532094166666672</v>
      </c>
      <c r="S33" s="13">
        <f t="shared" si="8"/>
        <v>0.92297130641069258</v>
      </c>
      <c r="T33" s="2">
        <f t="shared" si="9"/>
        <v>0.34</v>
      </c>
      <c r="U33" s="14">
        <f t="shared" si="10"/>
        <v>0.31381024417963549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0.3394602441796355</v>
      </c>
      <c r="AR33" s="9">
        <f t="shared" si="14"/>
        <v>119.21204166666666</v>
      </c>
      <c r="AS33" s="1">
        <f t="shared" si="15"/>
        <v>0.1</v>
      </c>
      <c r="AT33" s="1">
        <f t="shared" si="16"/>
        <v>1541.6666666666667</v>
      </c>
      <c r="AU33" s="1">
        <f t="shared" si="17"/>
        <v>41799812.170441329</v>
      </c>
    </row>
    <row r="34" spans="1:48" x14ac:dyDescent="0.15">
      <c r="C34" s="7">
        <v>8</v>
      </c>
      <c r="D34" s="8">
        <v>20.988774193548402</v>
      </c>
      <c r="E34" s="10">
        <f t="shared" si="18"/>
        <v>22.841451612903199</v>
      </c>
      <c r="F34" s="7" t="s">
        <v>83</v>
      </c>
      <c r="G34" s="1">
        <v>9</v>
      </c>
      <c r="H34" s="9">
        <f t="shared" si="0"/>
        <v>20.988774193548402</v>
      </c>
      <c r="I34" s="9">
        <f t="shared" si="1"/>
        <v>294.13877419354839</v>
      </c>
      <c r="J34" s="9">
        <f t="shared" si="2"/>
        <v>0.22175829200754921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140.24905493303811</v>
      </c>
      <c r="P34" s="9">
        <f t="shared" si="5"/>
        <v>31.101390877623476</v>
      </c>
      <c r="Q34" s="12">
        <f t="shared" si="6"/>
        <v>3.1101390877623478</v>
      </c>
      <c r="R34" s="9">
        <f t="shared" si="7"/>
        <v>4.0532094166666672</v>
      </c>
      <c r="S34" s="13">
        <f t="shared" si="8"/>
        <v>0.7673275096454566</v>
      </c>
      <c r="T34" s="2">
        <f t="shared" si="9"/>
        <v>0.34</v>
      </c>
      <c r="U34" s="14">
        <f t="shared" si="10"/>
        <v>0.26089135327945528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0.28654135327945529</v>
      </c>
      <c r="AR34" s="9">
        <f t="shared" si="14"/>
        <v>119.21204166666666</v>
      </c>
      <c r="AS34" s="1">
        <f t="shared" si="15"/>
        <v>0.1</v>
      </c>
      <c r="AT34" s="1">
        <f t="shared" si="16"/>
        <v>1541.6666666666667</v>
      </c>
      <c r="AU34" s="1">
        <f t="shared" si="17"/>
        <v>35283586.079691619</v>
      </c>
    </row>
    <row r="35" spans="1:48" x14ac:dyDescent="0.15">
      <c r="C35" s="7">
        <v>9</v>
      </c>
      <c r="D35" s="8">
        <v>15.2556333333333</v>
      </c>
      <c r="E35" s="10">
        <f t="shared" si="18"/>
        <v>20.988774193548402</v>
      </c>
      <c r="F35" s="7" t="s">
        <v>83</v>
      </c>
      <c r="G35" s="1">
        <v>10</v>
      </c>
      <c r="H35" s="9">
        <f t="shared" si="0"/>
        <v>15.2556333333333</v>
      </c>
      <c r="I35" s="9">
        <f t="shared" si="1"/>
        <v>288.4056333333333</v>
      </c>
      <c r="J35" s="9">
        <f t="shared" si="2"/>
        <v>0.11484092548719159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149.67975822208129</v>
      </c>
      <c r="P35" s="9">
        <f t="shared" si="5"/>
        <v>17.189361960922891</v>
      </c>
      <c r="Q35" s="12">
        <f t="shared" si="6"/>
        <v>1.7189361960922893</v>
      </c>
      <c r="R35" s="9">
        <f t="shared" si="7"/>
        <v>4.0532094166666672</v>
      </c>
      <c r="S35" s="13">
        <f t="shared" si="8"/>
        <v>0.42409261880821619</v>
      </c>
      <c r="T35" s="2">
        <f t="shared" si="9"/>
        <v>0.34</v>
      </c>
      <c r="U35" s="14">
        <f t="shared" si="10"/>
        <v>0.14419149039479351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0.16984149039479352</v>
      </c>
      <c r="AR35" s="9">
        <f t="shared" si="14"/>
        <v>119.21204166666666</v>
      </c>
      <c r="AS35" s="1">
        <f t="shared" si="15"/>
        <v>0.1</v>
      </c>
      <c r="AT35" s="1">
        <f t="shared" si="16"/>
        <v>1541.6666666666667</v>
      </c>
      <c r="AU35" s="1">
        <f t="shared" si="17"/>
        <v>20913619.544482965</v>
      </c>
    </row>
    <row r="36" spans="1:48" x14ac:dyDescent="0.15">
      <c r="C36" s="7">
        <v>10</v>
      </c>
      <c r="D36" s="8">
        <v>8.7986129032258091</v>
      </c>
      <c r="E36" s="10">
        <f t="shared" si="18"/>
        <v>15.2556333333333</v>
      </c>
      <c r="F36" s="7" t="s">
        <v>83</v>
      </c>
      <c r="G36" s="1">
        <v>11</v>
      </c>
      <c r="H36" s="9">
        <f t="shared" si="0"/>
        <v>8.7986129032258091</v>
      </c>
      <c r="I36" s="9">
        <f t="shared" si="1"/>
        <v>281.94861290322581</v>
      </c>
      <c r="J36" s="9">
        <f t="shared" si="2"/>
        <v>5.3004630965476286E-2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125.86587644810048</v>
      </c>
      <c r="O36" s="9">
        <f t="shared" si="19"/>
        <v>47.156613979724582</v>
      </c>
      <c r="P36" s="9">
        <f t="shared" si="5"/>
        <v>2.4995189215767217</v>
      </c>
      <c r="Q36" s="12">
        <f t="shared" si="6"/>
        <v>0.24995189215767219</v>
      </c>
      <c r="R36" s="9">
        <f t="shared" si="7"/>
        <v>4.0532094166666672</v>
      </c>
      <c r="S36" s="13">
        <f t="shared" si="8"/>
        <v>6.1667648143191915E-2</v>
      </c>
      <c r="T36" s="2">
        <f t="shared" si="9"/>
        <v>0.34</v>
      </c>
      <c r="U36" s="14">
        <f t="shared" si="10"/>
        <v>2.0967000368685252E-2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3.386700036868525E-2</v>
      </c>
      <c r="AR36" s="9">
        <f t="shared" si="14"/>
        <v>119.21204166666666</v>
      </c>
      <c r="AS36" s="1">
        <f t="shared" si="15"/>
        <v>0.1</v>
      </c>
      <c r="AT36" s="1">
        <f t="shared" si="16"/>
        <v>1541.6666666666667</v>
      </c>
      <c r="AU36" s="1">
        <f t="shared" si="17"/>
        <v>4170250.5034379982</v>
      </c>
    </row>
    <row r="37" spans="1:48" x14ac:dyDescent="0.15">
      <c r="C37" s="7">
        <v>11</v>
      </c>
      <c r="D37" s="8">
        <v>6.0260666666666696</v>
      </c>
      <c r="E37" s="10">
        <f t="shared" si="18"/>
        <v>8.7986129032258091</v>
      </c>
      <c r="F37" s="7" t="s">
        <v>85</v>
      </c>
      <c r="G37" s="1">
        <v>12</v>
      </c>
      <c r="H37" s="9">
        <f t="shared" si="0"/>
        <v>6.0260666666666696</v>
      </c>
      <c r="I37" s="9">
        <f t="shared" si="1"/>
        <v>279.17606666666666</v>
      </c>
      <c r="J37" s="9">
        <f t="shared" si="2"/>
        <v>3.761552863701513E-2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85.189189224814527</v>
      </c>
      <c r="P37" s="9">
        <f t="shared" si="5"/>
        <v>3.2044363868501118</v>
      </c>
      <c r="Q37" s="12">
        <f t="shared" si="6"/>
        <v>0.32044363868501119</v>
      </c>
      <c r="R37" s="9">
        <f t="shared" si="7"/>
        <v>4.0532094166666672</v>
      </c>
      <c r="S37" s="13">
        <f t="shared" si="8"/>
        <v>7.9059235717591408E-2</v>
      </c>
      <c r="T37" s="2">
        <f t="shared" si="9"/>
        <v>0.34</v>
      </c>
      <c r="U37" s="14">
        <f t="shared" si="10"/>
        <v>2.6880140143981081E-2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3.9780140143981083E-2</v>
      </c>
      <c r="AR37" s="9">
        <f t="shared" si="14"/>
        <v>119.21204166666666</v>
      </c>
      <c r="AS37" s="1">
        <f t="shared" si="15"/>
        <v>0.1</v>
      </c>
      <c r="AT37" s="1">
        <f t="shared" si="16"/>
        <v>1541.6666666666667</v>
      </c>
      <c r="AU37" s="1">
        <f t="shared" si="17"/>
        <v>4898371.5019433051</v>
      </c>
      <c r="AV37" s="1">
        <f>SUM(AU26:AU37)</f>
        <v>163149195.31836486</v>
      </c>
    </row>
    <row r="38" spans="1:48" x14ac:dyDescent="0.15">
      <c r="C38" s="7">
        <v>12</v>
      </c>
      <c r="D38" s="8">
        <v>1.3473548387096801</v>
      </c>
      <c r="E38" s="10">
        <f t="shared" si="18"/>
        <v>6.0260666666666696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3.0877096774193502</v>
      </c>
      <c r="E42" s="7"/>
      <c r="F42" s="7"/>
      <c r="G42" s="1">
        <v>1</v>
      </c>
      <c r="H42" s="9">
        <f t="shared" ref="H42:H53" si="20">E43</f>
        <v>3.0877096774193502</v>
      </c>
      <c r="I42" s="9">
        <f t="shared" ref="I42:I53" si="21">H42+273.15</f>
        <v>276.23770967741933</v>
      </c>
      <c r="J42" s="9">
        <f t="shared" ref="J42:J53" si="22">EXP(($C$15*(I42-$C$13))/($C$16*I42*$C$13))</f>
        <v>2.5956694377342552E-2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1.5277136934464677</v>
      </c>
      <c r="Q42" s="12">
        <f t="shared" ref="Q42:Q53" si="26">P42*$B$44</f>
        <v>0.36665128642715222</v>
      </c>
      <c r="R42" s="9">
        <f t="shared" ref="R42:R53" si="27">L42*$B$44</f>
        <v>14.125500000000001</v>
      </c>
      <c r="S42" s="13">
        <f t="shared" ref="S42:S53" si="28">Q42/R42</f>
        <v>2.5956694377342552E-2</v>
      </c>
      <c r="T42" s="2">
        <f t="shared" ref="T42:T53" si="29">$B$43/100</f>
        <v>0.43</v>
      </c>
      <c r="U42" s="14">
        <f t="shared" ref="U42:U53" si="30">S42*T42</f>
        <v>1.1161378582257298E-2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1.9581378582257294E-2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152233.33333333334</v>
      </c>
      <c r="AU42" s="1">
        <f t="shared" ref="AU42:AU53" si="38">AT42*10000*AS42*0.67*AR42*AQ42</f>
        <v>656089666.38519287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0.36109677419354802</v>
      </c>
      <c r="E43" s="10">
        <f t="shared" ref="E43:E54" si="40">D42</f>
        <v>3.0877096774193502</v>
      </c>
      <c r="F43" s="7" t="s">
        <v>83</v>
      </c>
      <c r="G43" s="1">
        <v>2</v>
      </c>
      <c r="H43" s="9">
        <f t="shared" si="20"/>
        <v>0.36109677419354802</v>
      </c>
      <c r="I43" s="9">
        <f t="shared" si="21"/>
        <v>273.5110967741935</v>
      </c>
      <c r="J43" s="9">
        <f t="shared" si="22"/>
        <v>1.8266085199200855E-2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116.18478630655353</v>
      </c>
      <c r="P43" s="9">
        <f t="shared" si="25"/>
        <v>2.1222412055264517</v>
      </c>
      <c r="Q43" s="12">
        <f t="shared" si="26"/>
        <v>0.50933788932634838</v>
      </c>
      <c r="R43" s="9">
        <f t="shared" si="27"/>
        <v>14.125500000000001</v>
      </c>
      <c r="S43" s="13">
        <f t="shared" si="28"/>
        <v>3.6058043207415548E-2</v>
      </c>
      <c r="T43" s="2">
        <f t="shared" si="29"/>
        <v>0.43</v>
      </c>
      <c r="U43" s="14">
        <f t="shared" si="30"/>
        <v>1.5504958579188686E-2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2.3924958579188686E-2</v>
      </c>
      <c r="AR43" s="9">
        <f t="shared" si="35"/>
        <v>136.875</v>
      </c>
      <c r="AS43" s="1">
        <f t="shared" si="36"/>
        <v>0.24</v>
      </c>
      <c r="AT43" s="1">
        <f t="shared" si="37"/>
        <v>152233.33333333334</v>
      </c>
      <c r="AU43" s="1">
        <f t="shared" si="38"/>
        <v>801624769.50026667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1.8949642857142901</v>
      </c>
      <c r="E44" s="10">
        <f t="shared" si="40"/>
        <v>0.36109677419354802</v>
      </c>
      <c r="F44" s="7" t="s">
        <v>83</v>
      </c>
      <c r="G44" s="1">
        <v>3</v>
      </c>
      <c r="H44" s="9">
        <f t="shared" si="20"/>
        <v>1.8949642857142901</v>
      </c>
      <c r="I44" s="9">
        <f t="shared" si="21"/>
        <v>275.04496428571429</v>
      </c>
      <c r="J44" s="9">
        <f t="shared" si="22"/>
        <v>2.2277462874950946E-2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172.91879510102709</v>
      </c>
      <c r="P44" s="9">
        <f t="shared" si="25"/>
        <v>3.8521920382443806</v>
      </c>
      <c r="Q44" s="12">
        <f t="shared" si="26"/>
        <v>0.92452608917865131</v>
      </c>
      <c r="R44" s="9">
        <f t="shared" si="27"/>
        <v>14.125500000000001</v>
      </c>
      <c r="S44" s="13">
        <f t="shared" si="28"/>
        <v>6.5450857610608565E-2</v>
      </c>
      <c r="T44" s="2">
        <f t="shared" si="29"/>
        <v>0.43</v>
      </c>
      <c r="U44" s="14">
        <f t="shared" si="30"/>
        <v>2.8143868772561684E-2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3.6563868772561681E-2</v>
      </c>
      <c r="AR44" s="9">
        <f t="shared" si="35"/>
        <v>136.875</v>
      </c>
      <c r="AS44" s="1">
        <f t="shared" si="36"/>
        <v>0.24</v>
      </c>
      <c r="AT44" s="1">
        <f t="shared" si="37"/>
        <v>152233.33333333334</v>
      </c>
      <c r="AU44" s="1">
        <f t="shared" si="38"/>
        <v>1225101509.7822876</v>
      </c>
    </row>
    <row r="45" spans="1:48" x14ac:dyDescent="0.15">
      <c r="C45" s="7">
        <v>3</v>
      </c>
      <c r="D45" s="7">
        <f t="shared" si="39"/>
        <v>3.3370322580645202</v>
      </c>
      <c r="E45" s="10">
        <f t="shared" si="40"/>
        <v>1.8949642857142901</v>
      </c>
      <c r="F45" s="7" t="s">
        <v>83</v>
      </c>
      <c r="G45" s="1">
        <v>4</v>
      </c>
      <c r="H45" s="9">
        <f t="shared" si="20"/>
        <v>3.3370322580645202</v>
      </c>
      <c r="I45" s="9">
        <f t="shared" si="21"/>
        <v>276.48703225806452</v>
      </c>
      <c r="J45" s="9">
        <f t="shared" si="22"/>
        <v>2.6794974746036839E-2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227.92285306278274</v>
      </c>
      <c r="P45" s="9">
        <f t="shared" si="25"/>
        <v>6.1071870918619284</v>
      </c>
      <c r="Q45" s="12">
        <f t="shared" si="26"/>
        <v>1.4657249020468628</v>
      </c>
      <c r="R45" s="9">
        <f t="shared" si="27"/>
        <v>14.125500000000001</v>
      </c>
      <c r="S45" s="13">
        <f t="shared" si="28"/>
        <v>0.10376446157989895</v>
      </c>
      <c r="T45" s="2">
        <f t="shared" si="29"/>
        <v>0.43</v>
      </c>
      <c r="U45" s="14">
        <f t="shared" si="30"/>
        <v>4.4618718479356549E-2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5.3038718479356546E-2</v>
      </c>
      <c r="AR45" s="9">
        <f t="shared" si="35"/>
        <v>136.875</v>
      </c>
      <c r="AS45" s="1">
        <f t="shared" si="36"/>
        <v>0.24</v>
      </c>
      <c r="AT45" s="1">
        <f t="shared" si="37"/>
        <v>152233.33333333334</v>
      </c>
      <c r="AU45" s="1">
        <f t="shared" si="38"/>
        <v>1777104454.9513915</v>
      </c>
    </row>
    <row r="46" spans="1:48" x14ac:dyDescent="0.15">
      <c r="C46" s="7">
        <v>4</v>
      </c>
      <c r="D46" s="7">
        <f t="shared" si="39"/>
        <v>7.7078333333333298</v>
      </c>
      <c r="E46" s="10">
        <f t="shared" si="40"/>
        <v>3.3370322580645202</v>
      </c>
      <c r="F46" s="7" t="s">
        <v>83</v>
      </c>
      <c r="G46" s="1">
        <v>5</v>
      </c>
      <c r="H46" s="9">
        <f t="shared" si="20"/>
        <v>7.7078333333333298</v>
      </c>
      <c r="I46" s="9">
        <f t="shared" si="21"/>
        <v>280.8578333333333</v>
      </c>
      <c r="J46" s="9">
        <f t="shared" si="22"/>
        <v>4.6351722263473796E-2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210.72488267237478</v>
      </c>
      <c r="O46" s="9">
        <f t="shared" si="41"/>
        <v>69.947033298546017</v>
      </c>
      <c r="P46" s="9">
        <f t="shared" si="25"/>
        <v>3.2421654606081582</v>
      </c>
      <c r="Q46" s="12">
        <f t="shared" si="26"/>
        <v>0.77811971054595797</v>
      </c>
      <c r="R46" s="9">
        <f t="shared" si="27"/>
        <v>14.125500000000001</v>
      </c>
      <c r="S46" s="13">
        <f t="shared" si="28"/>
        <v>5.5086171147637815E-2</v>
      </c>
      <c r="T46" s="2">
        <f t="shared" si="29"/>
        <v>0.43</v>
      </c>
      <c r="U46" s="14">
        <f t="shared" si="30"/>
        <v>2.3687053593484261E-2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3.2107053593484258E-2</v>
      </c>
      <c r="AR46" s="9">
        <f t="shared" si="35"/>
        <v>136.875</v>
      </c>
      <c r="AS46" s="1">
        <f t="shared" si="36"/>
        <v>0.24</v>
      </c>
      <c r="AT46" s="1">
        <f t="shared" si="37"/>
        <v>152233.33333333334</v>
      </c>
      <c r="AU46" s="1">
        <f t="shared" si="38"/>
        <v>1075772371.8108237</v>
      </c>
    </row>
    <row r="47" spans="1:48" x14ac:dyDescent="0.15">
      <c r="C47" s="7">
        <v>5</v>
      </c>
      <c r="D47" s="7">
        <f t="shared" si="39"/>
        <v>14.5457741935484</v>
      </c>
      <c r="E47" s="10">
        <f t="shared" si="40"/>
        <v>7.7078333333333298</v>
      </c>
      <c r="F47" s="7" t="s">
        <v>85</v>
      </c>
      <c r="G47" s="1">
        <v>6</v>
      </c>
      <c r="H47" s="9">
        <f t="shared" si="20"/>
        <v>14.5457741935484</v>
      </c>
      <c r="I47" s="9">
        <f t="shared" si="21"/>
        <v>287.6957741935484</v>
      </c>
      <c r="J47" s="9">
        <f t="shared" si="22"/>
        <v>0.10566215816262367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125.56111783793787</v>
      </c>
      <c r="P47" s="9">
        <f t="shared" si="25"/>
        <v>13.267058692068019</v>
      </c>
      <c r="Q47" s="12">
        <f t="shared" si="26"/>
        <v>3.1840940860963247</v>
      </c>
      <c r="R47" s="9">
        <f t="shared" si="27"/>
        <v>14.125500000000001</v>
      </c>
      <c r="S47" s="13">
        <f t="shared" si="28"/>
        <v>0.22541461088784995</v>
      </c>
      <c r="T47" s="2">
        <f t="shared" si="29"/>
        <v>0.43</v>
      </c>
      <c r="U47" s="14">
        <f t="shared" si="30"/>
        <v>9.6928282681775474E-2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0.10534828268177548</v>
      </c>
      <c r="AR47" s="9">
        <f t="shared" si="35"/>
        <v>136.875</v>
      </c>
      <c r="AS47" s="1">
        <f t="shared" si="36"/>
        <v>0.24</v>
      </c>
      <c r="AT47" s="1">
        <f t="shared" si="37"/>
        <v>152233.33333333334</v>
      </c>
      <c r="AU47" s="1">
        <f t="shared" si="38"/>
        <v>3529778015.8117609</v>
      </c>
    </row>
    <row r="48" spans="1:48" x14ac:dyDescent="0.15">
      <c r="C48" s="7">
        <v>6</v>
      </c>
      <c r="D48" s="7">
        <f t="shared" si="39"/>
        <v>19.169</v>
      </c>
      <c r="E48" s="10">
        <f t="shared" si="40"/>
        <v>14.5457741935484</v>
      </c>
      <c r="F48" s="7" t="s">
        <v>83</v>
      </c>
      <c r="G48" s="1">
        <v>7</v>
      </c>
      <c r="H48" s="9">
        <f t="shared" si="20"/>
        <v>19.169</v>
      </c>
      <c r="I48" s="9">
        <f t="shared" si="21"/>
        <v>292.31899999999996</v>
      </c>
      <c r="J48" s="9">
        <f t="shared" si="22"/>
        <v>0.18046081475989031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171.15030914586987</v>
      </c>
      <c r="P48" s="9">
        <f t="shared" si="25"/>
        <v>30.885924234870785</v>
      </c>
      <c r="Q48" s="12">
        <f t="shared" si="26"/>
        <v>7.4126218163689881</v>
      </c>
      <c r="R48" s="9">
        <f t="shared" si="27"/>
        <v>14.125500000000001</v>
      </c>
      <c r="S48" s="13">
        <f t="shared" si="28"/>
        <v>0.5247688093426065</v>
      </c>
      <c r="T48" s="2">
        <f t="shared" si="29"/>
        <v>0.43</v>
      </c>
      <c r="U48" s="14">
        <f t="shared" si="30"/>
        <v>0.2256505880173208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0.2412505880173208</v>
      </c>
      <c r="AR48" s="9">
        <f t="shared" si="35"/>
        <v>136.875</v>
      </c>
      <c r="AS48" s="1">
        <f t="shared" si="36"/>
        <v>0.24</v>
      </c>
      <c r="AT48" s="1">
        <f t="shared" si="37"/>
        <v>152233.33333333334</v>
      </c>
      <c r="AU48" s="1">
        <f t="shared" si="38"/>
        <v>8083292866.363101</v>
      </c>
    </row>
    <row r="49" spans="1:48" x14ac:dyDescent="0.15">
      <c r="C49" s="7">
        <v>7</v>
      </c>
      <c r="D49" s="7">
        <f t="shared" si="39"/>
        <v>22.841451612903199</v>
      </c>
      <c r="E49" s="10">
        <f t="shared" si="40"/>
        <v>19.169</v>
      </c>
      <c r="F49" s="7" t="s">
        <v>83</v>
      </c>
      <c r="G49" s="1">
        <v>8</v>
      </c>
      <c r="H49" s="9">
        <f t="shared" si="20"/>
        <v>22.841451612903199</v>
      </c>
      <c r="I49" s="9">
        <f t="shared" si="21"/>
        <v>295.99145161290318</v>
      </c>
      <c r="J49" s="9">
        <f t="shared" si="22"/>
        <v>0.27281265940727284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199.12063491099906</v>
      </c>
      <c r="P49" s="9">
        <f t="shared" si="25"/>
        <v>54.322629952934307</v>
      </c>
      <c r="Q49" s="12">
        <f t="shared" si="26"/>
        <v>13.037431188704232</v>
      </c>
      <c r="R49" s="9">
        <f t="shared" si="27"/>
        <v>14.125500000000001</v>
      </c>
      <c r="S49" s="13">
        <f t="shared" si="28"/>
        <v>0.92297130641069214</v>
      </c>
      <c r="T49" s="2">
        <f t="shared" si="29"/>
        <v>0.43</v>
      </c>
      <c r="U49" s="14">
        <f t="shared" si="30"/>
        <v>0.39687766175659761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0.41247766175659761</v>
      </c>
      <c r="AR49" s="9">
        <f t="shared" si="35"/>
        <v>136.875</v>
      </c>
      <c r="AS49" s="1">
        <f t="shared" si="36"/>
        <v>0.24</v>
      </c>
      <c r="AT49" s="1">
        <f t="shared" si="37"/>
        <v>152233.33333333334</v>
      </c>
      <c r="AU49" s="1">
        <f t="shared" si="38"/>
        <v>13820392183.134731</v>
      </c>
    </row>
    <row r="50" spans="1:48" x14ac:dyDescent="0.15">
      <c r="C50" s="7">
        <v>8</v>
      </c>
      <c r="D50" s="7">
        <f t="shared" si="39"/>
        <v>20.988774193548402</v>
      </c>
      <c r="E50" s="10">
        <f t="shared" si="40"/>
        <v>22.841451612903199</v>
      </c>
      <c r="F50" s="7" t="s">
        <v>83</v>
      </c>
      <c r="G50" s="1">
        <v>9</v>
      </c>
      <c r="H50" s="9">
        <f t="shared" si="20"/>
        <v>20.988774193548402</v>
      </c>
      <c r="I50" s="9">
        <f t="shared" si="21"/>
        <v>294.13877419354839</v>
      </c>
      <c r="J50" s="9">
        <f t="shared" si="22"/>
        <v>0.22175829200754921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203.65425495806474</v>
      </c>
      <c r="P50" s="9">
        <f t="shared" si="25"/>
        <v>45.162019739570397</v>
      </c>
      <c r="Q50" s="12">
        <f t="shared" si="26"/>
        <v>10.838884737496894</v>
      </c>
      <c r="R50" s="9">
        <f t="shared" si="27"/>
        <v>14.125500000000001</v>
      </c>
      <c r="S50" s="13">
        <f t="shared" si="28"/>
        <v>0.76732750964545637</v>
      </c>
      <c r="T50" s="2">
        <f t="shared" si="29"/>
        <v>0.43</v>
      </c>
      <c r="U50" s="14">
        <f t="shared" si="30"/>
        <v>0.32995082914754625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0.34555082914754626</v>
      </c>
      <c r="AR50" s="9">
        <f t="shared" si="35"/>
        <v>136.875</v>
      </c>
      <c r="AS50" s="1">
        <f t="shared" si="36"/>
        <v>0.24</v>
      </c>
      <c r="AT50" s="1">
        <f t="shared" si="37"/>
        <v>152233.33333333334</v>
      </c>
      <c r="AU50" s="1">
        <f t="shared" si="38"/>
        <v>11577955416.273125</v>
      </c>
    </row>
    <row r="51" spans="1:48" x14ac:dyDescent="0.15">
      <c r="C51" s="7">
        <v>9</v>
      </c>
      <c r="D51" s="7">
        <f t="shared" si="39"/>
        <v>15.2556333333333</v>
      </c>
      <c r="E51" s="10">
        <f t="shared" si="40"/>
        <v>20.988774193548402</v>
      </c>
      <c r="F51" s="7" t="s">
        <v>83</v>
      </c>
      <c r="G51" s="1">
        <v>10</v>
      </c>
      <c r="H51" s="9">
        <f t="shared" si="20"/>
        <v>15.2556333333333</v>
      </c>
      <c r="I51" s="9">
        <f t="shared" si="21"/>
        <v>288.4056333333333</v>
      </c>
      <c r="J51" s="9">
        <f t="shared" si="22"/>
        <v>0.11484092548719159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217.34848521849437</v>
      </c>
      <c r="P51" s="9">
        <f t="shared" si="25"/>
        <v>24.960501195731077</v>
      </c>
      <c r="Q51" s="12">
        <f t="shared" si="26"/>
        <v>5.9905202869754586</v>
      </c>
      <c r="R51" s="9">
        <f t="shared" si="27"/>
        <v>14.125500000000001</v>
      </c>
      <c r="S51" s="13">
        <f t="shared" si="28"/>
        <v>0.42409261880821625</v>
      </c>
      <c r="T51" s="2">
        <f t="shared" si="29"/>
        <v>0.43</v>
      </c>
      <c r="U51" s="14">
        <f t="shared" si="30"/>
        <v>0.18235982608753298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0.19795982608753299</v>
      </c>
      <c r="AR51" s="9">
        <f t="shared" si="35"/>
        <v>136.875</v>
      </c>
      <c r="AS51" s="1">
        <f t="shared" si="36"/>
        <v>0.24</v>
      </c>
      <c r="AT51" s="1">
        <f t="shared" si="37"/>
        <v>152233.33333333334</v>
      </c>
      <c r="AU51" s="1">
        <f t="shared" si="38"/>
        <v>6632801450.1044455</v>
      </c>
    </row>
    <row r="52" spans="1:48" x14ac:dyDescent="0.15">
      <c r="C52" s="7">
        <v>10</v>
      </c>
      <c r="D52" s="7">
        <f t="shared" si="39"/>
        <v>8.7986129032258091</v>
      </c>
      <c r="E52" s="10">
        <f t="shared" si="40"/>
        <v>15.2556333333333</v>
      </c>
      <c r="F52" s="7" t="s">
        <v>83</v>
      </c>
      <c r="G52" s="1">
        <v>11</v>
      </c>
      <c r="H52" s="9">
        <f t="shared" si="20"/>
        <v>8.7986129032258091</v>
      </c>
      <c r="I52" s="9">
        <f t="shared" si="21"/>
        <v>281.94861290322581</v>
      </c>
      <c r="J52" s="9">
        <f t="shared" si="22"/>
        <v>5.3004630965476286E-2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182.76858482162515</v>
      </c>
      <c r="O52" s="9">
        <f t="shared" si="41"/>
        <v>68.47564920113814</v>
      </c>
      <c r="P52" s="9">
        <f t="shared" si="25"/>
        <v>3.6295265160277381</v>
      </c>
      <c r="Q52" s="12">
        <f t="shared" si="26"/>
        <v>0.87108636384665716</v>
      </c>
      <c r="R52" s="9">
        <f t="shared" si="27"/>
        <v>14.125500000000001</v>
      </c>
      <c r="S52" s="13">
        <f t="shared" si="28"/>
        <v>6.1667648143191894E-2</v>
      </c>
      <c r="T52" s="2">
        <f t="shared" si="29"/>
        <v>0.43</v>
      </c>
      <c r="U52" s="14">
        <f t="shared" si="30"/>
        <v>2.6517088701572513E-2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3.4937088701572513E-2</v>
      </c>
      <c r="AR52" s="9">
        <f t="shared" si="35"/>
        <v>136.875</v>
      </c>
      <c r="AS52" s="1">
        <f t="shared" si="36"/>
        <v>0.24</v>
      </c>
      <c r="AT52" s="1">
        <f t="shared" si="37"/>
        <v>152233.33333333334</v>
      </c>
      <c r="AU52" s="1">
        <f t="shared" si="38"/>
        <v>1170594949.4002492</v>
      </c>
    </row>
    <row r="53" spans="1:48" x14ac:dyDescent="0.15">
      <c r="C53" s="7">
        <v>11</v>
      </c>
      <c r="D53" s="7">
        <f t="shared" si="39"/>
        <v>6.0260666666666696</v>
      </c>
      <c r="E53" s="10">
        <f t="shared" si="40"/>
        <v>8.7986129032258091</v>
      </c>
      <c r="F53" s="7" t="s">
        <v>85</v>
      </c>
      <c r="G53" s="1">
        <v>12</v>
      </c>
      <c r="H53" s="9">
        <f t="shared" si="20"/>
        <v>6.0260666666666696</v>
      </c>
      <c r="I53" s="9">
        <f t="shared" si="21"/>
        <v>279.17606666666666</v>
      </c>
      <c r="J53" s="9">
        <f t="shared" si="22"/>
        <v>3.761552863701513E-2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123.7023726851104</v>
      </c>
      <c r="P53" s="9">
        <f t="shared" si="25"/>
        <v>4.653130142203489</v>
      </c>
      <c r="Q53" s="12">
        <f t="shared" si="26"/>
        <v>1.1167512341288373</v>
      </c>
      <c r="R53" s="9">
        <f t="shared" si="27"/>
        <v>14.125500000000001</v>
      </c>
      <c r="S53" s="13">
        <f t="shared" si="28"/>
        <v>7.9059235717591395E-2</v>
      </c>
      <c r="T53" s="2">
        <f t="shared" si="29"/>
        <v>0.43</v>
      </c>
      <c r="U53" s="14">
        <f t="shared" si="30"/>
        <v>3.3995471358564303E-2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4.24154713585643E-2</v>
      </c>
      <c r="AR53" s="9">
        <f t="shared" si="35"/>
        <v>136.875</v>
      </c>
      <c r="AS53" s="1">
        <f t="shared" si="36"/>
        <v>0.24</v>
      </c>
      <c r="AT53" s="1">
        <f t="shared" si="37"/>
        <v>152233.33333333334</v>
      </c>
      <c r="AU53" s="1">
        <f t="shared" si="38"/>
        <v>1421164109.3761625</v>
      </c>
      <c r="AV53" s="1">
        <f>SUM(AU42:AU53)</f>
        <v>51771671762.893532</v>
      </c>
    </row>
    <row r="54" spans="1:48" x14ac:dyDescent="0.15">
      <c r="C54" s="7">
        <v>12</v>
      </c>
      <c r="D54" s="7">
        <f t="shared" si="39"/>
        <v>1.3473548387096801</v>
      </c>
      <c r="E54" s="10">
        <f t="shared" si="40"/>
        <v>6.0260666666666696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3.0877096774193502</v>
      </c>
      <c r="E58" s="7"/>
      <c r="F58" s="7"/>
      <c r="G58" s="1">
        <v>1</v>
      </c>
      <c r="H58" s="9">
        <f t="shared" ref="H58:H69" si="42">E59</f>
        <v>3.0877096774193502</v>
      </c>
      <c r="I58" s="9">
        <f t="shared" ref="I58:I69" si="43">H58+273.15</f>
        <v>276.23770967741933</v>
      </c>
      <c r="J58" s="9">
        <f t="shared" ref="J58:J69" si="44">EXP(($C$15*(I58-$C$13))/($C$16*I58*$C$13))</f>
        <v>2.5956694377342552E-2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2.5896128757128753E-3</v>
      </c>
      <c r="Q58" s="12">
        <f t="shared" ref="Q58:Q69" si="48">P58*$B$60</f>
        <v>4.920264463854463E-4</v>
      </c>
      <c r="R58" s="9">
        <f t="shared" ref="R58:R69" si="49">L58*$B$60</f>
        <v>1.8955666666666669E-2</v>
      </c>
      <c r="S58" s="13">
        <f t="shared" ref="S58:S69" si="50">Q58/R58</f>
        <v>2.5956694377342548E-2</v>
      </c>
      <c r="T58" s="2">
        <f t="shared" ref="T58:T69" si="51">$B$59/100</f>
        <v>0.01</v>
      </c>
      <c r="U58" s="14">
        <f t="shared" ref="U58:U69" si="52">S58*T58</f>
        <v>2.5956694377342549E-4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1.2259566943773425E-2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840616.66666666663</v>
      </c>
      <c r="AU58" s="1">
        <f t="shared" ref="AU58:AU69" si="59">AT58*10000*AS58*0.67*AR58*AQ58</f>
        <v>130884130.32485826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0.36109677419354802</v>
      </c>
      <c r="E59" s="10">
        <f t="shared" ref="E59:E70" si="61">D58</f>
        <v>3.0877096774193502</v>
      </c>
      <c r="F59" s="7" t="s">
        <v>83</v>
      </c>
      <c r="G59" s="1">
        <v>2</v>
      </c>
      <c r="H59" s="9">
        <f t="shared" si="42"/>
        <v>0.36109677419354802</v>
      </c>
      <c r="I59" s="9">
        <f t="shared" si="43"/>
        <v>273.5110967741935</v>
      </c>
      <c r="J59" s="9">
        <f t="shared" si="44"/>
        <v>1.8266085199200855E-2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0.19694372045762046</v>
      </c>
      <c r="P59" s="9">
        <f t="shared" si="47"/>
        <v>3.5973907773264916E-3</v>
      </c>
      <c r="Q59" s="12">
        <f t="shared" si="48"/>
        <v>6.8350424769203337E-4</v>
      </c>
      <c r="R59" s="9">
        <f t="shared" si="49"/>
        <v>1.8955666666666669E-2</v>
      </c>
      <c r="S59" s="13">
        <f t="shared" si="50"/>
        <v>3.6058043207415548E-2</v>
      </c>
      <c r="T59" s="2">
        <f t="shared" si="51"/>
        <v>0.01</v>
      </c>
      <c r="U59" s="14">
        <f t="shared" si="52"/>
        <v>3.6058043207415547E-4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1.2360580432074155E-2</v>
      </c>
      <c r="AR59" s="9">
        <f t="shared" si="56"/>
        <v>9.9766666666666666</v>
      </c>
      <c r="AS59" s="1">
        <f t="shared" si="57"/>
        <v>0.19</v>
      </c>
      <c r="AT59" s="1">
        <f t="shared" si="58"/>
        <v>840616.66666666663</v>
      </c>
      <c r="AU59" s="1">
        <f t="shared" si="59"/>
        <v>131962558.51306081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1.8949642857142901</v>
      </c>
      <c r="E60" s="10">
        <f t="shared" si="61"/>
        <v>0.36109677419354802</v>
      </c>
      <c r="F60" s="7" t="s">
        <v>83</v>
      </c>
      <c r="G60" s="1">
        <v>3</v>
      </c>
      <c r="H60" s="9">
        <f t="shared" si="42"/>
        <v>1.8949642857142901</v>
      </c>
      <c r="I60" s="9">
        <f t="shared" si="43"/>
        <v>275.04496428571429</v>
      </c>
      <c r="J60" s="9">
        <f t="shared" si="44"/>
        <v>2.2277462874950946E-2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0.29311299634696059</v>
      </c>
      <c r="P60" s="9">
        <f t="shared" si="47"/>
        <v>6.5298138942850468E-3</v>
      </c>
      <c r="Q60" s="12">
        <f t="shared" si="48"/>
        <v>1.2406646399141588E-3</v>
      </c>
      <c r="R60" s="9">
        <f t="shared" si="49"/>
        <v>1.8955666666666669E-2</v>
      </c>
      <c r="S60" s="13">
        <f t="shared" si="50"/>
        <v>6.5450857610608537E-2</v>
      </c>
      <c r="T60" s="2">
        <f t="shared" si="51"/>
        <v>0.01</v>
      </c>
      <c r="U60" s="14">
        <f t="shared" si="52"/>
        <v>6.5450857610608541E-4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1.2654508576106085E-2</v>
      </c>
      <c r="AR60" s="9">
        <f t="shared" si="56"/>
        <v>9.9766666666666666</v>
      </c>
      <c r="AS60" s="1">
        <f t="shared" si="57"/>
        <v>0.19</v>
      </c>
      <c r="AT60" s="1">
        <f t="shared" si="58"/>
        <v>840616.66666666663</v>
      </c>
      <c r="AU60" s="1">
        <f t="shared" si="59"/>
        <v>135100559.20150745</v>
      </c>
    </row>
    <row r="61" spans="1:48" x14ac:dyDescent="0.15">
      <c r="C61" s="7">
        <v>3</v>
      </c>
      <c r="D61" s="7">
        <f t="shared" si="60"/>
        <v>3.3370322580645202</v>
      </c>
      <c r="E61" s="10">
        <f t="shared" si="61"/>
        <v>1.8949642857142901</v>
      </c>
      <c r="F61" s="7" t="s">
        <v>83</v>
      </c>
      <c r="G61" s="1">
        <v>4</v>
      </c>
      <c r="H61" s="9">
        <f t="shared" si="42"/>
        <v>3.3370322580645202</v>
      </c>
      <c r="I61" s="9">
        <f t="shared" si="43"/>
        <v>276.48703225806452</v>
      </c>
      <c r="J61" s="9">
        <f t="shared" si="44"/>
        <v>2.6794974746036839E-2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0.38634984911934223</v>
      </c>
      <c r="P61" s="9">
        <f t="shared" si="47"/>
        <v>1.0352234450287918E-2</v>
      </c>
      <c r="Q61" s="12">
        <f t="shared" si="48"/>
        <v>1.9669245455547044E-3</v>
      </c>
      <c r="R61" s="9">
        <f t="shared" si="49"/>
        <v>1.8955666666666669E-2</v>
      </c>
      <c r="S61" s="13">
        <f t="shared" si="50"/>
        <v>0.10376446157989892</v>
      </c>
      <c r="T61" s="2">
        <f t="shared" si="51"/>
        <v>0.01</v>
      </c>
      <c r="U61" s="14">
        <f t="shared" si="52"/>
        <v>1.0376446157989892E-3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1.3037644615798989E-2</v>
      </c>
      <c r="AR61" s="9">
        <f t="shared" si="56"/>
        <v>9.9766666666666666</v>
      </c>
      <c r="AS61" s="1">
        <f t="shared" si="57"/>
        <v>0.19</v>
      </c>
      <c r="AT61" s="1">
        <f t="shared" si="58"/>
        <v>840616.66666666663</v>
      </c>
      <c r="AU61" s="1">
        <f t="shared" si="59"/>
        <v>139190950.61429593</v>
      </c>
    </row>
    <row r="62" spans="1:48" x14ac:dyDescent="0.15">
      <c r="C62" s="7">
        <v>4</v>
      </c>
      <c r="D62" s="7">
        <f t="shared" si="60"/>
        <v>7.7078333333333298</v>
      </c>
      <c r="E62" s="10">
        <f t="shared" si="61"/>
        <v>3.3370322580645202</v>
      </c>
      <c r="F62" s="7" t="s">
        <v>83</v>
      </c>
      <c r="G62" s="1">
        <v>5</v>
      </c>
      <c r="H62" s="9">
        <f t="shared" si="42"/>
        <v>7.7078333333333298</v>
      </c>
      <c r="I62" s="9">
        <f t="shared" si="43"/>
        <v>280.8578333333333</v>
      </c>
      <c r="J62" s="9">
        <f t="shared" si="44"/>
        <v>4.6351722263473796E-2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0.35719773393560161</v>
      </c>
      <c r="O62" s="9">
        <f t="shared" si="62"/>
        <v>0.11856654740011935</v>
      </c>
      <c r="P62" s="9">
        <f t="shared" si="47"/>
        <v>5.4957636748293329E-3</v>
      </c>
      <c r="Q62" s="12">
        <f t="shared" si="48"/>
        <v>1.0441950982175733E-3</v>
      </c>
      <c r="R62" s="9">
        <f t="shared" si="49"/>
        <v>1.8955666666666669E-2</v>
      </c>
      <c r="S62" s="13">
        <f t="shared" si="50"/>
        <v>5.5086171147637815E-2</v>
      </c>
      <c r="T62" s="2">
        <f t="shared" si="51"/>
        <v>0.01</v>
      </c>
      <c r="U62" s="14">
        <f t="shared" si="52"/>
        <v>5.5086171147637818E-4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1.2550861711476378E-2</v>
      </c>
      <c r="AR62" s="9">
        <f t="shared" si="56"/>
        <v>9.9766666666666666</v>
      </c>
      <c r="AS62" s="1">
        <f t="shared" si="57"/>
        <v>0.19</v>
      </c>
      <c r="AT62" s="1">
        <f t="shared" si="58"/>
        <v>840616.66666666663</v>
      </c>
      <c r="AU62" s="1">
        <f t="shared" si="59"/>
        <v>133994016.87418263</v>
      </c>
    </row>
    <row r="63" spans="1:48" x14ac:dyDescent="0.15">
      <c r="C63" s="7">
        <v>5</v>
      </c>
      <c r="D63" s="7">
        <f t="shared" si="60"/>
        <v>14.5457741935484</v>
      </c>
      <c r="E63" s="10">
        <f t="shared" si="61"/>
        <v>7.7078333333333298</v>
      </c>
      <c r="F63" s="7" t="s">
        <v>85</v>
      </c>
      <c r="G63" s="1">
        <v>6</v>
      </c>
      <c r="H63" s="9">
        <f t="shared" si="42"/>
        <v>14.5457741935484</v>
      </c>
      <c r="I63" s="9">
        <f t="shared" si="43"/>
        <v>287.6957741935484</v>
      </c>
      <c r="J63" s="9">
        <f t="shared" si="44"/>
        <v>0.10566215816262367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0.21283745039195667</v>
      </c>
      <c r="P63" s="9">
        <f t="shared" si="47"/>
        <v>2.2488864346244496E-2</v>
      </c>
      <c r="Q63" s="12">
        <f t="shared" si="48"/>
        <v>4.272884225786454E-3</v>
      </c>
      <c r="R63" s="9">
        <f t="shared" si="49"/>
        <v>1.8955666666666669E-2</v>
      </c>
      <c r="S63" s="13">
        <f t="shared" si="50"/>
        <v>0.22541461088784989</v>
      </c>
      <c r="T63" s="2">
        <f t="shared" si="51"/>
        <v>0.01</v>
      </c>
      <c r="U63" s="14">
        <f t="shared" si="52"/>
        <v>2.2541461088784989E-3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1.4254146108878499E-2</v>
      </c>
      <c r="AR63" s="9">
        <f t="shared" si="56"/>
        <v>9.9766666666666666</v>
      </c>
      <c r="AS63" s="1">
        <f t="shared" si="57"/>
        <v>0.19</v>
      </c>
      <c r="AT63" s="1">
        <f t="shared" si="58"/>
        <v>840616.66666666663</v>
      </c>
      <c r="AU63" s="1">
        <f t="shared" si="59"/>
        <v>152178419.15138569</v>
      </c>
    </row>
    <row r="64" spans="1:48" x14ac:dyDescent="0.15">
      <c r="C64" s="7">
        <v>6</v>
      </c>
      <c r="D64" s="7">
        <f t="shared" si="60"/>
        <v>19.169</v>
      </c>
      <c r="E64" s="10">
        <f t="shared" si="61"/>
        <v>14.5457741935484</v>
      </c>
      <c r="F64" s="7" t="s">
        <v>83</v>
      </c>
      <c r="G64" s="1">
        <v>7</v>
      </c>
      <c r="H64" s="9">
        <f t="shared" si="42"/>
        <v>19.169</v>
      </c>
      <c r="I64" s="9">
        <f t="shared" si="43"/>
        <v>292.31899999999996</v>
      </c>
      <c r="J64" s="9">
        <f t="shared" si="44"/>
        <v>0.18046081475989031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0.29011525271237887</v>
      </c>
      <c r="P64" s="9">
        <f t="shared" si="47"/>
        <v>5.2354434878747372E-2</v>
      </c>
      <c r="Q64" s="12">
        <f t="shared" si="48"/>
        <v>9.9473426269620011E-3</v>
      </c>
      <c r="R64" s="9">
        <f t="shared" si="49"/>
        <v>1.8955666666666669E-2</v>
      </c>
      <c r="S64" s="13">
        <f t="shared" si="50"/>
        <v>0.52476880934260639</v>
      </c>
      <c r="T64" s="2">
        <f t="shared" si="51"/>
        <v>0.01</v>
      </c>
      <c r="U64" s="14">
        <f t="shared" si="52"/>
        <v>5.2476880934260641E-3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2.5347688093426066E-2</v>
      </c>
      <c r="AR64" s="9">
        <f t="shared" si="56"/>
        <v>9.9766666666666666</v>
      </c>
      <c r="AS64" s="1">
        <f t="shared" si="57"/>
        <v>0.19</v>
      </c>
      <c r="AT64" s="1">
        <f t="shared" si="58"/>
        <v>840616.66666666663</v>
      </c>
      <c r="AU64" s="1">
        <f t="shared" si="59"/>
        <v>270613972.50567919</v>
      </c>
    </row>
    <row r="65" spans="1:48" x14ac:dyDescent="0.15">
      <c r="C65" s="7">
        <v>7</v>
      </c>
      <c r="D65" s="7">
        <f t="shared" si="60"/>
        <v>22.841451612903199</v>
      </c>
      <c r="E65" s="10">
        <f t="shared" si="61"/>
        <v>19.169</v>
      </c>
      <c r="F65" s="7" t="s">
        <v>83</v>
      </c>
      <c r="G65" s="1">
        <v>8</v>
      </c>
      <c r="H65" s="9">
        <f t="shared" si="42"/>
        <v>22.841451612903199</v>
      </c>
      <c r="I65" s="9">
        <f t="shared" si="43"/>
        <v>295.99145161290318</v>
      </c>
      <c r="J65" s="9">
        <f t="shared" si="44"/>
        <v>0.27281265940727284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0.33752748450029818</v>
      </c>
      <c r="P65" s="9">
        <f t="shared" si="47"/>
        <v>9.2081770669573404E-2</v>
      </c>
      <c r="Q65" s="12">
        <f t="shared" si="48"/>
        <v>1.7495536427218947E-2</v>
      </c>
      <c r="R65" s="9">
        <f t="shared" si="49"/>
        <v>1.8955666666666669E-2</v>
      </c>
      <c r="S65" s="13">
        <f t="shared" si="50"/>
        <v>0.92297130641069225</v>
      </c>
      <c r="T65" s="2">
        <f t="shared" si="51"/>
        <v>0.01</v>
      </c>
      <c r="U65" s="14">
        <f t="shared" si="52"/>
        <v>9.2297130641069234E-3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2.9329713064106921E-2</v>
      </c>
      <c r="AR65" s="9">
        <f t="shared" si="56"/>
        <v>9.9766666666666666</v>
      </c>
      <c r="AS65" s="1">
        <f t="shared" si="57"/>
        <v>0.19</v>
      </c>
      <c r="AT65" s="1">
        <f t="shared" si="58"/>
        <v>840616.66666666663</v>
      </c>
      <c r="AU65" s="1">
        <f t="shared" si="59"/>
        <v>313126393.83424336</v>
      </c>
    </row>
    <row r="66" spans="1:48" x14ac:dyDescent="0.15">
      <c r="C66" s="7">
        <v>8</v>
      </c>
      <c r="D66" s="7">
        <f t="shared" si="60"/>
        <v>20.988774193548402</v>
      </c>
      <c r="E66" s="10">
        <f t="shared" si="61"/>
        <v>22.841451612903199</v>
      </c>
      <c r="F66" s="7" t="s">
        <v>83</v>
      </c>
      <c r="G66" s="1">
        <v>9</v>
      </c>
      <c r="H66" s="9">
        <f t="shared" si="42"/>
        <v>20.988774193548402</v>
      </c>
      <c r="I66" s="9">
        <f t="shared" si="43"/>
        <v>294.13877419354839</v>
      </c>
      <c r="J66" s="9">
        <f t="shared" si="44"/>
        <v>0.22175829200754921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0.34521238049739145</v>
      </c>
      <c r="P66" s="9">
        <f t="shared" si="47"/>
        <v>7.6553707878961721E-2</v>
      </c>
      <c r="Q66" s="12">
        <f t="shared" si="48"/>
        <v>1.4545204497002728E-2</v>
      </c>
      <c r="R66" s="9">
        <f t="shared" si="49"/>
        <v>1.8955666666666669E-2</v>
      </c>
      <c r="S66" s="13">
        <f t="shared" si="50"/>
        <v>0.7673275096454566</v>
      </c>
      <c r="T66" s="2">
        <f t="shared" si="51"/>
        <v>0.01</v>
      </c>
      <c r="U66" s="14">
        <f t="shared" si="52"/>
        <v>7.6732750964545659E-3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2.7773275096454567E-2</v>
      </c>
      <c r="AR66" s="9">
        <f t="shared" si="56"/>
        <v>9.9766666666666666</v>
      </c>
      <c r="AS66" s="1">
        <f t="shared" si="57"/>
        <v>0.19</v>
      </c>
      <c r="AT66" s="1">
        <f t="shared" si="58"/>
        <v>840616.66666666663</v>
      </c>
      <c r="AU66" s="1">
        <f t="shared" si="59"/>
        <v>296509735.94289482</v>
      </c>
    </row>
    <row r="67" spans="1:48" x14ac:dyDescent="0.15">
      <c r="C67" s="7">
        <v>9</v>
      </c>
      <c r="D67" s="7">
        <f t="shared" si="60"/>
        <v>15.2556333333333</v>
      </c>
      <c r="E67" s="10">
        <f t="shared" si="61"/>
        <v>20.988774193548402</v>
      </c>
      <c r="F67" s="7" t="s">
        <v>83</v>
      </c>
      <c r="G67" s="1">
        <v>10</v>
      </c>
      <c r="H67" s="9">
        <f t="shared" si="42"/>
        <v>15.2556333333333</v>
      </c>
      <c r="I67" s="9">
        <f t="shared" si="43"/>
        <v>288.4056333333333</v>
      </c>
      <c r="J67" s="9">
        <f t="shared" si="44"/>
        <v>0.11484092548719159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0.36842533928509641</v>
      </c>
      <c r="P67" s="9">
        <f t="shared" si="47"/>
        <v>4.2310306936433034E-2</v>
      </c>
      <c r="Q67" s="12">
        <f t="shared" si="48"/>
        <v>8.0389583179222759E-3</v>
      </c>
      <c r="R67" s="9">
        <f t="shared" si="49"/>
        <v>1.8955666666666669E-2</v>
      </c>
      <c r="S67" s="13">
        <f t="shared" si="50"/>
        <v>0.42409261880821608</v>
      </c>
      <c r="T67" s="2">
        <f t="shared" si="51"/>
        <v>0.01</v>
      </c>
      <c r="U67" s="14">
        <f t="shared" si="52"/>
        <v>4.2409261880821609E-3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2.434092618808216E-2</v>
      </c>
      <c r="AR67" s="9">
        <f t="shared" si="56"/>
        <v>9.9766666666666666</v>
      </c>
      <c r="AS67" s="1">
        <f t="shared" si="57"/>
        <v>0.19</v>
      </c>
      <c r="AT67" s="1">
        <f t="shared" si="58"/>
        <v>840616.66666666663</v>
      </c>
      <c r="AU67" s="1">
        <f t="shared" si="59"/>
        <v>259865700.80656675</v>
      </c>
    </row>
    <row r="68" spans="1:48" x14ac:dyDescent="0.15">
      <c r="C68" s="7">
        <v>10</v>
      </c>
      <c r="D68" s="7">
        <f t="shared" si="60"/>
        <v>8.7986129032258091</v>
      </c>
      <c r="E68" s="10">
        <f t="shared" si="61"/>
        <v>15.2556333333333</v>
      </c>
      <c r="F68" s="7" t="s">
        <v>83</v>
      </c>
      <c r="G68" s="1">
        <v>11</v>
      </c>
      <c r="H68" s="9">
        <f t="shared" si="42"/>
        <v>8.7986129032258091</v>
      </c>
      <c r="I68" s="9">
        <f t="shared" si="43"/>
        <v>281.94861290322581</v>
      </c>
      <c r="J68" s="9">
        <f t="shared" si="44"/>
        <v>5.3004630965476286E-2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0.30980928073123015</v>
      </c>
      <c r="O68" s="9">
        <f t="shared" si="62"/>
        <v>0.11607241828409987</v>
      </c>
      <c r="P68" s="9">
        <f t="shared" si="47"/>
        <v>6.1523756964191158E-3</v>
      </c>
      <c r="Q68" s="12">
        <f t="shared" si="48"/>
        <v>1.168951382319632E-3</v>
      </c>
      <c r="R68" s="9">
        <f t="shared" si="49"/>
        <v>1.8955666666666669E-2</v>
      </c>
      <c r="S68" s="13">
        <f t="shared" si="50"/>
        <v>6.1667648143191929E-2</v>
      </c>
      <c r="T68" s="2">
        <f t="shared" si="51"/>
        <v>0.01</v>
      </c>
      <c r="U68" s="14">
        <f t="shared" si="52"/>
        <v>6.1667648143191932E-4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1.2616676481431919E-2</v>
      </c>
      <c r="AR68" s="9">
        <f t="shared" si="56"/>
        <v>9.9766666666666666</v>
      </c>
      <c r="AS68" s="1">
        <f t="shared" si="57"/>
        <v>0.19</v>
      </c>
      <c r="AT68" s="1">
        <f t="shared" si="58"/>
        <v>840616.66666666663</v>
      </c>
      <c r="AU68" s="1">
        <f t="shared" si="59"/>
        <v>134696660.6924895</v>
      </c>
    </row>
    <row r="69" spans="1:48" x14ac:dyDescent="0.15">
      <c r="C69" s="7">
        <v>11</v>
      </c>
      <c r="D69" s="7">
        <f t="shared" si="60"/>
        <v>6.0260666666666696</v>
      </c>
      <c r="E69" s="10">
        <f t="shared" si="61"/>
        <v>8.7986129032258091</v>
      </c>
      <c r="F69" s="7" t="s">
        <v>85</v>
      </c>
      <c r="G69" s="1">
        <v>12</v>
      </c>
      <c r="H69" s="9">
        <f t="shared" si="42"/>
        <v>6.0260666666666696</v>
      </c>
      <c r="I69" s="9">
        <f t="shared" si="43"/>
        <v>279.17606666666666</v>
      </c>
      <c r="J69" s="9">
        <f t="shared" si="44"/>
        <v>3.761552863701513E-2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0.20968670925434743</v>
      </c>
      <c r="P69" s="9">
        <f t="shared" si="47"/>
        <v>7.8874764167583718E-3</v>
      </c>
      <c r="Q69" s="12">
        <f t="shared" si="48"/>
        <v>1.4986205191840907E-3</v>
      </c>
      <c r="R69" s="9">
        <f t="shared" si="49"/>
        <v>1.8955666666666669E-2</v>
      </c>
      <c r="S69" s="13">
        <f t="shared" si="50"/>
        <v>7.9059235717591422E-2</v>
      </c>
      <c r="T69" s="2">
        <f t="shared" si="51"/>
        <v>0.01</v>
      </c>
      <c r="U69" s="14">
        <f t="shared" si="52"/>
        <v>7.9059235717591429E-4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1.2790592357175914E-2</v>
      </c>
      <c r="AR69" s="9">
        <f t="shared" si="56"/>
        <v>9.9766666666666666</v>
      </c>
      <c r="AS69" s="1">
        <f t="shared" si="57"/>
        <v>0.19</v>
      </c>
      <c r="AT69" s="1">
        <f t="shared" si="58"/>
        <v>840616.66666666663</v>
      </c>
      <c r="AU69" s="1">
        <f t="shared" si="59"/>
        <v>136553400.67774647</v>
      </c>
      <c r="AV69" s="1">
        <f>SUM(AU58:AU69)</f>
        <v>2234676499.1389108</v>
      </c>
    </row>
    <row r="70" spans="1:48" x14ac:dyDescent="0.15">
      <c r="C70" s="7">
        <v>12</v>
      </c>
      <c r="D70" s="7">
        <f t="shared" si="60"/>
        <v>1.3473548387096801</v>
      </c>
      <c r="E70" s="10">
        <f t="shared" si="61"/>
        <v>6.0260666666666696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3.0877096774193502</v>
      </c>
      <c r="E73" s="7"/>
      <c r="F73" s="7"/>
      <c r="G73" s="1">
        <v>1</v>
      </c>
      <c r="H73" s="9">
        <f t="shared" ref="H73:H84" si="63">E74</f>
        <v>3.0877096774193502</v>
      </c>
      <c r="I73" s="9">
        <f t="shared" ref="I73:I84" si="64">H73+273.15</f>
        <v>276.23770967741933</v>
      </c>
      <c r="J73" s="9">
        <f t="shared" ref="J73:J84" si="65">EXP(($C$15*(I73-$C$13))/($C$16*I73*$C$13))</f>
        <v>2.5956694377342552E-2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2.8422580343190097E-3</v>
      </c>
      <c r="Q73" s="12">
        <f t="shared" ref="Q73:Q84" si="69">P73*$B$75</f>
        <v>5.1160644617742179E-4</v>
      </c>
      <c r="R73" s="9">
        <f t="shared" ref="R73:R84" si="70">L73*$B$75</f>
        <v>1.9710000000000002E-2</v>
      </c>
      <c r="S73" s="13">
        <f t="shared" ref="S73:S84" si="71">Q73/R73</f>
        <v>2.5956694377342555E-2</v>
      </c>
      <c r="T73" s="2">
        <f t="shared" ref="T73:T84" si="72">$B$74/100</f>
        <v>0.01</v>
      </c>
      <c r="U73" s="14">
        <f t="shared" ref="U73:U84" si="73">S73*T73</f>
        <v>2.5956694377342554E-4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1.2859566943773425E-2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124375</v>
      </c>
      <c r="AU73" s="1">
        <f t="shared" ref="AU73:AU84" si="80">AT73*10000*AS73*0.67*AR73*AQ73</f>
        <v>21121310.659180224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0.36109677419354802</v>
      </c>
      <c r="E74" s="10">
        <f t="shared" ref="E74:E85" si="82">D73</f>
        <v>3.0877096774193502</v>
      </c>
      <c r="F74" s="7" t="s">
        <v>83</v>
      </c>
      <c r="G74" s="1">
        <v>2</v>
      </c>
      <c r="H74" s="9">
        <f t="shared" si="63"/>
        <v>0.36109677419354802</v>
      </c>
      <c r="I74" s="9">
        <f t="shared" si="64"/>
        <v>273.5110967741935</v>
      </c>
      <c r="J74" s="9">
        <f t="shared" si="65"/>
        <v>1.8266085199200855E-2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0.21615774196568102</v>
      </c>
      <c r="P74" s="9">
        <f t="shared" si="68"/>
        <v>3.9483557312120039E-3</v>
      </c>
      <c r="Q74" s="12">
        <f t="shared" si="69"/>
        <v>7.1070403161816072E-4</v>
      </c>
      <c r="R74" s="9">
        <f t="shared" si="70"/>
        <v>1.9710000000000002E-2</v>
      </c>
      <c r="S74" s="13">
        <f t="shared" si="71"/>
        <v>3.6058043207415555E-2</v>
      </c>
      <c r="T74" s="2">
        <f t="shared" si="72"/>
        <v>0.01</v>
      </c>
      <c r="U74" s="14">
        <f t="shared" si="73"/>
        <v>3.6058043207415558E-4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1.2960580432074155E-2</v>
      </c>
      <c r="AR74" s="9">
        <f t="shared" si="77"/>
        <v>10.950000000000001</v>
      </c>
      <c r="AS74" s="1">
        <f t="shared" si="78"/>
        <v>0.18</v>
      </c>
      <c r="AT74" s="1">
        <f t="shared" si="79"/>
        <v>124375</v>
      </c>
      <c r="AU74" s="1">
        <f t="shared" si="80"/>
        <v>21287221.165847812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1.8949642857142901</v>
      </c>
      <c r="E75" s="10">
        <f t="shared" si="82"/>
        <v>0.36109677419354802</v>
      </c>
      <c r="F75" s="7" t="s">
        <v>83</v>
      </c>
      <c r="G75" s="1">
        <v>3</v>
      </c>
      <c r="H75" s="9">
        <f t="shared" si="63"/>
        <v>1.8949642857142901</v>
      </c>
      <c r="I75" s="9">
        <f t="shared" si="64"/>
        <v>275.04496428571429</v>
      </c>
      <c r="J75" s="9">
        <f t="shared" si="65"/>
        <v>2.2277462874950946E-2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0.32170938623446904</v>
      </c>
      <c r="P75" s="9">
        <f t="shared" si="68"/>
        <v>7.1668689083616392E-3</v>
      </c>
      <c r="Q75" s="12">
        <f t="shared" si="69"/>
        <v>1.2900364035050951E-3</v>
      </c>
      <c r="R75" s="9">
        <f t="shared" si="70"/>
        <v>1.9710000000000002E-2</v>
      </c>
      <c r="S75" s="13">
        <f t="shared" si="71"/>
        <v>6.5450857610608565E-2</v>
      </c>
      <c r="T75" s="2">
        <f t="shared" si="72"/>
        <v>0.01</v>
      </c>
      <c r="U75" s="14">
        <f t="shared" si="73"/>
        <v>6.5450857610608562E-4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1.3254508576106086E-2</v>
      </c>
      <c r="AR75" s="9">
        <f t="shared" si="77"/>
        <v>10.950000000000001</v>
      </c>
      <c r="AS75" s="1">
        <f t="shared" si="78"/>
        <v>0.18</v>
      </c>
      <c r="AT75" s="1">
        <f t="shared" si="79"/>
        <v>124375</v>
      </c>
      <c r="AU75" s="1">
        <f t="shared" si="80"/>
        <v>21769986.072995845</v>
      </c>
    </row>
    <row r="76" spans="1:48" x14ac:dyDescent="0.15">
      <c r="C76" s="7">
        <v>3</v>
      </c>
      <c r="D76" s="7">
        <f t="shared" si="81"/>
        <v>3.3370322580645202</v>
      </c>
      <c r="E76" s="10">
        <f t="shared" si="82"/>
        <v>1.8949642857142901</v>
      </c>
      <c r="F76" s="7" t="s">
        <v>83</v>
      </c>
      <c r="G76" s="1">
        <v>4</v>
      </c>
      <c r="H76" s="9">
        <f t="shared" si="63"/>
        <v>3.3370322580645202</v>
      </c>
      <c r="I76" s="9">
        <f t="shared" si="64"/>
        <v>276.48703225806452</v>
      </c>
      <c r="J76" s="9">
        <f t="shared" si="65"/>
        <v>2.6794974746036839E-2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0.42404251732610737</v>
      </c>
      <c r="P76" s="9">
        <f t="shared" si="68"/>
        <v>1.1362208542998936E-2</v>
      </c>
      <c r="Q76" s="12">
        <f t="shared" si="69"/>
        <v>2.0451975377398083E-3</v>
      </c>
      <c r="R76" s="9">
        <f t="shared" si="70"/>
        <v>1.9710000000000002E-2</v>
      </c>
      <c r="S76" s="13">
        <f t="shared" si="71"/>
        <v>0.10376446157989894</v>
      </c>
      <c r="T76" s="2">
        <f t="shared" si="72"/>
        <v>0.01</v>
      </c>
      <c r="U76" s="14">
        <f t="shared" si="73"/>
        <v>1.0376446157989894E-3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1.3637644615798989E-2</v>
      </c>
      <c r="AR76" s="9">
        <f t="shared" si="77"/>
        <v>10.950000000000001</v>
      </c>
      <c r="AS76" s="1">
        <f t="shared" si="78"/>
        <v>0.18</v>
      </c>
      <c r="AT76" s="1">
        <f t="shared" si="79"/>
        <v>124375</v>
      </c>
      <c r="AU76" s="1">
        <f t="shared" si="80"/>
        <v>22399271.285667807</v>
      </c>
    </row>
    <row r="77" spans="1:48" x14ac:dyDescent="0.15">
      <c r="C77" s="7">
        <v>4</v>
      </c>
      <c r="D77" s="7">
        <f t="shared" si="81"/>
        <v>7.7078333333333298</v>
      </c>
      <c r="E77" s="10">
        <f t="shared" si="82"/>
        <v>3.3370322580645202</v>
      </c>
      <c r="F77" s="7" t="s">
        <v>83</v>
      </c>
      <c r="G77" s="1">
        <v>5</v>
      </c>
      <c r="H77" s="9">
        <f t="shared" si="63"/>
        <v>7.7078333333333298</v>
      </c>
      <c r="I77" s="9">
        <f t="shared" si="64"/>
        <v>280.8578333333333</v>
      </c>
      <c r="J77" s="9">
        <f t="shared" si="65"/>
        <v>4.6351722263473796E-2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0.39204629334395308</v>
      </c>
      <c r="O77" s="9">
        <f t="shared" si="83"/>
        <v>0.13013401543915531</v>
      </c>
      <c r="P77" s="9">
        <f t="shared" si="68"/>
        <v>6.0319357406663386E-3</v>
      </c>
      <c r="Q77" s="12">
        <f t="shared" si="69"/>
        <v>1.085748433319941E-3</v>
      </c>
      <c r="R77" s="9">
        <f t="shared" si="70"/>
        <v>1.9710000000000002E-2</v>
      </c>
      <c r="S77" s="13">
        <f t="shared" si="71"/>
        <v>5.5086171147637794E-2</v>
      </c>
      <c r="T77" s="2">
        <f t="shared" si="72"/>
        <v>0.01</v>
      </c>
      <c r="U77" s="14">
        <f t="shared" si="73"/>
        <v>5.5086171147637796E-4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1.3150861711476378E-2</v>
      </c>
      <c r="AR77" s="9">
        <f t="shared" si="77"/>
        <v>10.950000000000001</v>
      </c>
      <c r="AS77" s="1">
        <f t="shared" si="78"/>
        <v>0.18</v>
      </c>
      <c r="AT77" s="1">
        <f t="shared" si="79"/>
        <v>124375</v>
      </c>
      <c r="AU77" s="1">
        <f t="shared" si="80"/>
        <v>21599750.353840925</v>
      </c>
    </row>
    <row r="78" spans="1:48" x14ac:dyDescent="0.15">
      <c r="C78" s="7">
        <v>5</v>
      </c>
      <c r="D78" s="7">
        <f t="shared" si="81"/>
        <v>14.5457741935484</v>
      </c>
      <c r="E78" s="10">
        <f t="shared" si="82"/>
        <v>7.7078333333333298</v>
      </c>
      <c r="F78" s="7" t="s">
        <v>85</v>
      </c>
      <c r="G78" s="1">
        <v>6</v>
      </c>
      <c r="H78" s="9">
        <f t="shared" si="63"/>
        <v>14.5457741935484</v>
      </c>
      <c r="I78" s="9">
        <f t="shared" si="64"/>
        <v>287.6957741935484</v>
      </c>
      <c r="J78" s="9">
        <f t="shared" si="65"/>
        <v>0.10566215816262367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0.23360207969848898</v>
      </c>
      <c r="P78" s="9">
        <f t="shared" si="68"/>
        <v>2.4682899892219563E-2</v>
      </c>
      <c r="Q78" s="12">
        <f t="shared" si="69"/>
        <v>4.4429219805995216E-3</v>
      </c>
      <c r="R78" s="9">
        <f t="shared" si="70"/>
        <v>1.9710000000000002E-2</v>
      </c>
      <c r="S78" s="13">
        <f t="shared" si="71"/>
        <v>0.22541461088784989</v>
      </c>
      <c r="T78" s="2">
        <f t="shared" si="72"/>
        <v>0.01</v>
      </c>
      <c r="U78" s="14">
        <f t="shared" si="73"/>
        <v>2.2541461088784989E-3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1.4854146108878499E-2</v>
      </c>
      <c r="AR78" s="9">
        <f t="shared" si="77"/>
        <v>10.950000000000001</v>
      </c>
      <c r="AS78" s="1">
        <f t="shared" si="78"/>
        <v>0.18</v>
      </c>
      <c r="AT78" s="1">
        <f t="shared" si="79"/>
        <v>124375</v>
      </c>
      <c r="AU78" s="1">
        <f t="shared" si="80"/>
        <v>24397325.035458341</v>
      </c>
    </row>
    <row r="79" spans="1:48" x14ac:dyDescent="0.15">
      <c r="C79" s="7">
        <v>6</v>
      </c>
      <c r="D79" s="7">
        <f t="shared" si="81"/>
        <v>19.169</v>
      </c>
      <c r="E79" s="10">
        <f t="shared" si="82"/>
        <v>14.5457741935484</v>
      </c>
      <c r="F79" s="7" t="s">
        <v>83</v>
      </c>
      <c r="G79" s="1">
        <v>7</v>
      </c>
      <c r="H79" s="9">
        <f t="shared" si="63"/>
        <v>19.169</v>
      </c>
      <c r="I79" s="9">
        <f t="shared" si="64"/>
        <v>292.31899999999996</v>
      </c>
      <c r="J79" s="9">
        <f t="shared" si="65"/>
        <v>0.18046081475989031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0.31841917980626944</v>
      </c>
      <c r="P79" s="9">
        <f t="shared" si="68"/>
        <v>5.7462184623015396E-2</v>
      </c>
      <c r="Q79" s="12">
        <f t="shared" si="69"/>
        <v>1.0343193232142771E-2</v>
      </c>
      <c r="R79" s="9">
        <f t="shared" si="70"/>
        <v>1.9710000000000002E-2</v>
      </c>
      <c r="S79" s="13">
        <f t="shared" si="71"/>
        <v>0.52476880934260628</v>
      </c>
      <c r="T79" s="2">
        <f t="shared" si="72"/>
        <v>0.01</v>
      </c>
      <c r="U79" s="14">
        <f t="shared" si="73"/>
        <v>5.2476880934260632E-3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2.6847688093426064E-2</v>
      </c>
      <c r="AR79" s="9">
        <f t="shared" si="77"/>
        <v>10.950000000000001</v>
      </c>
      <c r="AS79" s="1">
        <f t="shared" si="78"/>
        <v>0.18</v>
      </c>
      <c r="AT79" s="1">
        <f t="shared" si="79"/>
        <v>124375</v>
      </c>
      <c r="AU79" s="1">
        <f t="shared" si="80"/>
        <v>44096225.260259978</v>
      </c>
    </row>
    <row r="80" spans="1:48" x14ac:dyDescent="0.15">
      <c r="C80" s="7">
        <v>7</v>
      </c>
      <c r="D80" s="7">
        <f t="shared" si="81"/>
        <v>22.841451612903199</v>
      </c>
      <c r="E80" s="10">
        <f t="shared" si="82"/>
        <v>19.169</v>
      </c>
      <c r="F80" s="7" t="s">
        <v>83</v>
      </c>
      <c r="G80" s="1">
        <v>8</v>
      </c>
      <c r="H80" s="9">
        <f t="shared" si="63"/>
        <v>22.841451612903199</v>
      </c>
      <c r="I80" s="9">
        <f t="shared" si="64"/>
        <v>295.99145161290318</v>
      </c>
      <c r="J80" s="9">
        <f t="shared" si="65"/>
        <v>0.27281265940727284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0.37045699518325409</v>
      </c>
      <c r="P80" s="9">
        <f t="shared" si="68"/>
        <v>0.10106535805197081</v>
      </c>
      <c r="Q80" s="12">
        <f t="shared" si="69"/>
        <v>1.8191764449354744E-2</v>
      </c>
      <c r="R80" s="9">
        <f t="shared" si="70"/>
        <v>1.9710000000000002E-2</v>
      </c>
      <c r="S80" s="13">
        <f t="shared" si="71"/>
        <v>0.92297130641069214</v>
      </c>
      <c r="T80" s="2">
        <f t="shared" si="72"/>
        <v>0.01</v>
      </c>
      <c r="U80" s="14">
        <f t="shared" si="73"/>
        <v>9.2297130641069217E-3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3.0829713064106923E-2</v>
      </c>
      <c r="AR80" s="9">
        <f t="shared" si="77"/>
        <v>10.950000000000001</v>
      </c>
      <c r="AS80" s="1">
        <f t="shared" si="78"/>
        <v>0.18</v>
      </c>
      <c r="AT80" s="1">
        <f t="shared" si="79"/>
        <v>124375</v>
      </c>
      <c r="AU80" s="1">
        <f t="shared" si="80"/>
        <v>50636537.762702934</v>
      </c>
    </row>
    <row r="81" spans="1:48" x14ac:dyDescent="0.15">
      <c r="C81" s="7">
        <v>8</v>
      </c>
      <c r="D81" s="7">
        <f t="shared" si="81"/>
        <v>20.988774193548402</v>
      </c>
      <c r="E81" s="10">
        <f t="shared" si="82"/>
        <v>22.841451612903199</v>
      </c>
      <c r="F81" s="7" t="s">
        <v>83</v>
      </c>
      <c r="G81" s="1">
        <v>9</v>
      </c>
      <c r="H81" s="9">
        <f t="shared" si="63"/>
        <v>20.988774193548402</v>
      </c>
      <c r="I81" s="9">
        <f t="shared" si="64"/>
        <v>294.13877419354839</v>
      </c>
      <c r="J81" s="9">
        <f t="shared" si="65"/>
        <v>0.22175829200754921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0.37889163713128327</v>
      </c>
      <c r="P81" s="9">
        <f t="shared" si="68"/>
        <v>8.4022362306177489E-2</v>
      </c>
      <c r="Q81" s="12">
        <f t="shared" si="69"/>
        <v>1.5124025215111948E-2</v>
      </c>
      <c r="R81" s="9">
        <f t="shared" si="70"/>
        <v>1.9710000000000002E-2</v>
      </c>
      <c r="S81" s="13">
        <f t="shared" si="71"/>
        <v>0.76732750964545648</v>
      </c>
      <c r="T81" s="2">
        <f t="shared" si="72"/>
        <v>0.01</v>
      </c>
      <c r="U81" s="14">
        <f t="shared" si="73"/>
        <v>7.6732750964545651E-3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2.9273275096454568E-2</v>
      </c>
      <c r="AR81" s="9">
        <f t="shared" si="77"/>
        <v>10.950000000000001</v>
      </c>
      <c r="AS81" s="1">
        <f t="shared" si="78"/>
        <v>0.18</v>
      </c>
      <c r="AT81" s="1">
        <f t="shared" si="79"/>
        <v>124375</v>
      </c>
      <c r="AU81" s="1">
        <f t="shared" si="80"/>
        <v>48080152.312067986</v>
      </c>
    </row>
    <row r="82" spans="1:48" x14ac:dyDescent="0.15">
      <c r="C82" s="7">
        <v>9</v>
      </c>
      <c r="D82" s="7">
        <f t="shared" si="81"/>
        <v>15.2556333333333</v>
      </c>
      <c r="E82" s="10">
        <f t="shared" si="82"/>
        <v>20.988774193548402</v>
      </c>
      <c r="F82" s="7" t="s">
        <v>83</v>
      </c>
      <c r="G82" s="1">
        <v>10</v>
      </c>
      <c r="H82" s="9">
        <f t="shared" si="63"/>
        <v>15.2556333333333</v>
      </c>
      <c r="I82" s="9">
        <f t="shared" si="64"/>
        <v>288.4056333333333</v>
      </c>
      <c r="J82" s="9">
        <f t="shared" si="65"/>
        <v>0.11484092548719159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0.40436927482510582</v>
      </c>
      <c r="P82" s="9">
        <f t="shared" si="68"/>
        <v>4.6438141759499674E-2</v>
      </c>
      <c r="Q82" s="12">
        <f t="shared" si="69"/>
        <v>8.3588655167099405E-3</v>
      </c>
      <c r="R82" s="9">
        <f t="shared" si="70"/>
        <v>1.9710000000000002E-2</v>
      </c>
      <c r="S82" s="13">
        <f t="shared" si="71"/>
        <v>0.42409261880821614</v>
      </c>
      <c r="T82" s="2">
        <f t="shared" si="72"/>
        <v>0.01</v>
      </c>
      <c r="U82" s="14">
        <f t="shared" si="73"/>
        <v>4.2409261880821617E-3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2.5840926188082161E-2</v>
      </c>
      <c r="AR82" s="9">
        <f t="shared" si="77"/>
        <v>10.950000000000001</v>
      </c>
      <c r="AS82" s="1">
        <f t="shared" si="78"/>
        <v>0.18</v>
      </c>
      <c r="AT82" s="1">
        <f t="shared" si="79"/>
        <v>124375</v>
      </c>
      <c r="AU82" s="1">
        <f t="shared" si="80"/>
        <v>42442660.170893356</v>
      </c>
    </row>
    <row r="83" spans="1:48" x14ac:dyDescent="0.15">
      <c r="C83" s="7">
        <v>10</v>
      </c>
      <c r="D83" s="7">
        <f t="shared" si="81"/>
        <v>8.7986129032258091</v>
      </c>
      <c r="E83" s="10">
        <f t="shared" si="82"/>
        <v>15.2556333333333</v>
      </c>
      <c r="F83" s="7" t="s">
        <v>83</v>
      </c>
      <c r="G83" s="1">
        <v>11</v>
      </c>
      <c r="H83" s="9">
        <f t="shared" si="63"/>
        <v>8.7986129032258091</v>
      </c>
      <c r="I83" s="9">
        <f t="shared" si="64"/>
        <v>281.94861290322581</v>
      </c>
      <c r="J83" s="9">
        <f t="shared" si="65"/>
        <v>5.3004630965476286E-2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0.34003457641232587</v>
      </c>
      <c r="O83" s="9">
        <f t="shared" si="83"/>
        <v>0.12739655665328026</v>
      </c>
      <c r="P83" s="9">
        <f t="shared" si="68"/>
        <v>6.752607471679513E-3</v>
      </c>
      <c r="Q83" s="12">
        <f t="shared" si="69"/>
        <v>1.2154693449023123E-3</v>
      </c>
      <c r="R83" s="9">
        <f t="shared" si="70"/>
        <v>1.9710000000000002E-2</v>
      </c>
      <c r="S83" s="13">
        <f t="shared" si="71"/>
        <v>6.1667648143191887E-2</v>
      </c>
      <c r="T83" s="2">
        <f t="shared" si="72"/>
        <v>0.01</v>
      </c>
      <c r="U83" s="14">
        <f t="shared" si="73"/>
        <v>6.1667648143191888E-4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1.3216676481431919E-2</v>
      </c>
      <c r="AR83" s="9">
        <f t="shared" si="77"/>
        <v>10.950000000000001</v>
      </c>
      <c r="AS83" s="1">
        <f t="shared" si="78"/>
        <v>0.18</v>
      </c>
      <c r="AT83" s="1">
        <f t="shared" si="79"/>
        <v>124375</v>
      </c>
      <c r="AU83" s="1">
        <f t="shared" si="80"/>
        <v>21707848.41097391</v>
      </c>
    </row>
    <row r="84" spans="1:48" x14ac:dyDescent="0.15">
      <c r="C84" s="7">
        <v>11</v>
      </c>
      <c r="D84" s="7">
        <f t="shared" si="81"/>
        <v>6.0260666666666696</v>
      </c>
      <c r="E84" s="10">
        <f t="shared" si="82"/>
        <v>8.7986129032258091</v>
      </c>
      <c r="F84" s="7" t="s">
        <v>85</v>
      </c>
      <c r="G84" s="1">
        <v>12</v>
      </c>
      <c r="H84" s="9">
        <f t="shared" si="63"/>
        <v>6.0260666666666696</v>
      </c>
      <c r="I84" s="9">
        <f t="shared" si="64"/>
        <v>279.17606666666666</v>
      </c>
      <c r="J84" s="9">
        <f t="shared" si="65"/>
        <v>3.761552863701513E-2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0.23014394918160075</v>
      </c>
      <c r="P84" s="9">
        <f t="shared" si="68"/>
        <v>8.6569863110762587E-3</v>
      </c>
      <c r="Q84" s="12">
        <f t="shared" si="69"/>
        <v>1.5582575359937266E-3</v>
      </c>
      <c r="R84" s="9">
        <f t="shared" si="70"/>
        <v>1.9710000000000002E-2</v>
      </c>
      <c r="S84" s="13">
        <f t="shared" si="71"/>
        <v>7.9059235717591395E-2</v>
      </c>
      <c r="T84" s="2">
        <f t="shared" si="72"/>
        <v>0.01</v>
      </c>
      <c r="U84" s="14">
        <f t="shared" si="73"/>
        <v>7.9059235717591396E-4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1.3390592357175914E-2</v>
      </c>
      <c r="AR84" s="9">
        <f t="shared" si="77"/>
        <v>10.950000000000001</v>
      </c>
      <c r="AS84" s="1">
        <f t="shared" si="78"/>
        <v>0.18</v>
      </c>
      <c r="AT84" s="1">
        <f t="shared" si="79"/>
        <v>124375</v>
      </c>
      <c r="AU84" s="1">
        <f t="shared" si="80"/>
        <v>21993498.095462773</v>
      </c>
      <c r="AV84" s="1">
        <f>SUM(AU73:AU84)</f>
        <v>361531786.58535188</v>
      </c>
    </row>
    <row r="85" spans="1:48" x14ac:dyDescent="0.15">
      <c r="C85" s="7">
        <v>12</v>
      </c>
      <c r="D85" s="7">
        <f t="shared" si="81"/>
        <v>1.3473548387096801</v>
      </c>
      <c r="E85" s="10">
        <f t="shared" si="82"/>
        <v>6.0260666666666696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3.0877096774193502</v>
      </c>
      <c r="E89" s="7"/>
      <c r="F89" s="7"/>
      <c r="G89" s="1">
        <v>1</v>
      </c>
      <c r="H89" s="9">
        <f t="shared" ref="H89:H100" si="84">E90</f>
        <v>3.0877096774193502</v>
      </c>
      <c r="I89" s="9">
        <f t="shared" ref="I89:I100" si="85">H89+273.15</f>
        <v>276.23770967741933</v>
      </c>
      <c r="J89" s="9">
        <f t="shared" ref="J89:J100" si="86">EXP(($C$15*(I89-$C$13))/($C$16*I89*$C$13))</f>
        <v>2.5956694377342552E-2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0.137707401762756</v>
      </c>
      <c r="Q89" s="12">
        <f t="shared" ref="Q89:Q100" si="90">P89*$B$91</f>
        <v>6.1968330793240205E-2</v>
      </c>
      <c r="R89" s="9">
        <f t="shared" ref="R89:R100" si="91">L89*$B$91</f>
        <v>2.3873737500000001</v>
      </c>
      <c r="S89" s="13">
        <f t="shared" ref="S89:S100" si="92">Q89/R89</f>
        <v>2.5956694377342552E-2</v>
      </c>
      <c r="T89" s="2">
        <f t="shared" ref="T89:T100" si="93">$B$90/100</f>
        <v>0.51</v>
      </c>
      <c r="U89" s="14">
        <f t="shared" ref="U89:U100" si="94">S89*T89</f>
        <v>1.3237914132444701E-2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3.4328231110932077E-2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301633.33333333331</v>
      </c>
      <c r="AN89" s="1">
        <f t="shared" ref="AN89:AN100" si="99">AM89*10000*AK89*AJ89</f>
        <v>1077130896.3218935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0.36109677419354802</v>
      </c>
      <c r="E90" s="10">
        <f t="shared" ref="E90:E101" si="101">D89</f>
        <v>3.0877096774193502</v>
      </c>
      <c r="F90" s="7" t="s">
        <v>83</v>
      </c>
      <c r="G90" s="1">
        <v>2</v>
      </c>
      <c r="H90" s="9">
        <f t="shared" si="84"/>
        <v>0.36109677419354802</v>
      </c>
      <c r="I90" s="9">
        <f t="shared" si="85"/>
        <v>273.5110967741935</v>
      </c>
      <c r="J90" s="9">
        <f t="shared" si="86"/>
        <v>1.8266085199200855E-2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10.472842598237245</v>
      </c>
      <c r="P90" s="9">
        <f t="shared" si="89"/>
        <v>0.19129783517722157</v>
      </c>
      <c r="Q90" s="12">
        <f t="shared" si="90"/>
        <v>8.6084025829749708E-2</v>
      </c>
      <c r="R90" s="9">
        <f t="shared" si="91"/>
        <v>2.3873737500000001</v>
      </c>
      <c r="S90" s="13">
        <f t="shared" si="92"/>
        <v>3.6058043207415555E-2</v>
      </c>
      <c r="T90" s="2">
        <f t="shared" si="93"/>
        <v>0.51</v>
      </c>
      <c r="U90" s="14">
        <f t="shared" si="94"/>
        <v>1.8389602035781934E-2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3.588146501378825E-2</v>
      </c>
      <c r="AK90" s="9">
        <f t="shared" si="96"/>
        <v>10.4025</v>
      </c>
      <c r="AL90" s="1">
        <f t="shared" si="97"/>
        <v>0.45</v>
      </c>
      <c r="AM90" s="17">
        <f t="shared" si="98"/>
        <v>301633.33333333331</v>
      </c>
      <c r="AN90" s="1">
        <f t="shared" si="99"/>
        <v>1125867349.4346268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1.8949642857142901</v>
      </c>
      <c r="E91" s="10">
        <f t="shared" si="101"/>
        <v>0.36109677419354802</v>
      </c>
      <c r="F91" s="7" t="s">
        <v>83</v>
      </c>
      <c r="G91" s="1">
        <v>3</v>
      </c>
      <c r="H91" s="9">
        <f t="shared" si="84"/>
        <v>1.8949642857142901</v>
      </c>
      <c r="I91" s="9">
        <f t="shared" si="85"/>
        <v>275.04496428571429</v>
      </c>
      <c r="J91" s="9">
        <f t="shared" si="86"/>
        <v>2.2277462874950946E-2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15.586819763060022</v>
      </c>
      <c r="P91" s="9">
        <f t="shared" si="89"/>
        <v>0.34723479861012135</v>
      </c>
      <c r="Q91" s="12">
        <f t="shared" si="90"/>
        <v>0.1562556593745546</v>
      </c>
      <c r="R91" s="9">
        <f t="shared" si="91"/>
        <v>2.3873737500000001</v>
      </c>
      <c r="S91" s="13">
        <f t="shared" si="92"/>
        <v>6.5450857610608565E-2</v>
      </c>
      <c r="T91" s="2">
        <f t="shared" si="93"/>
        <v>0.51</v>
      </c>
      <c r="U91" s="14">
        <f t="shared" si="94"/>
        <v>3.3379937381410367E-2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4.0401051120495225E-2</v>
      </c>
      <c r="AK91" s="9">
        <f t="shared" si="96"/>
        <v>10.4025</v>
      </c>
      <c r="AL91" s="1">
        <f t="shared" si="97"/>
        <v>0.45</v>
      </c>
      <c r="AM91" s="17">
        <f t="shared" si="98"/>
        <v>301633.33333333331</v>
      </c>
      <c r="AN91" s="1">
        <f t="shared" si="99"/>
        <v>1267680244.43611</v>
      </c>
    </row>
    <row r="92" spans="1:48" x14ac:dyDescent="0.15">
      <c r="C92" s="7">
        <v>3</v>
      </c>
      <c r="D92" s="7">
        <f t="shared" si="100"/>
        <v>3.3370322580645202</v>
      </c>
      <c r="E92" s="10">
        <f t="shared" si="101"/>
        <v>1.8949642857142901</v>
      </c>
      <c r="F92" s="7" t="s">
        <v>83</v>
      </c>
      <c r="G92" s="1">
        <v>4</v>
      </c>
      <c r="H92" s="9">
        <f t="shared" si="84"/>
        <v>3.3370322580645202</v>
      </c>
      <c r="I92" s="9">
        <f t="shared" si="85"/>
        <v>276.48703225806452</v>
      </c>
      <c r="J92" s="9">
        <f t="shared" si="86"/>
        <v>2.6794974746036839E-2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20.544859964449902</v>
      </c>
      <c r="P92" s="9">
        <f t="shared" si="89"/>
        <v>0.55049900390829842</v>
      </c>
      <c r="Q92" s="12">
        <f t="shared" si="90"/>
        <v>0.24772455175873428</v>
      </c>
      <c r="R92" s="9">
        <f t="shared" si="91"/>
        <v>2.3873737500000001</v>
      </c>
      <c r="S92" s="13">
        <f t="shared" si="92"/>
        <v>0.10376446157989895</v>
      </c>
      <c r="T92" s="2">
        <f t="shared" si="93"/>
        <v>0.51</v>
      </c>
      <c r="U92" s="14">
        <f t="shared" si="94"/>
        <v>5.2919875405748468E-2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4.6292342434833163E-2</v>
      </c>
      <c r="AK92" s="9">
        <f t="shared" si="96"/>
        <v>10.4025</v>
      </c>
      <c r="AL92" s="1">
        <f t="shared" si="97"/>
        <v>0.45</v>
      </c>
      <c r="AM92" s="17">
        <f t="shared" si="98"/>
        <v>301633.33333333331</v>
      </c>
      <c r="AN92" s="1">
        <f t="shared" si="99"/>
        <v>1452533692.7073021</v>
      </c>
    </row>
    <row r="93" spans="1:48" x14ac:dyDescent="0.15">
      <c r="C93" s="7">
        <v>4</v>
      </c>
      <c r="D93" s="7">
        <f t="shared" si="100"/>
        <v>7.7078333333333298</v>
      </c>
      <c r="E93" s="10">
        <f t="shared" si="101"/>
        <v>3.3370322580645202</v>
      </c>
      <c r="F93" s="7" t="s">
        <v>83</v>
      </c>
      <c r="G93" s="1">
        <v>5</v>
      </c>
      <c r="H93" s="9">
        <f t="shared" si="84"/>
        <v>7.7078333333333298</v>
      </c>
      <c r="I93" s="9">
        <f t="shared" si="85"/>
        <v>280.8578333333333</v>
      </c>
      <c r="J93" s="9">
        <f t="shared" si="86"/>
        <v>4.6351722263473796E-2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18.994642912514522</v>
      </c>
      <c r="O93" s="9">
        <f t="shared" si="102"/>
        <v>6.3049930480270788</v>
      </c>
      <c r="P93" s="9">
        <f t="shared" si="89"/>
        <v>0.29224728663528426</v>
      </c>
      <c r="Q93" s="12">
        <f t="shared" si="90"/>
        <v>0.13151127898587792</v>
      </c>
      <c r="R93" s="9">
        <f t="shared" si="91"/>
        <v>2.3873737500000001</v>
      </c>
      <c r="S93" s="13">
        <f t="shared" si="92"/>
        <v>5.5086171147637822E-2</v>
      </c>
      <c r="T93" s="2">
        <f t="shared" si="93"/>
        <v>0.51</v>
      </c>
      <c r="U93" s="14">
        <f t="shared" si="94"/>
        <v>2.8093947285295288E-2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3.1381325106516533E-2</v>
      </c>
      <c r="AK93" s="9">
        <f t="shared" si="96"/>
        <v>10.4025</v>
      </c>
      <c r="AL93" s="1">
        <f t="shared" si="97"/>
        <v>0.45</v>
      </c>
      <c r="AM93" s="17">
        <f t="shared" si="98"/>
        <v>301633.33333333331</v>
      </c>
      <c r="AN93" s="1">
        <f t="shared" si="99"/>
        <v>984664625.75715005</v>
      </c>
    </row>
    <row r="94" spans="1:48" x14ac:dyDescent="0.15">
      <c r="C94" s="7">
        <v>5</v>
      </c>
      <c r="D94" s="7">
        <f t="shared" si="100"/>
        <v>14.5457741935484</v>
      </c>
      <c r="E94" s="10">
        <f t="shared" si="101"/>
        <v>7.7078333333333298</v>
      </c>
      <c r="F94" s="7" t="s">
        <v>85</v>
      </c>
      <c r="G94" s="1">
        <v>6</v>
      </c>
      <c r="H94" s="9">
        <f t="shared" si="84"/>
        <v>14.5457741935484</v>
      </c>
      <c r="I94" s="9">
        <f t="shared" si="85"/>
        <v>287.6957741935484</v>
      </c>
      <c r="J94" s="9">
        <f t="shared" si="86"/>
        <v>0.10566215816262367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11.318020761391795</v>
      </c>
      <c r="P94" s="9">
        <f t="shared" si="89"/>
        <v>1.1958864997780383</v>
      </c>
      <c r="Q94" s="12">
        <f t="shared" si="90"/>
        <v>0.53814892490011723</v>
      </c>
      <c r="R94" s="9">
        <f t="shared" si="91"/>
        <v>2.3873737500000001</v>
      </c>
      <c r="S94" s="13">
        <f t="shared" si="92"/>
        <v>0.22541461088784998</v>
      </c>
      <c r="T94" s="2">
        <f t="shared" si="93"/>
        <v>0.51</v>
      </c>
      <c r="U94" s="14">
        <f t="shared" si="94"/>
        <v>0.11496145155280349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6.0789877643170259E-2</v>
      </c>
      <c r="AK94" s="9">
        <f t="shared" si="96"/>
        <v>10.4025</v>
      </c>
      <c r="AL94" s="1">
        <f t="shared" si="97"/>
        <v>0.45</v>
      </c>
      <c r="AM94" s="17">
        <f t="shared" si="98"/>
        <v>301633.33333333331</v>
      </c>
      <c r="AN94" s="1">
        <f t="shared" si="99"/>
        <v>1907428762.6848927</v>
      </c>
    </row>
    <row r="95" spans="1:48" x14ac:dyDescent="0.15">
      <c r="C95" s="7">
        <v>6</v>
      </c>
      <c r="D95" s="7">
        <f t="shared" si="100"/>
        <v>19.169</v>
      </c>
      <c r="E95" s="10">
        <f t="shared" si="101"/>
        <v>14.5457741935484</v>
      </c>
      <c r="F95" s="7" t="s">
        <v>83</v>
      </c>
      <c r="G95" s="1">
        <v>7</v>
      </c>
      <c r="H95" s="9">
        <f t="shared" si="84"/>
        <v>19.169</v>
      </c>
      <c r="I95" s="9">
        <f t="shared" si="85"/>
        <v>292.31899999999996</v>
      </c>
      <c r="J95" s="9">
        <f t="shared" si="86"/>
        <v>0.18046081475989031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15.427409261613757</v>
      </c>
      <c r="P95" s="9">
        <f t="shared" si="89"/>
        <v>2.7840428449850965</v>
      </c>
      <c r="Q95" s="12">
        <f t="shared" si="90"/>
        <v>1.2528192802432934</v>
      </c>
      <c r="R95" s="9">
        <f t="shared" si="91"/>
        <v>2.3873737500000001</v>
      </c>
      <c r="S95" s="13">
        <f t="shared" si="92"/>
        <v>0.52476880934260639</v>
      </c>
      <c r="T95" s="2">
        <f t="shared" si="93"/>
        <v>0.51</v>
      </c>
      <c r="U95" s="14">
        <f t="shared" si="94"/>
        <v>0.26763209276472927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0.12714607596856586</v>
      </c>
      <c r="AK95" s="9">
        <f t="shared" si="96"/>
        <v>10.4025</v>
      </c>
      <c r="AL95" s="1">
        <f t="shared" si="97"/>
        <v>0.45</v>
      </c>
      <c r="AM95" s="17">
        <f t="shared" si="98"/>
        <v>301633.33333333331</v>
      </c>
      <c r="AN95" s="1">
        <f t="shared" si="99"/>
        <v>3989514237.691648</v>
      </c>
    </row>
    <row r="96" spans="1:48" x14ac:dyDescent="0.15">
      <c r="C96" s="7">
        <v>7</v>
      </c>
      <c r="D96" s="7">
        <f t="shared" si="100"/>
        <v>22.841451612903199</v>
      </c>
      <c r="E96" s="10">
        <f t="shared" si="101"/>
        <v>19.169</v>
      </c>
      <c r="F96" s="7" t="s">
        <v>83</v>
      </c>
      <c r="G96" s="1">
        <v>8</v>
      </c>
      <c r="H96" s="9">
        <f t="shared" si="84"/>
        <v>22.841451612903199</v>
      </c>
      <c r="I96" s="9">
        <f t="shared" si="85"/>
        <v>295.99145161290318</v>
      </c>
      <c r="J96" s="9">
        <f t="shared" si="86"/>
        <v>0.27281265940727284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17.948641416628661</v>
      </c>
      <c r="P96" s="9">
        <f t="shared" si="89"/>
        <v>4.8966165976179861</v>
      </c>
      <c r="Q96" s="12">
        <f t="shared" si="90"/>
        <v>2.2034774689280936</v>
      </c>
      <c r="R96" s="9">
        <f t="shared" si="91"/>
        <v>2.3873737500000001</v>
      </c>
      <c r="S96" s="13">
        <f t="shared" si="92"/>
        <v>0.92297130641069236</v>
      </c>
      <c r="T96" s="2">
        <f t="shared" si="93"/>
        <v>0.51</v>
      </c>
      <c r="U96" s="14">
        <f t="shared" si="94"/>
        <v>0.47071536626945309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0.18837568293024012</v>
      </c>
      <c r="AK96" s="9">
        <f t="shared" si="96"/>
        <v>10.4025</v>
      </c>
      <c r="AL96" s="1">
        <f t="shared" si="97"/>
        <v>0.45</v>
      </c>
      <c r="AM96" s="17">
        <f t="shared" si="98"/>
        <v>301633.33333333331</v>
      </c>
      <c r="AN96" s="1">
        <f t="shared" si="99"/>
        <v>5910740566.3929377</v>
      </c>
    </row>
    <row r="97" spans="1:50" x14ac:dyDescent="0.15">
      <c r="C97" s="7">
        <v>8</v>
      </c>
      <c r="D97" s="7">
        <f t="shared" si="100"/>
        <v>20.988774193548402</v>
      </c>
      <c r="E97" s="10">
        <f t="shared" si="101"/>
        <v>22.841451612903199</v>
      </c>
      <c r="F97" s="7" t="s">
        <v>83</v>
      </c>
      <c r="G97" s="1">
        <v>9</v>
      </c>
      <c r="H97" s="9">
        <f t="shared" si="84"/>
        <v>20.988774193548402</v>
      </c>
      <c r="I97" s="9">
        <f t="shared" si="85"/>
        <v>294.13877419354839</v>
      </c>
      <c r="J97" s="9">
        <f t="shared" si="86"/>
        <v>0.22175829200754921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18.357299819010677</v>
      </c>
      <c r="P97" s="9">
        <f t="shared" si="89"/>
        <v>4.0708834537343002</v>
      </c>
      <c r="Q97" s="12">
        <f t="shared" si="90"/>
        <v>1.8318975541804352</v>
      </c>
      <c r="R97" s="9">
        <f t="shared" si="91"/>
        <v>2.3873737500000001</v>
      </c>
      <c r="S97" s="13">
        <f t="shared" si="92"/>
        <v>0.76732750964545671</v>
      </c>
      <c r="T97" s="2">
        <f t="shared" si="93"/>
        <v>0.51</v>
      </c>
      <c r="U97" s="14">
        <f t="shared" si="94"/>
        <v>0.39133702991918295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0.16444311452063365</v>
      </c>
      <c r="AK97" s="9">
        <f t="shared" si="96"/>
        <v>10.4025</v>
      </c>
      <c r="AL97" s="1">
        <f t="shared" si="97"/>
        <v>0.45</v>
      </c>
      <c r="AM97" s="17">
        <f t="shared" si="98"/>
        <v>301633.33333333331</v>
      </c>
      <c r="AN97" s="1">
        <f t="shared" si="99"/>
        <v>5159798614.8830881</v>
      </c>
    </row>
    <row r="98" spans="1:50" x14ac:dyDescent="0.15">
      <c r="C98" s="7">
        <v>9</v>
      </c>
      <c r="D98" s="7">
        <f t="shared" si="100"/>
        <v>15.2556333333333</v>
      </c>
      <c r="E98" s="10">
        <f t="shared" si="101"/>
        <v>20.988774193548402</v>
      </c>
      <c r="F98" s="7" t="s">
        <v>83</v>
      </c>
      <c r="G98" s="1">
        <v>10</v>
      </c>
      <c r="H98" s="9">
        <f t="shared" si="84"/>
        <v>15.2556333333333</v>
      </c>
      <c r="I98" s="9">
        <f t="shared" si="85"/>
        <v>288.4056333333333</v>
      </c>
      <c r="J98" s="9">
        <f t="shared" si="86"/>
        <v>0.11484092548719159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19.591691365276379</v>
      </c>
      <c r="P98" s="9">
        <f t="shared" si="89"/>
        <v>2.2499279682477593</v>
      </c>
      <c r="Q98" s="12">
        <f t="shared" si="90"/>
        <v>1.0124675857114918</v>
      </c>
      <c r="R98" s="9">
        <f t="shared" si="91"/>
        <v>2.3873737500000001</v>
      </c>
      <c r="S98" s="13">
        <f t="shared" si="92"/>
        <v>0.42409261880821625</v>
      </c>
      <c r="T98" s="2">
        <f t="shared" si="93"/>
        <v>0.51</v>
      </c>
      <c r="U98" s="14">
        <f t="shared" si="94"/>
        <v>0.21628723559219029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0.10845960153104538</v>
      </c>
      <c r="AK98" s="9">
        <f t="shared" si="96"/>
        <v>10.4025</v>
      </c>
      <c r="AL98" s="1">
        <f t="shared" si="97"/>
        <v>0.45</v>
      </c>
      <c r="AM98" s="17">
        <f t="shared" si="98"/>
        <v>301633.33333333331</v>
      </c>
      <c r="AN98" s="1">
        <f t="shared" si="99"/>
        <v>3403181114.5272341</v>
      </c>
    </row>
    <row r="99" spans="1:50" x14ac:dyDescent="0.15">
      <c r="C99" s="7">
        <v>10</v>
      </c>
      <c r="D99" s="7">
        <f t="shared" si="100"/>
        <v>8.7986129032258091</v>
      </c>
      <c r="E99" s="10">
        <f t="shared" si="101"/>
        <v>15.2556333333333</v>
      </c>
      <c r="F99" s="7" t="s">
        <v>83</v>
      </c>
      <c r="G99" s="1">
        <v>11</v>
      </c>
      <c r="H99" s="9">
        <f t="shared" si="84"/>
        <v>8.7986129032258091</v>
      </c>
      <c r="I99" s="9">
        <f t="shared" si="85"/>
        <v>281.94861290322581</v>
      </c>
      <c r="J99" s="9">
        <f t="shared" si="86"/>
        <v>5.3004630965476286E-2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16.474675227177187</v>
      </c>
      <c r="O99" s="9">
        <f t="shared" si="102"/>
        <v>6.1723631698514296</v>
      </c>
      <c r="P99" s="9">
        <f t="shared" si="89"/>
        <v>0.32716383200287247</v>
      </c>
      <c r="Q99" s="12">
        <f t="shared" si="90"/>
        <v>0.14722372440129261</v>
      </c>
      <c r="R99" s="9">
        <f t="shared" si="91"/>
        <v>2.3873737500000001</v>
      </c>
      <c r="S99" s="13">
        <f t="shared" si="92"/>
        <v>6.1667648143191908E-2</v>
      </c>
      <c r="T99" s="2">
        <f t="shared" si="93"/>
        <v>0.51</v>
      </c>
      <c r="U99" s="14">
        <f t="shared" si="94"/>
        <v>3.1450500553027873E-2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3.9819325916737904E-2</v>
      </c>
      <c r="AK99" s="9">
        <f t="shared" si="96"/>
        <v>10.4025</v>
      </c>
      <c r="AL99" s="1">
        <f t="shared" si="97"/>
        <v>0.45</v>
      </c>
      <c r="AM99" s="17">
        <f t="shared" si="98"/>
        <v>301633.33333333331</v>
      </c>
      <c r="AN99" s="1">
        <f t="shared" si="99"/>
        <v>1249427215.6647961</v>
      </c>
    </row>
    <row r="100" spans="1:50" x14ac:dyDescent="0.15">
      <c r="C100" s="7">
        <v>11</v>
      </c>
      <c r="D100" s="7">
        <f t="shared" si="100"/>
        <v>6.0260666666666696</v>
      </c>
      <c r="E100" s="10">
        <f t="shared" si="101"/>
        <v>8.7986129032258091</v>
      </c>
      <c r="F100" s="7" t="s">
        <v>85</v>
      </c>
      <c r="G100" s="1">
        <v>12</v>
      </c>
      <c r="H100" s="9">
        <f t="shared" si="84"/>
        <v>6.0260666666666696</v>
      </c>
      <c r="I100" s="9">
        <f t="shared" si="85"/>
        <v>279.17606666666666</v>
      </c>
      <c r="J100" s="9">
        <f t="shared" si="86"/>
        <v>3.761552863701513E-2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11.150474337848557</v>
      </c>
      <c r="P100" s="9">
        <f t="shared" si="89"/>
        <v>0.4194309867716447</v>
      </c>
      <c r="Q100" s="12">
        <f t="shared" si="90"/>
        <v>0.18874394404724013</v>
      </c>
      <c r="R100" s="9">
        <f t="shared" si="91"/>
        <v>2.3873737500000001</v>
      </c>
      <c r="S100" s="13">
        <f t="shared" si="92"/>
        <v>7.9059235717591395E-2</v>
      </c>
      <c r="T100" s="2">
        <f t="shared" si="93"/>
        <v>0.51</v>
      </c>
      <c r="U100" s="14">
        <f t="shared" si="94"/>
        <v>4.0320210215971611E-2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4.2493543380115441E-2</v>
      </c>
      <c r="AK100" s="9">
        <f t="shared" si="96"/>
        <v>10.4025</v>
      </c>
      <c r="AL100" s="1">
        <f t="shared" si="97"/>
        <v>0.45</v>
      </c>
      <c r="AM100" s="17">
        <f t="shared" si="98"/>
        <v>301633.33333333331</v>
      </c>
      <c r="AN100" s="1">
        <f t="shared" si="99"/>
        <v>1333337226.7568095</v>
      </c>
      <c r="AO100" s="1">
        <f>SUM(AN89:AN100)</f>
        <v>28861304547.258484</v>
      </c>
    </row>
    <row r="101" spans="1:50" x14ac:dyDescent="0.15">
      <c r="C101" s="7">
        <v>12</v>
      </c>
      <c r="D101" s="7">
        <f t="shared" si="100"/>
        <v>1.3473548387096801</v>
      </c>
      <c r="E101" s="10">
        <f t="shared" si="101"/>
        <v>6.0260666666666696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3.0877096774193502</v>
      </c>
      <c r="E105" s="7"/>
      <c r="F105" s="7"/>
      <c r="G105" s="1">
        <v>1</v>
      </c>
      <c r="H105" s="9">
        <f t="shared" ref="H105:H116" si="103">E106</f>
        <v>3.0877096774193502</v>
      </c>
      <c r="I105" s="9">
        <f t="shared" ref="I105:I116" si="104">H105+273.15</f>
        <v>276.23770967741933</v>
      </c>
      <c r="J105" s="9">
        <f t="shared" ref="J105:J116" si="105">EXP(($C$15*(I105-$C$13))/($C$16*I105*$C$13))</f>
        <v>2.5956694377342552E-2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1.681708812778113E-2</v>
      </c>
      <c r="Q105" s="12">
        <f t="shared" ref="Q105:Q116" si="109">P105*$B$107</f>
        <v>5.0451264383343389E-3</v>
      </c>
      <c r="R105" s="9">
        <f t="shared" ref="R105:R116" si="110">L105*$B$107</f>
        <v>0.19436706250000002</v>
      </c>
      <c r="S105" s="13">
        <f t="shared" ref="S105:S116" si="111">Q105/R105</f>
        <v>2.5956694377342552E-2</v>
      </c>
      <c r="T105" s="2">
        <f t="shared" ref="T105:T116" si="112">$B$106/100</f>
        <v>0.01</v>
      </c>
      <c r="U105" s="14">
        <f t="shared" ref="U105:U116" si="113">S105*T105</f>
        <v>2.5956694377342554E-4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5.749566943773426E-3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0.36109677419354802</v>
      </c>
      <c r="E106" s="10">
        <f t="shared" ref="E106:E117" si="122">D105</f>
        <v>3.0877096774193502</v>
      </c>
      <c r="F106" s="7" t="s">
        <v>83</v>
      </c>
      <c r="G106" s="1">
        <v>2</v>
      </c>
      <c r="H106" s="9">
        <f t="shared" si="103"/>
        <v>0.36109677419354802</v>
      </c>
      <c r="I106" s="9">
        <f t="shared" si="104"/>
        <v>273.5110967741935</v>
      </c>
      <c r="J106" s="9">
        <f t="shared" si="105"/>
        <v>1.8266085199200855E-2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1.2789633285388857</v>
      </c>
      <c r="P106" s="9">
        <f t="shared" si="108"/>
        <v>2.33616531257448E-2</v>
      </c>
      <c r="Q106" s="12">
        <f t="shared" si="109"/>
        <v>7.0084959377234397E-3</v>
      </c>
      <c r="R106" s="9">
        <f t="shared" si="110"/>
        <v>0.19436706250000002</v>
      </c>
      <c r="S106" s="13">
        <f t="shared" si="111"/>
        <v>3.6058043207415555E-2</v>
      </c>
      <c r="T106" s="2">
        <f t="shared" si="112"/>
        <v>0.01</v>
      </c>
      <c r="U106" s="14">
        <f t="shared" si="113"/>
        <v>3.6058043207415558E-4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5.8505804320741553E-3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1.8949642857142901</v>
      </c>
      <c r="E107" s="10">
        <f t="shared" si="122"/>
        <v>0.36109677419354802</v>
      </c>
      <c r="F107" s="7" t="s">
        <v>83</v>
      </c>
      <c r="G107" s="1">
        <v>3</v>
      </c>
      <c r="H107" s="9">
        <f t="shared" si="103"/>
        <v>1.8949642857142901</v>
      </c>
      <c r="I107" s="9">
        <f t="shared" si="104"/>
        <v>275.04496428571429</v>
      </c>
      <c r="J107" s="9">
        <f t="shared" si="105"/>
        <v>2.2277462874950946E-2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1.9034918837464743</v>
      </c>
      <c r="P107" s="9">
        <f t="shared" si="108"/>
        <v>4.2404969772932524E-2</v>
      </c>
      <c r="Q107" s="12">
        <f t="shared" si="109"/>
        <v>1.2721490931879758E-2</v>
      </c>
      <c r="R107" s="9">
        <f t="shared" si="110"/>
        <v>0.19436706250000002</v>
      </c>
      <c r="S107" s="13">
        <f t="shared" si="111"/>
        <v>6.5450857610608565E-2</v>
      </c>
      <c r="T107" s="2">
        <f t="shared" si="112"/>
        <v>0.01</v>
      </c>
      <c r="U107" s="14">
        <f t="shared" si="113"/>
        <v>6.5450857610608562E-4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6.1445085761060855E-3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3.3370322580645202</v>
      </c>
      <c r="E108" s="10">
        <f t="shared" si="122"/>
        <v>1.8949642857142901</v>
      </c>
      <c r="F108" s="7" t="s">
        <v>83</v>
      </c>
      <c r="G108" s="1">
        <v>4</v>
      </c>
      <c r="H108" s="9">
        <f t="shared" si="103"/>
        <v>3.3370322580645202</v>
      </c>
      <c r="I108" s="9">
        <f t="shared" si="104"/>
        <v>276.48703225806452</v>
      </c>
      <c r="J108" s="9">
        <f t="shared" si="105"/>
        <v>2.6794974746036839E-2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2.5089771223068751</v>
      </c>
      <c r="P108" s="9">
        <f t="shared" si="108"/>
        <v>6.7227978630596902E-2</v>
      </c>
      <c r="Q108" s="12">
        <f t="shared" si="109"/>
        <v>2.016839358917907E-2</v>
      </c>
      <c r="R108" s="9">
        <f t="shared" si="110"/>
        <v>0.19436706250000002</v>
      </c>
      <c r="S108" s="13">
        <f t="shared" si="111"/>
        <v>0.10376446157989895</v>
      </c>
      <c r="T108" s="2">
        <f t="shared" si="112"/>
        <v>0.01</v>
      </c>
      <c r="U108" s="14">
        <f t="shared" si="113"/>
        <v>1.0376446157989896E-3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6.5276446157989899E-3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7.7078333333333298</v>
      </c>
      <c r="E109" s="10">
        <f t="shared" si="122"/>
        <v>3.3370322580645202</v>
      </c>
      <c r="F109" s="7" t="s">
        <v>83</v>
      </c>
      <c r="G109" s="1">
        <v>5</v>
      </c>
      <c r="H109" s="9">
        <f t="shared" si="103"/>
        <v>7.7078333333333298</v>
      </c>
      <c r="I109" s="9">
        <f t="shared" si="104"/>
        <v>280.8578333333333</v>
      </c>
      <c r="J109" s="9">
        <f t="shared" si="105"/>
        <v>4.6351722263473796E-2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2.3196616864924642</v>
      </c>
      <c r="O109" s="9">
        <f t="shared" si="123"/>
        <v>0.76997766551714752</v>
      </c>
      <c r="P109" s="9">
        <f t="shared" si="108"/>
        <v>3.5689790901128747E-2</v>
      </c>
      <c r="Q109" s="12">
        <f t="shared" si="109"/>
        <v>1.0706937270338624E-2</v>
      </c>
      <c r="R109" s="9">
        <f t="shared" si="110"/>
        <v>0.19436706250000002</v>
      </c>
      <c r="S109" s="13">
        <f t="shared" si="111"/>
        <v>5.508617114763785E-2</v>
      </c>
      <c r="T109" s="2">
        <f t="shared" si="112"/>
        <v>0.01</v>
      </c>
      <c r="U109" s="14">
        <f t="shared" si="113"/>
        <v>5.508617114763785E-4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6.0408617114763785E-3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14.5457741935484</v>
      </c>
      <c r="E110" s="10">
        <f t="shared" si="122"/>
        <v>7.7078333333333298</v>
      </c>
      <c r="F110" s="7" t="s">
        <v>85</v>
      </c>
      <c r="G110" s="1">
        <v>6</v>
      </c>
      <c r="H110" s="9">
        <f t="shared" si="103"/>
        <v>14.5457741935484</v>
      </c>
      <c r="I110" s="9">
        <f t="shared" si="104"/>
        <v>287.6957741935484</v>
      </c>
      <c r="J110" s="9">
        <f t="shared" si="105"/>
        <v>0.10566215816262367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1.3821780829493524</v>
      </c>
      <c r="P110" s="9">
        <f t="shared" si="108"/>
        <v>0.14604391920950646</v>
      </c>
      <c r="Q110" s="12">
        <f t="shared" si="109"/>
        <v>4.3813175762851937E-2</v>
      </c>
      <c r="R110" s="9">
        <f t="shared" si="110"/>
        <v>0.19436706250000002</v>
      </c>
      <c r="S110" s="13">
        <f t="shared" si="111"/>
        <v>0.22541461088785006</v>
      </c>
      <c r="T110" s="2">
        <f t="shared" si="112"/>
        <v>0.01</v>
      </c>
      <c r="U110" s="14">
        <f t="shared" si="113"/>
        <v>2.2541461088785007E-3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7.7441461088785012E-3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19.169</v>
      </c>
      <c r="E111" s="10">
        <f t="shared" si="122"/>
        <v>14.5457741935484</v>
      </c>
      <c r="F111" s="7" t="s">
        <v>83</v>
      </c>
      <c r="G111" s="1">
        <v>7</v>
      </c>
      <c r="H111" s="9">
        <f t="shared" si="103"/>
        <v>19.169</v>
      </c>
      <c r="I111" s="9">
        <f t="shared" si="104"/>
        <v>292.31899999999996</v>
      </c>
      <c r="J111" s="9">
        <f t="shared" si="105"/>
        <v>0.18046081475989031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1.8840243720731795</v>
      </c>
      <c r="P111" s="9">
        <f t="shared" si="108"/>
        <v>0.3399925732118167</v>
      </c>
      <c r="Q111" s="12">
        <f t="shared" si="109"/>
        <v>0.10199777196354501</v>
      </c>
      <c r="R111" s="9">
        <f t="shared" si="110"/>
        <v>0.19436706250000002</v>
      </c>
      <c r="S111" s="13">
        <f t="shared" si="111"/>
        <v>0.52476880934260661</v>
      </c>
      <c r="T111" s="2">
        <f t="shared" si="112"/>
        <v>0.01</v>
      </c>
      <c r="U111" s="14">
        <f t="shared" si="113"/>
        <v>5.2476880934260658E-3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1.5197688093426066E-2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22.841451612903199</v>
      </c>
      <c r="E112" s="10">
        <f t="shared" si="122"/>
        <v>19.169</v>
      </c>
      <c r="F112" s="7" t="s">
        <v>83</v>
      </c>
      <c r="G112" s="1">
        <v>8</v>
      </c>
      <c r="H112" s="9">
        <f t="shared" si="103"/>
        <v>22.841451612903199</v>
      </c>
      <c r="I112" s="9">
        <f t="shared" si="104"/>
        <v>295.99145161290318</v>
      </c>
      <c r="J112" s="9">
        <f t="shared" si="105"/>
        <v>0.27281265940727284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2.1919220071946963</v>
      </c>
      <c r="P112" s="9">
        <f t="shared" si="108"/>
        <v>0.59798407199611259</v>
      </c>
      <c r="Q112" s="12">
        <f t="shared" si="109"/>
        <v>0.17939522159883378</v>
      </c>
      <c r="R112" s="9">
        <f t="shared" si="110"/>
        <v>0.19436706250000002</v>
      </c>
      <c r="S112" s="13">
        <f t="shared" si="111"/>
        <v>0.92297130641069269</v>
      </c>
      <c r="T112" s="2">
        <f t="shared" si="112"/>
        <v>0.01</v>
      </c>
      <c r="U112" s="14">
        <f t="shared" si="113"/>
        <v>9.2297130641069269E-3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1.9179713064106929E-2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20.988774193548402</v>
      </c>
      <c r="E113" s="10">
        <f t="shared" si="122"/>
        <v>22.841451612903199</v>
      </c>
      <c r="F113" s="7" t="s">
        <v>83</v>
      </c>
      <c r="G113" s="1">
        <v>9</v>
      </c>
      <c r="H113" s="9">
        <f t="shared" si="103"/>
        <v>20.988774193548402</v>
      </c>
      <c r="I113" s="9">
        <f t="shared" si="104"/>
        <v>294.13877419354839</v>
      </c>
      <c r="J113" s="9">
        <f t="shared" si="105"/>
        <v>0.22175829200754921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2.2418281435319174</v>
      </c>
      <c r="P113" s="9">
        <f t="shared" si="108"/>
        <v>0.49714398008409288</v>
      </c>
      <c r="Q113" s="12">
        <f t="shared" si="109"/>
        <v>0.14914319402522785</v>
      </c>
      <c r="R113" s="9">
        <f t="shared" si="110"/>
        <v>0.19436706250000002</v>
      </c>
      <c r="S113" s="13">
        <f t="shared" si="111"/>
        <v>0.76732750964545671</v>
      </c>
      <c r="T113" s="2">
        <f t="shared" si="112"/>
        <v>0.01</v>
      </c>
      <c r="U113" s="14">
        <f t="shared" si="113"/>
        <v>7.6732750964545677E-3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1.7623275096454567E-2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15.2556333333333</v>
      </c>
      <c r="E114" s="10">
        <f t="shared" si="122"/>
        <v>20.988774193548402</v>
      </c>
      <c r="F114" s="7" t="s">
        <v>83</v>
      </c>
      <c r="G114" s="1">
        <v>10</v>
      </c>
      <c r="H114" s="9">
        <f t="shared" si="103"/>
        <v>15.2556333333333</v>
      </c>
      <c r="I114" s="9">
        <f t="shared" si="104"/>
        <v>288.4056333333333</v>
      </c>
      <c r="J114" s="9">
        <f t="shared" si="105"/>
        <v>0.11484092548719159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2.3925743717811581</v>
      </c>
      <c r="P114" s="9">
        <f t="shared" si="108"/>
        <v>0.27476545515228418</v>
      </c>
      <c r="Q114" s="12">
        <f t="shared" si="109"/>
        <v>8.2429636545685248E-2</v>
      </c>
      <c r="R114" s="9">
        <f t="shared" si="110"/>
        <v>0.19436706250000002</v>
      </c>
      <c r="S114" s="13">
        <f t="shared" si="111"/>
        <v>0.42409261880821625</v>
      </c>
      <c r="T114" s="2">
        <f t="shared" si="112"/>
        <v>0.01</v>
      </c>
      <c r="U114" s="14">
        <f t="shared" si="113"/>
        <v>4.2409261880821626E-3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1.4190926188082164E-2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8.7986129032258091</v>
      </c>
      <c r="E115" s="10">
        <f t="shared" si="122"/>
        <v>15.2556333333333</v>
      </c>
      <c r="F115" s="7" t="s">
        <v>83</v>
      </c>
      <c r="G115" s="1">
        <v>11</v>
      </c>
      <c r="H115" s="9">
        <f t="shared" si="103"/>
        <v>8.7986129032258091</v>
      </c>
      <c r="I115" s="9">
        <f t="shared" si="104"/>
        <v>281.94861290322581</v>
      </c>
      <c r="J115" s="9">
        <f t="shared" si="105"/>
        <v>5.3004630965476286E-2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2.01191847079743</v>
      </c>
      <c r="O115" s="9">
        <f t="shared" si="123"/>
        <v>0.75378065416477735</v>
      </c>
      <c r="P115" s="9">
        <f t="shared" si="108"/>
        <v>3.9953865402919328E-2</v>
      </c>
      <c r="Q115" s="12">
        <f t="shared" si="109"/>
        <v>1.1986159620875798E-2</v>
      </c>
      <c r="R115" s="9">
        <f t="shared" si="110"/>
        <v>0.19436706250000002</v>
      </c>
      <c r="S115" s="13">
        <f t="shared" si="111"/>
        <v>6.1667648143191943E-2</v>
      </c>
      <c r="T115" s="2">
        <f t="shared" si="112"/>
        <v>0.01</v>
      </c>
      <c r="U115" s="14">
        <f t="shared" si="113"/>
        <v>6.1667648143191942E-4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6.1066764814319196E-3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6.0260666666666696</v>
      </c>
      <c r="E116" s="10">
        <f t="shared" si="122"/>
        <v>8.7986129032258091</v>
      </c>
      <c r="F116" s="7" t="s">
        <v>85</v>
      </c>
      <c r="G116" s="1">
        <v>12</v>
      </c>
      <c r="H116" s="9">
        <f t="shared" si="103"/>
        <v>6.0260666666666696</v>
      </c>
      <c r="I116" s="9">
        <f t="shared" si="104"/>
        <v>279.17606666666666</v>
      </c>
      <c r="J116" s="9">
        <f t="shared" si="105"/>
        <v>3.761552863701513E-2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1.3617169970951917</v>
      </c>
      <c r="P116" s="9">
        <f t="shared" si="108"/>
        <v>5.1221704699744429E-2</v>
      </c>
      <c r="Q116" s="12">
        <f t="shared" si="109"/>
        <v>1.5366511409923327E-2</v>
      </c>
      <c r="R116" s="9">
        <f t="shared" si="110"/>
        <v>0.19436706250000002</v>
      </c>
      <c r="S116" s="13">
        <f t="shared" si="111"/>
        <v>7.9059235717591422E-2</v>
      </c>
      <c r="T116" s="2">
        <f t="shared" si="112"/>
        <v>0.01</v>
      </c>
      <c r="U116" s="14">
        <f t="shared" si="113"/>
        <v>7.9059235717591429E-4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6.2805923571759145E-3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1.3473548387096801</v>
      </c>
      <c r="E117" s="10">
        <f t="shared" si="122"/>
        <v>6.0260666666666696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3.0877096774193502</v>
      </c>
      <c r="E121" s="7"/>
      <c r="F121" s="7"/>
      <c r="G121" s="1">
        <v>1</v>
      </c>
      <c r="H121" s="9">
        <f t="shared" ref="H121:H132" si="124">E122</f>
        <v>3.0877096774193502</v>
      </c>
      <c r="I121" s="9">
        <f t="shared" ref="I121:I132" si="125">H121+273.15</f>
        <v>276.23770967741933</v>
      </c>
      <c r="J121" s="9">
        <f t="shared" ref="J121:J132" si="126">EXP(($C$15*(I121-$C$13))/($C$16*I121*$C$13))</f>
        <v>2.5956694377342552E-2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7.3898708892294251E-3</v>
      </c>
      <c r="Q121" s="12">
        <f t="shared" ref="Q121:Q132" si="130">P121*$B$123</f>
        <v>2.4386573934457104E-3</v>
      </c>
      <c r="R121" s="9">
        <f t="shared" ref="R121:R132" si="131">L121*$B$123</f>
        <v>9.3951000000000007E-2</v>
      </c>
      <c r="S121" s="13">
        <f t="shared" ref="S121:S132" si="132">Q121/R121</f>
        <v>2.5956694377342552E-2</v>
      </c>
      <c r="T121" s="2">
        <f t="shared" ref="T121:T132" si="133">$B$122/100</f>
        <v>0.01</v>
      </c>
      <c r="U121" s="14">
        <f t="shared" ref="U121:U132" si="134">S121*T121</f>
        <v>2.5956694377342554E-4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5.749566943773426E-3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0.36109677419354802</v>
      </c>
      <c r="E122" s="10">
        <f t="shared" ref="E122:E133" si="145">D121</f>
        <v>3.0877096774193502</v>
      </c>
      <c r="F122" s="7" t="s">
        <v>83</v>
      </c>
      <c r="G122" s="1">
        <v>2</v>
      </c>
      <c r="H122" s="9">
        <f t="shared" si="124"/>
        <v>0.36109677419354802</v>
      </c>
      <c r="I122" s="9">
        <f t="shared" si="125"/>
        <v>273.5110967741935</v>
      </c>
      <c r="J122" s="9">
        <f t="shared" si="126"/>
        <v>1.8266085199200855E-2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0.56201012911077064</v>
      </c>
      <c r="P122" s="9">
        <f t="shared" si="129"/>
        <v>1.026572490115121E-2</v>
      </c>
      <c r="Q122" s="12">
        <f t="shared" si="130"/>
        <v>3.3876892173798994E-3</v>
      </c>
      <c r="R122" s="9">
        <f t="shared" si="131"/>
        <v>9.3951000000000007E-2</v>
      </c>
      <c r="S122" s="13">
        <f t="shared" si="132"/>
        <v>3.6058043207415562E-2</v>
      </c>
      <c r="T122" s="2">
        <f t="shared" si="133"/>
        <v>0.01</v>
      </c>
      <c r="U122" s="14">
        <f t="shared" si="134"/>
        <v>3.6058043207415564E-4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5.8505804320741562E-3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1.8949642857142901</v>
      </c>
      <c r="E123" s="10">
        <f t="shared" si="145"/>
        <v>0.36109677419354802</v>
      </c>
      <c r="F123" s="7" t="s">
        <v>83</v>
      </c>
      <c r="G123" s="1">
        <v>3</v>
      </c>
      <c r="H123" s="9">
        <f t="shared" si="124"/>
        <v>1.8949642857142901</v>
      </c>
      <c r="I123" s="9">
        <f t="shared" si="125"/>
        <v>275.04496428571429</v>
      </c>
      <c r="J123" s="9">
        <f t="shared" si="126"/>
        <v>2.2277462874950946E-2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0.83644440420961941</v>
      </c>
      <c r="P123" s="9">
        <f t="shared" si="129"/>
        <v>1.8633859161740259E-2</v>
      </c>
      <c r="Q123" s="12">
        <f t="shared" si="130"/>
        <v>6.1491735233742857E-3</v>
      </c>
      <c r="R123" s="9">
        <f t="shared" si="131"/>
        <v>9.3951000000000007E-2</v>
      </c>
      <c r="S123" s="13">
        <f t="shared" si="132"/>
        <v>6.5450857610608565E-2</v>
      </c>
      <c r="T123" s="2">
        <f t="shared" si="133"/>
        <v>0.01</v>
      </c>
      <c r="U123" s="14">
        <f t="shared" si="134"/>
        <v>6.5450857610608562E-4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6.1445085761060855E-3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3.3370322580645202</v>
      </c>
      <c r="E124" s="10">
        <f t="shared" si="145"/>
        <v>1.8949642857142901</v>
      </c>
      <c r="F124" s="7" t="s">
        <v>83</v>
      </c>
      <c r="G124" s="1">
        <v>4</v>
      </c>
      <c r="H124" s="9">
        <f t="shared" si="124"/>
        <v>3.3370322580645202</v>
      </c>
      <c r="I124" s="9">
        <f t="shared" si="125"/>
        <v>276.48703225806452</v>
      </c>
      <c r="J124" s="9">
        <f t="shared" si="126"/>
        <v>2.6794974746036839E-2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1.1025105450478792</v>
      </c>
      <c r="P124" s="9">
        <f t="shared" si="129"/>
        <v>2.9541742211797232E-2</v>
      </c>
      <c r="Q124" s="12">
        <f t="shared" si="130"/>
        <v>9.7487749298930861E-3</v>
      </c>
      <c r="R124" s="9">
        <f t="shared" si="131"/>
        <v>9.3951000000000007E-2</v>
      </c>
      <c r="S124" s="13">
        <f t="shared" si="132"/>
        <v>0.10376446157989894</v>
      </c>
      <c r="T124" s="2">
        <f t="shared" si="133"/>
        <v>0.01</v>
      </c>
      <c r="U124" s="14">
        <f t="shared" si="134"/>
        <v>1.0376446157989894E-3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6.5276446157989899E-3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7.7078333333333298</v>
      </c>
      <c r="E125" s="10">
        <f t="shared" si="145"/>
        <v>3.3370322580645202</v>
      </c>
      <c r="F125" s="7" t="s">
        <v>83</v>
      </c>
      <c r="G125" s="1">
        <v>5</v>
      </c>
      <c r="H125" s="9">
        <f t="shared" si="124"/>
        <v>7.7078333333333298</v>
      </c>
      <c r="I125" s="9">
        <f t="shared" si="125"/>
        <v>280.8578333333333</v>
      </c>
      <c r="J125" s="9">
        <f t="shared" si="126"/>
        <v>4.6351722263473796E-2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1.0193203626942777</v>
      </c>
      <c r="O125" s="9">
        <f t="shared" si="146"/>
        <v>0.33834844014180421</v>
      </c>
      <c r="P125" s="9">
        <f t="shared" si="129"/>
        <v>1.5683032925732497E-2</v>
      </c>
      <c r="Q125" s="12">
        <f t="shared" si="130"/>
        <v>5.1754008654917244E-3</v>
      </c>
      <c r="R125" s="9">
        <f t="shared" si="131"/>
        <v>9.3951000000000007E-2</v>
      </c>
      <c r="S125" s="13">
        <f t="shared" si="132"/>
        <v>5.5086171147637857E-2</v>
      </c>
      <c r="T125" s="2">
        <f t="shared" si="133"/>
        <v>0.01</v>
      </c>
      <c r="U125" s="14">
        <f t="shared" si="134"/>
        <v>5.5086171147637861E-4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6.0408617114763785E-3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14.5457741935484</v>
      </c>
      <c r="E126" s="10">
        <f t="shared" si="145"/>
        <v>7.7078333333333298</v>
      </c>
      <c r="F126" s="7" t="s">
        <v>85</v>
      </c>
      <c r="G126" s="1">
        <v>6</v>
      </c>
      <c r="H126" s="9">
        <f t="shared" si="124"/>
        <v>14.5457741935484</v>
      </c>
      <c r="I126" s="9">
        <f t="shared" si="125"/>
        <v>287.6957741935484</v>
      </c>
      <c r="J126" s="9">
        <f t="shared" si="126"/>
        <v>0.10566215816262367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0.60736540721607168</v>
      </c>
      <c r="P126" s="9">
        <f t="shared" si="129"/>
        <v>6.4175539719770899E-2</v>
      </c>
      <c r="Q126" s="12">
        <f t="shared" si="130"/>
        <v>2.1177928107524398E-2</v>
      </c>
      <c r="R126" s="9">
        <f t="shared" si="131"/>
        <v>9.3951000000000007E-2</v>
      </c>
      <c r="S126" s="13">
        <f t="shared" si="132"/>
        <v>0.22541461088785</v>
      </c>
      <c r="T126" s="2">
        <f t="shared" si="133"/>
        <v>0.01</v>
      </c>
      <c r="U126" s="14">
        <f t="shared" si="134"/>
        <v>2.2541461088785002E-3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7.7441461088785003E-3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19.169</v>
      </c>
      <c r="E127" s="10">
        <f t="shared" si="145"/>
        <v>14.5457741935484</v>
      </c>
      <c r="F127" s="7" t="s">
        <v>83</v>
      </c>
      <c r="G127" s="1">
        <v>7</v>
      </c>
      <c r="H127" s="9">
        <f t="shared" si="124"/>
        <v>19.169</v>
      </c>
      <c r="I127" s="9">
        <f t="shared" si="125"/>
        <v>292.31899999999996</v>
      </c>
      <c r="J127" s="9">
        <f t="shared" si="126"/>
        <v>0.18046081475989031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0.82788986749630078</v>
      </c>
      <c r="P127" s="9">
        <f t="shared" si="129"/>
        <v>0.14940168001984008</v>
      </c>
      <c r="Q127" s="12">
        <f t="shared" si="130"/>
        <v>4.9302554406547232E-2</v>
      </c>
      <c r="R127" s="9">
        <f t="shared" si="131"/>
        <v>9.3951000000000007E-2</v>
      </c>
      <c r="S127" s="13">
        <f t="shared" si="132"/>
        <v>0.5247688093426065</v>
      </c>
      <c r="T127" s="2">
        <f t="shared" si="133"/>
        <v>0.01</v>
      </c>
      <c r="U127" s="14">
        <f t="shared" si="134"/>
        <v>5.247688093426065E-3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1.5197688093426066E-2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22.841451612903199</v>
      </c>
      <c r="E128" s="10">
        <f t="shared" si="145"/>
        <v>19.169</v>
      </c>
      <c r="F128" s="7" t="s">
        <v>83</v>
      </c>
      <c r="G128" s="1">
        <v>8</v>
      </c>
      <c r="H128" s="9">
        <f t="shared" si="124"/>
        <v>22.841451612903199</v>
      </c>
      <c r="I128" s="9">
        <f t="shared" si="125"/>
        <v>295.99145161290318</v>
      </c>
      <c r="J128" s="9">
        <f t="shared" si="126"/>
        <v>0.27281265940727284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0.96318818747646073</v>
      </c>
      <c r="P128" s="9">
        <f t="shared" si="129"/>
        <v>0.26276993093512413</v>
      </c>
      <c r="Q128" s="12">
        <f t="shared" si="130"/>
        <v>8.6714077208590964E-2</v>
      </c>
      <c r="R128" s="9">
        <f t="shared" si="131"/>
        <v>9.3951000000000007E-2</v>
      </c>
      <c r="S128" s="13">
        <f t="shared" si="132"/>
        <v>0.92297130641069236</v>
      </c>
      <c r="T128" s="2">
        <f t="shared" si="133"/>
        <v>0.01</v>
      </c>
      <c r="U128" s="14">
        <f t="shared" si="134"/>
        <v>9.2297130641069234E-3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1.9179713064106922E-2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20.988774193548402</v>
      </c>
      <c r="E129" s="10">
        <f t="shared" si="145"/>
        <v>22.841451612903199</v>
      </c>
      <c r="F129" s="7" t="s">
        <v>83</v>
      </c>
      <c r="G129" s="1">
        <v>9</v>
      </c>
      <c r="H129" s="9">
        <f t="shared" si="124"/>
        <v>20.988774193548402</v>
      </c>
      <c r="I129" s="9">
        <f t="shared" si="125"/>
        <v>294.13877419354839</v>
      </c>
      <c r="J129" s="9">
        <f t="shared" si="126"/>
        <v>0.22175829200754921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0.98511825654133656</v>
      </c>
      <c r="P129" s="9">
        <f t="shared" si="129"/>
        <v>0.21845814199606148</v>
      </c>
      <c r="Q129" s="12">
        <f t="shared" si="130"/>
        <v>7.2091186858700293E-2</v>
      </c>
      <c r="R129" s="9">
        <f t="shared" si="131"/>
        <v>9.3951000000000007E-2</v>
      </c>
      <c r="S129" s="13">
        <f t="shared" si="132"/>
        <v>0.7673275096454566</v>
      </c>
      <c r="T129" s="2">
        <f t="shared" si="133"/>
        <v>0.01</v>
      </c>
      <c r="U129" s="14">
        <f t="shared" si="134"/>
        <v>7.6732750964545659E-3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1.7623275096454567E-2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15.2556333333333</v>
      </c>
      <c r="E130" s="10">
        <f t="shared" si="145"/>
        <v>20.988774193548402</v>
      </c>
      <c r="F130" s="7" t="s">
        <v>83</v>
      </c>
      <c r="G130" s="1">
        <v>10</v>
      </c>
      <c r="H130" s="9">
        <f t="shared" si="124"/>
        <v>15.2556333333333</v>
      </c>
      <c r="I130" s="9">
        <f t="shared" si="125"/>
        <v>288.4056333333333</v>
      </c>
      <c r="J130" s="9">
        <f t="shared" si="126"/>
        <v>0.11484092548719159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1.0513601145452751</v>
      </c>
      <c r="P130" s="9">
        <f t="shared" si="129"/>
        <v>0.12073916857469916</v>
      </c>
      <c r="Q130" s="12">
        <f t="shared" si="130"/>
        <v>3.9843925629650723E-2</v>
      </c>
      <c r="R130" s="9">
        <f t="shared" si="131"/>
        <v>9.3951000000000007E-2</v>
      </c>
      <c r="S130" s="13">
        <f t="shared" si="132"/>
        <v>0.42409261880821619</v>
      </c>
      <c r="T130" s="2">
        <f t="shared" si="133"/>
        <v>0.01</v>
      </c>
      <c r="U130" s="14">
        <f t="shared" si="134"/>
        <v>4.2409261880821617E-3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1.419092618808216E-2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8.7986129032258091</v>
      </c>
      <c r="E131" s="10">
        <f t="shared" si="145"/>
        <v>15.2556333333333</v>
      </c>
      <c r="F131" s="7" t="s">
        <v>83</v>
      </c>
      <c r="G131" s="1">
        <v>11</v>
      </c>
      <c r="H131" s="9">
        <f t="shared" si="124"/>
        <v>8.7986129032258091</v>
      </c>
      <c r="I131" s="9">
        <f t="shared" si="125"/>
        <v>281.94861290322581</v>
      </c>
      <c r="J131" s="9">
        <f t="shared" si="126"/>
        <v>5.3004630965476286E-2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0.88408989867204724</v>
      </c>
      <c r="O131" s="9">
        <f t="shared" si="146"/>
        <v>0.33123104729852859</v>
      </c>
      <c r="P131" s="9">
        <f t="shared" si="129"/>
        <v>1.7556779426366728E-2</v>
      </c>
      <c r="Q131" s="12">
        <f t="shared" si="130"/>
        <v>5.7937372107010202E-3</v>
      </c>
      <c r="R131" s="9">
        <f t="shared" si="131"/>
        <v>9.3951000000000007E-2</v>
      </c>
      <c r="S131" s="13">
        <f t="shared" si="132"/>
        <v>6.1667648143191874E-2</v>
      </c>
      <c r="T131" s="2">
        <f t="shared" si="133"/>
        <v>0.01</v>
      </c>
      <c r="U131" s="14">
        <f t="shared" si="134"/>
        <v>6.1667648143191877E-4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6.1066764814319188E-3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6.0260666666666696</v>
      </c>
      <c r="E132" s="10">
        <f t="shared" si="145"/>
        <v>8.7986129032258091</v>
      </c>
      <c r="F132" s="7" t="s">
        <v>85</v>
      </c>
      <c r="G132" s="1">
        <v>12</v>
      </c>
      <c r="H132" s="9">
        <f t="shared" si="124"/>
        <v>6.0260666666666696</v>
      </c>
      <c r="I132" s="9">
        <f t="shared" si="125"/>
        <v>279.17606666666666</v>
      </c>
      <c r="J132" s="9">
        <f t="shared" si="126"/>
        <v>3.761552863701513E-2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0.59837426787216197</v>
      </c>
      <c r="P132" s="9">
        <f t="shared" si="129"/>
        <v>2.250816440879827E-2</v>
      </c>
      <c r="Q132" s="12">
        <f t="shared" si="130"/>
        <v>7.4276942549034294E-3</v>
      </c>
      <c r="R132" s="9">
        <f t="shared" si="131"/>
        <v>9.3951000000000007E-2</v>
      </c>
      <c r="S132" s="13">
        <f t="shared" si="132"/>
        <v>7.9059235717591395E-2</v>
      </c>
      <c r="T132" s="2">
        <f t="shared" si="133"/>
        <v>0.01</v>
      </c>
      <c r="U132" s="14">
        <f t="shared" si="134"/>
        <v>7.9059235717591396E-4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6.2805923571759145E-3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1.3473548387096801</v>
      </c>
      <c r="E133" s="10">
        <f t="shared" si="145"/>
        <v>6.0260666666666696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3.0877096774193502</v>
      </c>
      <c r="E136" s="7"/>
      <c r="F136" s="7"/>
      <c r="G136" s="1">
        <v>1</v>
      </c>
      <c r="H136" s="9">
        <f t="shared" ref="H136:H147" si="147">E137</f>
        <v>3.0877096774193502</v>
      </c>
      <c r="I136" s="9">
        <f t="shared" ref="I136:I147" si="148">H136+273.15</f>
        <v>276.23770967741933</v>
      </c>
      <c r="J136" s="9">
        <f t="shared" ref="J136:J147" si="149">EXP(($C$15*(I136-$C$13))/($C$16*I136*$C$13))</f>
        <v>2.5956694377342552E-2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1.9702374790675246E-2</v>
      </c>
      <c r="Q136" s="12">
        <f t="shared" ref="Q136:Q147" si="153">P136*$B$138</f>
        <v>5.1226174455755637E-3</v>
      </c>
      <c r="R136" s="9">
        <f t="shared" ref="R136:R147" si="154">L136*$B$138</f>
        <v>0.19735245833333334</v>
      </c>
      <c r="S136" s="13">
        <f t="shared" ref="S136:S147" si="155">Q136/R136</f>
        <v>2.5956694377342552E-2</v>
      </c>
      <c r="T136" s="2">
        <f t="shared" ref="T136:T147" si="156">$B$137/100</f>
        <v>0.01</v>
      </c>
      <c r="U136" s="14">
        <f t="shared" ref="U136:U147" si="157">S136*T136</f>
        <v>2.5956694377342554E-4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5.749566943773426E-3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0.36109677419354802</v>
      </c>
      <c r="E137" s="10">
        <f t="shared" ref="E137:E148" si="166">D136</f>
        <v>3.0877096774193502</v>
      </c>
      <c r="F137" s="7" t="s">
        <v>83</v>
      </c>
      <c r="G137" s="1">
        <v>2</v>
      </c>
      <c r="H137" s="9">
        <f t="shared" si="147"/>
        <v>0.36109677419354802</v>
      </c>
      <c r="I137" s="9">
        <f t="shared" si="148"/>
        <v>273.5110967741935</v>
      </c>
      <c r="J137" s="9">
        <f t="shared" si="149"/>
        <v>1.8266085199200855E-2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1.4983934585426582</v>
      </c>
      <c r="P137" s="9">
        <f t="shared" si="152"/>
        <v>2.7369782575665427E-2</v>
      </c>
      <c r="Q137" s="12">
        <f t="shared" si="153"/>
        <v>7.1161434696730115E-3</v>
      </c>
      <c r="R137" s="9">
        <f t="shared" si="154"/>
        <v>0.19735245833333334</v>
      </c>
      <c r="S137" s="13">
        <f t="shared" si="155"/>
        <v>3.6058043207415555E-2</v>
      </c>
      <c r="T137" s="2">
        <f t="shared" si="156"/>
        <v>0.01</v>
      </c>
      <c r="U137" s="14">
        <f t="shared" si="157"/>
        <v>3.6058043207415558E-4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5.8505804320741553E-3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1.8949642857142901</v>
      </c>
      <c r="E138" s="10">
        <f t="shared" si="166"/>
        <v>0.36109677419354802</v>
      </c>
      <c r="F138" s="7" t="s">
        <v>83</v>
      </c>
      <c r="G138" s="1">
        <v>3</v>
      </c>
      <c r="H138" s="9">
        <f t="shared" si="147"/>
        <v>1.8949642857142901</v>
      </c>
      <c r="I138" s="9">
        <f t="shared" si="148"/>
        <v>275.04496428571429</v>
      </c>
      <c r="J138" s="9">
        <f t="shared" si="149"/>
        <v>2.2277462874950946E-2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2.2300715926336596</v>
      </c>
      <c r="P138" s="9">
        <f t="shared" si="152"/>
        <v>4.9680337113379082E-2</v>
      </c>
      <c r="Q138" s="12">
        <f t="shared" si="153"/>
        <v>1.2916887649478561E-2</v>
      </c>
      <c r="R138" s="9">
        <f t="shared" si="154"/>
        <v>0.19735245833333334</v>
      </c>
      <c r="S138" s="13">
        <f t="shared" si="155"/>
        <v>6.5450857610608565E-2</v>
      </c>
      <c r="T138" s="2">
        <f t="shared" si="156"/>
        <v>0.01</v>
      </c>
      <c r="U138" s="14">
        <f t="shared" si="157"/>
        <v>6.5450857610608562E-4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6.1445085761060855E-3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3.3370322580645202</v>
      </c>
      <c r="E139" s="10">
        <f t="shared" si="166"/>
        <v>1.8949642857142901</v>
      </c>
      <c r="F139" s="7" t="s">
        <v>83</v>
      </c>
      <c r="G139" s="1">
        <v>4</v>
      </c>
      <c r="H139" s="9">
        <f t="shared" si="147"/>
        <v>3.3370322580645202</v>
      </c>
      <c r="I139" s="9">
        <f t="shared" si="148"/>
        <v>276.48703225806452</v>
      </c>
      <c r="J139" s="9">
        <f t="shared" si="149"/>
        <v>2.6794974746036839E-2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2.9394391721869475</v>
      </c>
      <c r="P139" s="9">
        <f t="shared" si="152"/>
        <v>7.8762198386260696E-2</v>
      </c>
      <c r="Q139" s="12">
        <f t="shared" si="153"/>
        <v>2.0478171580427782E-2</v>
      </c>
      <c r="R139" s="9">
        <f t="shared" si="154"/>
        <v>0.19735245833333334</v>
      </c>
      <c r="S139" s="13">
        <f t="shared" si="155"/>
        <v>0.10376446157989898</v>
      </c>
      <c r="T139" s="2">
        <f t="shared" si="156"/>
        <v>0.01</v>
      </c>
      <c r="U139" s="14">
        <f t="shared" si="157"/>
        <v>1.0376446157989898E-3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6.5276446157989899E-3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7.7078333333333298</v>
      </c>
      <c r="E140" s="10">
        <f t="shared" si="166"/>
        <v>3.3370322580645202</v>
      </c>
      <c r="F140" s="7" t="s">
        <v>83</v>
      </c>
      <c r="G140" s="1">
        <v>5</v>
      </c>
      <c r="H140" s="9">
        <f t="shared" si="147"/>
        <v>7.7078333333333298</v>
      </c>
      <c r="I140" s="9">
        <f t="shared" si="148"/>
        <v>280.8578333333333</v>
      </c>
      <c r="J140" s="9">
        <f t="shared" si="149"/>
        <v>4.6351722263473796E-2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3.6197248904673538</v>
      </c>
      <c r="P140" s="9">
        <f t="shared" si="152"/>
        <v>0.16778048279312588</v>
      </c>
      <c r="Q140" s="12">
        <f t="shared" si="153"/>
        <v>4.3622925526212733E-2</v>
      </c>
      <c r="R140" s="9">
        <f t="shared" si="154"/>
        <v>0.19735245833333334</v>
      </c>
      <c r="S140" s="13">
        <f t="shared" si="155"/>
        <v>0.22104069994675465</v>
      </c>
      <c r="T140" s="2">
        <f t="shared" si="156"/>
        <v>0.01</v>
      </c>
      <c r="U140" s="14">
        <f t="shared" si="157"/>
        <v>2.2104069994675467E-3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7.7004069994675468E-3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14.5457741935484</v>
      </c>
      <c r="E141" s="10">
        <f t="shared" si="166"/>
        <v>7.7078333333333298</v>
      </c>
      <c r="F141" s="7" t="s">
        <v>85</v>
      </c>
      <c r="G141" s="1">
        <v>6</v>
      </c>
      <c r="H141" s="9">
        <f t="shared" si="147"/>
        <v>14.5457741935484</v>
      </c>
      <c r="I141" s="9">
        <f t="shared" si="148"/>
        <v>287.6957741935484</v>
      </c>
      <c r="J141" s="9">
        <f t="shared" si="149"/>
        <v>0.10566215816262367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4.2109923243408947</v>
      </c>
      <c r="P141" s="9">
        <f t="shared" si="152"/>
        <v>0.44494253699610187</v>
      </c>
      <c r="Q141" s="12">
        <f t="shared" si="153"/>
        <v>0.11568505961898649</v>
      </c>
      <c r="R141" s="9">
        <f t="shared" si="154"/>
        <v>0.19735245833333334</v>
      </c>
      <c r="S141" s="13">
        <f t="shared" si="155"/>
        <v>0.58618504474665056</v>
      </c>
      <c r="T141" s="2">
        <f t="shared" si="156"/>
        <v>0.01</v>
      </c>
      <c r="U141" s="14">
        <f t="shared" si="157"/>
        <v>5.8618504474665057E-3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1.1351850447466505E-2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19.169</v>
      </c>
      <c r="E142" s="10">
        <f t="shared" si="166"/>
        <v>14.5457741935484</v>
      </c>
      <c r="F142" s="7" t="s">
        <v>83</v>
      </c>
      <c r="G142" s="1">
        <v>7</v>
      </c>
      <c r="H142" s="9">
        <f t="shared" si="147"/>
        <v>19.169</v>
      </c>
      <c r="I142" s="9">
        <f t="shared" si="148"/>
        <v>292.31899999999996</v>
      </c>
      <c r="J142" s="9">
        <f t="shared" si="149"/>
        <v>0.18046081475989031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4.5250977040114595</v>
      </c>
      <c r="P142" s="9">
        <f t="shared" si="152"/>
        <v>0.81660281853401695</v>
      </c>
      <c r="Q142" s="12">
        <f t="shared" si="153"/>
        <v>0.21231673281884442</v>
      </c>
      <c r="R142" s="9">
        <f t="shared" si="154"/>
        <v>0.19735245833333334</v>
      </c>
      <c r="S142" s="13">
        <f t="shared" si="155"/>
        <v>1.0758251232940612</v>
      </c>
      <c r="T142" s="2">
        <f t="shared" si="156"/>
        <v>0.01</v>
      </c>
      <c r="U142" s="14">
        <f t="shared" si="157"/>
        <v>1.0758251232940613E-2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2.0708251232940615E-2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22.841451612903199</v>
      </c>
      <c r="E143" s="10">
        <f t="shared" si="166"/>
        <v>19.169</v>
      </c>
      <c r="F143" s="7" t="s">
        <v>83</v>
      </c>
      <c r="G143" s="1">
        <v>8</v>
      </c>
      <c r="H143" s="9">
        <f t="shared" si="147"/>
        <v>22.841451612903199</v>
      </c>
      <c r="I143" s="9">
        <f t="shared" si="148"/>
        <v>295.99145161290318</v>
      </c>
      <c r="J143" s="9">
        <f t="shared" si="149"/>
        <v>0.27281265940727284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4.4675428021441093</v>
      </c>
      <c r="P143" s="9">
        <f t="shared" si="152"/>
        <v>1.2188022328687542</v>
      </c>
      <c r="Q143" s="12">
        <f t="shared" si="153"/>
        <v>0.3168885805458761</v>
      </c>
      <c r="R143" s="9">
        <f t="shared" si="154"/>
        <v>0.19735245833333334</v>
      </c>
      <c r="S143" s="13">
        <f t="shared" si="155"/>
        <v>1.6056986734395939</v>
      </c>
      <c r="T143" s="2">
        <f t="shared" si="156"/>
        <v>0.01</v>
      </c>
      <c r="U143" s="14">
        <f t="shared" si="157"/>
        <v>1.6056986734395939E-2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2.6006986734395939E-2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20.988774193548402</v>
      </c>
      <c r="E144" s="10">
        <f t="shared" si="166"/>
        <v>22.841451612903199</v>
      </c>
      <c r="F144" s="7" t="s">
        <v>83</v>
      </c>
      <c r="G144" s="1">
        <v>9</v>
      </c>
      <c r="H144" s="9">
        <f t="shared" si="147"/>
        <v>20.988774193548402</v>
      </c>
      <c r="I144" s="9">
        <f t="shared" si="148"/>
        <v>294.13877419354839</v>
      </c>
      <c r="J144" s="9">
        <f t="shared" si="149"/>
        <v>0.22175829200754921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4.0077884859420223</v>
      </c>
      <c r="P144" s="9">
        <f t="shared" si="152"/>
        <v>0.88876032937002447</v>
      </c>
      <c r="Q144" s="12">
        <f t="shared" si="153"/>
        <v>0.23107768563620637</v>
      </c>
      <c r="R144" s="9">
        <f t="shared" si="154"/>
        <v>0.19735245833333334</v>
      </c>
      <c r="S144" s="13">
        <f t="shared" si="155"/>
        <v>1.1708883060676663</v>
      </c>
      <c r="T144" s="2">
        <f t="shared" si="156"/>
        <v>0.01</v>
      </c>
      <c r="U144" s="14">
        <f t="shared" si="157"/>
        <v>1.1708883060676663E-2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2.1658883060676662E-2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15.2556333333333</v>
      </c>
      <c r="E145" s="10">
        <f t="shared" si="166"/>
        <v>20.988774193548402</v>
      </c>
      <c r="F145" s="7" t="s">
        <v>83</v>
      </c>
      <c r="G145" s="1">
        <v>10</v>
      </c>
      <c r="H145" s="9">
        <f t="shared" si="147"/>
        <v>15.2556333333333</v>
      </c>
      <c r="I145" s="9">
        <f t="shared" si="148"/>
        <v>288.4056333333333</v>
      </c>
      <c r="J145" s="9">
        <f t="shared" si="149"/>
        <v>0.11484092548719159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3.8780760732386645</v>
      </c>
      <c r="P145" s="9">
        <f t="shared" si="152"/>
        <v>0.44536184536046203</v>
      </c>
      <c r="Q145" s="12">
        <f t="shared" si="153"/>
        <v>0.11579407979372013</v>
      </c>
      <c r="R145" s="9">
        <f t="shared" si="154"/>
        <v>0.19735245833333334</v>
      </c>
      <c r="S145" s="13">
        <f t="shared" si="155"/>
        <v>0.58673745830994906</v>
      </c>
      <c r="T145" s="2">
        <f t="shared" si="156"/>
        <v>0.01</v>
      </c>
      <c r="U145" s="14">
        <f t="shared" si="157"/>
        <v>5.8673745830994904E-3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1.5817374583099491E-2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8.7986129032258091</v>
      </c>
      <c r="E146" s="10">
        <f t="shared" si="166"/>
        <v>15.2556333333333</v>
      </c>
      <c r="F146" s="7" t="s">
        <v>83</v>
      </c>
      <c r="G146" s="1">
        <v>11</v>
      </c>
      <c r="H146" s="9">
        <f t="shared" si="147"/>
        <v>8.7986129032258091</v>
      </c>
      <c r="I146" s="9">
        <f t="shared" si="148"/>
        <v>281.94861290322581</v>
      </c>
      <c r="J146" s="9">
        <f t="shared" si="149"/>
        <v>5.3004630965476286E-2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4.1917621445448692</v>
      </c>
      <c r="P146" s="9">
        <f t="shared" si="152"/>
        <v>0.22218280556665426</v>
      </c>
      <c r="Q146" s="12">
        <f t="shared" si="153"/>
        <v>5.7767529447330108E-2</v>
      </c>
      <c r="R146" s="9">
        <f t="shared" si="154"/>
        <v>0.19735245833333334</v>
      </c>
      <c r="S146" s="13">
        <f t="shared" si="155"/>
        <v>0.29271248980217551</v>
      </c>
      <c r="T146" s="2">
        <f t="shared" si="156"/>
        <v>0.01</v>
      </c>
      <c r="U146" s="14">
        <f t="shared" si="157"/>
        <v>2.9271248980217552E-3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8.4171248980217557E-3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6.0260666666666696</v>
      </c>
      <c r="E147" s="10">
        <f t="shared" si="166"/>
        <v>8.7986129032258091</v>
      </c>
      <c r="F147" s="7" t="s">
        <v>85</v>
      </c>
      <c r="G147" s="1">
        <v>12</v>
      </c>
      <c r="H147" s="9">
        <f t="shared" si="147"/>
        <v>6.0260666666666696</v>
      </c>
      <c r="I147" s="9">
        <f t="shared" si="148"/>
        <v>279.17606666666666</v>
      </c>
      <c r="J147" s="9">
        <f t="shared" si="149"/>
        <v>3.761552863701513E-2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4.7286272556448816</v>
      </c>
      <c r="P147" s="9">
        <f t="shared" si="152"/>
        <v>0.17786981394848031</v>
      </c>
      <c r="Q147" s="12">
        <f t="shared" si="153"/>
        <v>4.6246151626604885E-2</v>
      </c>
      <c r="R147" s="9">
        <f t="shared" si="154"/>
        <v>0.19735245833333334</v>
      </c>
      <c r="S147" s="13">
        <f t="shared" si="155"/>
        <v>0.23433278722322248</v>
      </c>
      <c r="T147" s="2">
        <f t="shared" si="156"/>
        <v>0.01</v>
      </c>
      <c r="U147" s="14">
        <f t="shared" si="157"/>
        <v>2.3433278722322249E-3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7.833327872232225E-3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1.3473548387096801</v>
      </c>
      <c r="E148" s="10">
        <f t="shared" si="166"/>
        <v>6.0260666666666696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434090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290918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453080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1462346.0671511842</v>
      </c>
      <c r="J13" s="6" t="s">
        <v>37</v>
      </c>
      <c r="K13" s="6">
        <f>I13/(10000*1000)</f>
        <v>0.14623460671511843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2.2727741935483898</v>
      </c>
      <c r="E26" s="7"/>
      <c r="F26" s="7"/>
      <c r="G26" s="1">
        <v>1</v>
      </c>
      <c r="H26" s="9">
        <f t="shared" ref="H26:H37" si="0">E27</f>
        <v>2.2727741935483898</v>
      </c>
      <c r="I26" s="9">
        <f t="shared" ref="I26:I37" si="1">H26+273.15</f>
        <v>275.42277419354838</v>
      </c>
      <c r="J26" s="9">
        <f t="shared" ref="J26:J37" si="2">EXP(($C$15*(I26-$C$13))/($C$16*I26*$C$13))</f>
        <v>2.3385970788887048E-2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0.94788237019408583</v>
      </c>
      <c r="Q26" s="12">
        <f t="shared" ref="Q26:Q37" si="6">P26*$B$28</f>
        <v>9.4788237019408583E-2</v>
      </c>
      <c r="R26" s="9">
        <f t="shared" ref="R26:R37" si="7">L26*$B$28</f>
        <v>4.0532094166666672</v>
      </c>
      <c r="S26" s="13">
        <f t="shared" ref="S26:S37" si="8">Q26/R26</f>
        <v>2.3385970788887045E-2</v>
      </c>
      <c r="T26" s="2">
        <f t="shared" ref="T26:T37" si="9">$B$27/100</f>
        <v>0.34</v>
      </c>
      <c r="U26" s="14">
        <f t="shared" ref="U26:U37" si="10">S26*T26</f>
        <v>7.9512300682215951E-3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2.0851230068221593E-2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-0.55600000000000005</v>
      </c>
      <c r="E27" s="10">
        <f t="shared" ref="E27:E38" si="18">D26</f>
        <v>2.2727741935483898</v>
      </c>
      <c r="F27" s="7" t="s">
        <v>83</v>
      </c>
      <c r="G27" s="1">
        <v>2</v>
      </c>
      <c r="H27" s="9">
        <f t="shared" si="0"/>
        <v>-0.55600000000000005</v>
      </c>
      <c r="I27" s="9">
        <f t="shared" si="1"/>
        <v>272.59399999999999</v>
      </c>
      <c r="J27" s="9">
        <f t="shared" si="2"/>
        <v>1.6204328191205677E-2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80.116305963139254</v>
      </c>
      <c r="P27" s="9">
        <f t="shared" si="5"/>
        <v>1.2982309152937568</v>
      </c>
      <c r="Q27" s="12">
        <f t="shared" si="6"/>
        <v>0.12982309152937568</v>
      </c>
      <c r="R27" s="9">
        <f t="shared" si="7"/>
        <v>4.0532094166666672</v>
      </c>
      <c r="S27" s="13">
        <f t="shared" si="8"/>
        <v>3.2029702436678277E-2</v>
      </c>
      <c r="T27" s="2">
        <f t="shared" si="9"/>
        <v>0.34</v>
      </c>
      <c r="U27" s="14">
        <f t="shared" si="10"/>
        <v>1.0890098828470614E-2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2.3790098828470614E-2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0.10174999999999999</v>
      </c>
      <c r="E28" s="10">
        <f t="shared" si="18"/>
        <v>-0.55600000000000005</v>
      </c>
      <c r="F28" s="7" t="s">
        <v>83</v>
      </c>
      <c r="G28" s="1">
        <v>3</v>
      </c>
      <c r="H28" s="9">
        <f t="shared" si="0"/>
        <v>0.10174999999999999</v>
      </c>
      <c r="I28" s="9">
        <f t="shared" si="1"/>
        <v>273.25174999999996</v>
      </c>
      <c r="J28" s="9">
        <f t="shared" si="2"/>
        <v>1.7659225997129741E-2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119.35016921451216</v>
      </c>
      <c r="P28" s="9">
        <f t="shared" si="5"/>
        <v>2.1076316109547468</v>
      </c>
      <c r="Q28" s="12">
        <f t="shared" si="6"/>
        <v>0.21076316109547469</v>
      </c>
      <c r="R28" s="9">
        <f t="shared" si="7"/>
        <v>4.0532094166666672</v>
      </c>
      <c r="S28" s="13">
        <f t="shared" si="8"/>
        <v>5.1999080094115871E-2</v>
      </c>
      <c r="T28" s="2">
        <f t="shared" si="9"/>
        <v>0.34</v>
      </c>
      <c r="U28" s="14">
        <f t="shared" si="10"/>
        <v>1.7679687231999398E-2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3.05796872319994E-2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3.5561612903225801</v>
      </c>
      <c r="E29" s="10">
        <f t="shared" si="18"/>
        <v>0.10174999999999999</v>
      </c>
      <c r="F29" s="7" t="s">
        <v>83</v>
      </c>
      <c r="G29" s="1">
        <v>4</v>
      </c>
      <c r="H29" s="9">
        <f t="shared" si="0"/>
        <v>3.5561612903225801</v>
      </c>
      <c r="I29" s="9">
        <f t="shared" si="1"/>
        <v>276.70616129032254</v>
      </c>
      <c r="J29" s="9">
        <f t="shared" si="2"/>
        <v>2.7552758661689134E-2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157.77463177022409</v>
      </c>
      <c r="P29" s="9">
        <f t="shared" si="5"/>
        <v>4.3471263521018555</v>
      </c>
      <c r="Q29" s="12">
        <f t="shared" si="6"/>
        <v>0.43471263521018555</v>
      </c>
      <c r="R29" s="9">
        <f t="shared" si="7"/>
        <v>4.0532094166666672</v>
      </c>
      <c r="S29" s="13">
        <f t="shared" si="8"/>
        <v>0.10725146187183449</v>
      </c>
      <c r="T29" s="2">
        <f t="shared" si="9"/>
        <v>0.34</v>
      </c>
      <c r="U29" s="14">
        <f t="shared" si="10"/>
        <v>3.6465497036423725E-2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4.9365497036423726E-2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6.7678000000000003</v>
      </c>
      <c r="E30" s="10">
        <f t="shared" si="18"/>
        <v>3.5561612903225801</v>
      </c>
      <c r="F30" s="7" t="s">
        <v>83</v>
      </c>
      <c r="G30" s="1">
        <v>5</v>
      </c>
      <c r="H30" s="9">
        <f t="shared" si="0"/>
        <v>6.7678000000000003</v>
      </c>
      <c r="I30" s="9">
        <f t="shared" si="1"/>
        <v>279.9178</v>
      </c>
      <c r="J30" s="9">
        <f t="shared" si="2"/>
        <v>4.1257569458557596E-2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145.75613014721611</v>
      </c>
      <c r="O30" s="9">
        <f t="shared" si="19"/>
        <v>48.203469437572778</v>
      </c>
      <c r="P30" s="9">
        <f t="shared" si="5"/>
        <v>1.9887579884641171</v>
      </c>
      <c r="Q30" s="12">
        <f t="shared" si="6"/>
        <v>0.19887579884641171</v>
      </c>
      <c r="R30" s="9">
        <f t="shared" si="7"/>
        <v>4.0532094166666672</v>
      </c>
      <c r="S30" s="13">
        <f t="shared" si="8"/>
        <v>4.9066253036085625E-2</v>
      </c>
      <c r="T30" s="2">
        <f t="shared" si="9"/>
        <v>0.34</v>
      </c>
      <c r="U30" s="14">
        <f t="shared" si="10"/>
        <v>1.6682526032269114E-2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2.9582526032269116E-2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12.2044193548387</v>
      </c>
      <c r="E31" s="10">
        <f t="shared" si="18"/>
        <v>6.7678000000000003</v>
      </c>
      <c r="F31" s="7" t="s">
        <v>85</v>
      </c>
      <c r="G31" s="1">
        <v>6</v>
      </c>
      <c r="H31" s="9">
        <f t="shared" si="0"/>
        <v>12.2044193548387</v>
      </c>
      <c r="I31" s="9">
        <f t="shared" si="1"/>
        <v>285.35441935483868</v>
      </c>
      <c r="J31" s="9">
        <f t="shared" si="2"/>
        <v>8.0042186548027403E-2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86.74680561577533</v>
      </c>
      <c r="P31" s="9">
        <f t="shared" si="5"/>
        <v>6.9434039975433599</v>
      </c>
      <c r="Q31" s="12">
        <f t="shared" si="6"/>
        <v>0.69434039975433604</v>
      </c>
      <c r="R31" s="9">
        <f t="shared" si="7"/>
        <v>4.0532094166666672</v>
      </c>
      <c r="S31" s="13">
        <f t="shared" si="8"/>
        <v>0.17130632256483727</v>
      </c>
      <c r="T31" s="2">
        <f t="shared" si="9"/>
        <v>0.34</v>
      </c>
      <c r="U31" s="14">
        <f t="shared" si="10"/>
        <v>5.8244149672044679E-2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7.1144149672044674E-2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20.147133333333301</v>
      </c>
      <c r="E32" s="10">
        <f t="shared" si="18"/>
        <v>12.2044193548387</v>
      </c>
      <c r="F32" s="7" t="s">
        <v>83</v>
      </c>
      <c r="G32" s="1">
        <v>7</v>
      </c>
      <c r="H32" s="9">
        <f t="shared" si="0"/>
        <v>20.147133333333301</v>
      </c>
      <c r="I32" s="9">
        <f t="shared" si="1"/>
        <v>293.29713333333325</v>
      </c>
      <c r="J32" s="9">
        <f t="shared" si="2"/>
        <v>0.20166280281871229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120.33549578489864</v>
      </c>
      <c r="P32" s="9">
        <f t="shared" si="5"/>
        <v>24.267193358562</v>
      </c>
      <c r="Q32" s="12">
        <f t="shared" si="6"/>
        <v>2.4267193358562</v>
      </c>
      <c r="R32" s="9">
        <f t="shared" si="7"/>
        <v>4.0532094166666672</v>
      </c>
      <c r="S32" s="13">
        <f t="shared" si="8"/>
        <v>0.59871550822851838</v>
      </c>
      <c r="T32" s="2">
        <f t="shared" si="9"/>
        <v>0.34</v>
      </c>
      <c r="U32" s="14">
        <f t="shared" si="10"/>
        <v>0.20356327279769626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0.22921327279769627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21.790806451612902</v>
      </c>
      <c r="E33" s="10">
        <f t="shared" si="18"/>
        <v>20.147133333333301</v>
      </c>
      <c r="F33" s="7" t="s">
        <v>83</v>
      </c>
      <c r="G33" s="1">
        <v>8</v>
      </c>
      <c r="H33" s="9">
        <f t="shared" si="0"/>
        <v>21.790806451612902</v>
      </c>
      <c r="I33" s="9">
        <f t="shared" si="1"/>
        <v>294.9408064516129</v>
      </c>
      <c r="J33" s="9">
        <f t="shared" si="2"/>
        <v>0.24264614026958414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136.60039659300332</v>
      </c>
      <c r="P33" s="9">
        <f t="shared" si="5"/>
        <v>33.145558992586707</v>
      </c>
      <c r="Q33" s="12">
        <f t="shared" si="6"/>
        <v>3.314555899258671</v>
      </c>
      <c r="R33" s="9">
        <f t="shared" si="7"/>
        <v>4.0532094166666672</v>
      </c>
      <c r="S33" s="13">
        <f t="shared" si="8"/>
        <v>0.81776083062210492</v>
      </c>
      <c r="T33" s="2">
        <f t="shared" si="9"/>
        <v>0.34</v>
      </c>
      <c r="U33" s="14">
        <f t="shared" si="10"/>
        <v>0.27803868241151569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0.3036886824115157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17.8885161290323</v>
      </c>
      <c r="E34" s="10">
        <f t="shared" si="18"/>
        <v>21.790806451612902</v>
      </c>
      <c r="F34" s="7" t="s">
        <v>83</v>
      </c>
      <c r="G34" s="1">
        <v>9</v>
      </c>
      <c r="H34" s="9">
        <f t="shared" si="0"/>
        <v>17.8885161290323</v>
      </c>
      <c r="I34" s="9">
        <f t="shared" si="1"/>
        <v>291.0385161290323</v>
      </c>
      <c r="J34" s="9">
        <f t="shared" si="2"/>
        <v>0.15586103799604237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143.98693176708329</v>
      </c>
      <c r="P34" s="9">
        <f t="shared" si="5"/>
        <v>22.441952643082928</v>
      </c>
      <c r="Q34" s="12">
        <f t="shared" si="6"/>
        <v>2.244195264308293</v>
      </c>
      <c r="R34" s="9">
        <f t="shared" si="7"/>
        <v>4.0532094166666672</v>
      </c>
      <c r="S34" s="13">
        <f t="shared" si="8"/>
        <v>0.55368352177418567</v>
      </c>
      <c r="T34" s="2">
        <f t="shared" si="9"/>
        <v>0.34</v>
      </c>
      <c r="U34" s="14">
        <f t="shared" si="10"/>
        <v>0.18825239740322314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0.21390239740322314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14.6613333333333</v>
      </c>
      <c r="E35" s="10">
        <f t="shared" si="18"/>
        <v>17.8885161290323</v>
      </c>
      <c r="F35" s="7" t="s">
        <v>83</v>
      </c>
      <c r="G35" s="1">
        <v>10</v>
      </c>
      <c r="H35" s="9">
        <f t="shared" si="0"/>
        <v>14.6613333333333</v>
      </c>
      <c r="I35" s="9">
        <f t="shared" si="1"/>
        <v>287.81133333333327</v>
      </c>
      <c r="J35" s="9">
        <f t="shared" si="2"/>
        <v>0.10710777188805531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162.07707329066704</v>
      </c>
      <c r="P35" s="9">
        <f t="shared" si="5"/>
        <v>17.359714194300388</v>
      </c>
      <c r="Q35" s="12">
        <f t="shared" si="6"/>
        <v>1.7359714194300389</v>
      </c>
      <c r="R35" s="9">
        <f t="shared" si="7"/>
        <v>4.0532094166666672</v>
      </c>
      <c r="S35" s="13">
        <f t="shared" si="8"/>
        <v>0.428295516212851</v>
      </c>
      <c r="T35" s="2">
        <f t="shared" si="9"/>
        <v>0.34</v>
      </c>
      <c r="U35" s="14">
        <f t="shared" si="10"/>
        <v>0.14562047551236934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0.17127047551236935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8.3098064516129106</v>
      </c>
      <c r="E36" s="10">
        <f t="shared" si="18"/>
        <v>14.6613333333333</v>
      </c>
      <c r="F36" s="7" t="s">
        <v>83</v>
      </c>
      <c r="G36" s="1">
        <v>11</v>
      </c>
      <c r="H36" s="9">
        <f t="shared" si="0"/>
        <v>8.3098064516129106</v>
      </c>
      <c r="I36" s="9">
        <f t="shared" si="1"/>
        <v>281.45980645161291</v>
      </c>
      <c r="J36" s="9">
        <f t="shared" si="2"/>
        <v>4.9919156473998895E-2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137.48149114154833</v>
      </c>
      <c r="O36" s="9">
        <f t="shared" si="19"/>
        <v>47.767962121484999</v>
      </c>
      <c r="P36" s="9">
        <f t="shared" si="5"/>
        <v>2.3845363755864617</v>
      </c>
      <c r="Q36" s="12">
        <f t="shared" si="6"/>
        <v>0.23845363755864618</v>
      </c>
      <c r="R36" s="9">
        <f t="shared" si="7"/>
        <v>4.0532094166666672</v>
      </c>
      <c r="S36" s="13">
        <f t="shared" si="8"/>
        <v>5.8830820973160794E-2</v>
      </c>
      <c r="T36" s="2">
        <f t="shared" si="9"/>
        <v>0.34</v>
      </c>
      <c r="U36" s="14">
        <f t="shared" si="10"/>
        <v>2.0002479130874672E-2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3.2902479130874671E-2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4.1416666666666702</v>
      </c>
      <c r="E37" s="10">
        <f t="shared" si="18"/>
        <v>8.3098064516129106</v>
      </c>
      <c r="F37" s="7" t="s">
        <v>85</v>
      </c>
      <c r="G37" s="1">
        <v>12</v>
      </c>
      <c r="H37" s="9">
        <f t="shared" si="0"/>
        <v>4.1416666666666702</v>
      </c>
      <c r="I37" s="9">
        <f t="shared" si="1"/>
        <v>277.29166666666663</v>
      </c>
      <c r="J37" s="9">
        <f t="shared" si="2"/>
        <v>2.967791119369604E-2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85.915519912565202</v>
      </c>
      <c r="P37" s="9">
        <f t="shared" si="5"/>
        <v>2.5497931701253336</v>
      </c>
      <c r="Q37" s="12">
        <f t="shared" si="6"/>
        <v>0.25497931701253335</v>
      </c>
      <c r="R37" s="9">
        <f t="shared" si="7"/>
        <v>4.0532094166666672</v>
      </c>
      <c r="S37" s="13">
        <f t="shared" si="8"/>
        <v>6.2908004694765235E-2</v>
      </c>
      <c r="T37" s="2">
        <f t="shared" si="9"/>
        <v>0.34</v>
      </c>
      <c r="U37" s="14">
        <f t="shared" si="10"/>
        <v>2.138872159622018E-2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3.4288721596220179E-2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-0.235967741935484</v>
      </c>
      <c r="E38" s="10">
        <f t="shared" si="18"/>
        <v>4.1416666666666702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2.2727741935483898</v>
      </c>
      <c r="E42" s="7"/>
      <c r="F42" s="7"/>
      <c r="G42" s="1">
        <v>1</v>
      </c>
      <c r="H42" s="9">
        <f t="shared" ref="H42:H53" si="20">E43</f>
        <v>2.2727741935483898</v>
      </c>
      <c r="I42" s="9">
        <f t="shared" ref="I42:I53" si="21">H42+273.15</f>
        <v>275.42277419354838</v>
      </c>
      <c r="J42" s="9">
        <f t="shared" ref="J42:J53" si="22">EXP(($C$15*(I42-$C$13))/($C$16*I42*$C$13))</f>
        <v>2.3385970788887048E-2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1.3764105432434335</v>
      </c>
      <c r="Q42" s="12">
        <f t="shared" ref="Q42:Q53" si="26">P42*$B$44</f>
        <v>0.33033853037842403</v>
      </c>
      <c r="R42" s="9">
        <f t="shared" ref="R42:R53" si="27">L42*$B$44</f>
        <v>14.125500000000001</v>
      </c>
      <c r="S42" s="13">
        <f t="shared" ref="S42:S53" si="28">Q42/R42</f>
        <v>2.3385970788887048E-2</v>
      </c>
      <c r="T42" s="2">
        <f t="shared" ref="T42:T53" si="29">$B$43/100</f>
        <v>0.43</v>
      </c>
      <c r="U42" s="14">
        <f t="shared" ref="U42:U53" si="30">S42*T42</f>
        <v>1.0055967439221431E-2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1.8475967439221429E-2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36174.166666666664</v>
      </c>
      <c r="AU42" s="1">
        <f t="shared" ref="AU42:AU53" si="38">AT42*10000*AS42*0.67*AR42*AQ42</f>
        <v>147101093.11326659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-0.55600000000000005</v>
      </c>
      <c r="E43" s="10">
        <f t="shared" ref="E43:E54" si="40">D42</f>
        <v>2.2727741935483898</v>
      </c>
      <c r="F43" s="7" t="s">
        <v>83</v>
      </c>
      <c r="G43" s="1">
        <v>2</v>
      </c>
      <c r="H43" s="9">
        <f t="shared" si="20"/>
        <v>-0.55600000000000005</v>
      </c>
      <c r="I43" s="9">
        <f t="shared" si="21"/>
        <v>272.59399999999999</v>
      </c>
      <c r="J43" s="9">
        <f t="shared" si="22"/>
        <v>1.6204328191205677E-2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116.33608945675657</v>
      </c>
      <c r="P43" s="9">
        <f t="shared" si="25"/>
        <v>1.8851481740387459</v>
      </c>
      <c r="Q43" s="12">
        <f t="shared" si="26"/>
        <v>0.452435561769299</v>
      </c>
      <c r="R43" s="9">
        <f t="shared" si="27"/>
        <v>14.125500000000001</v>
      </c>
      <c r="S43" s="13">
        <f t="shared" si="28"/>
        <v>3.2029702436678277E-2</v>
      </c>
      <c r="T43" s="2">
        <f t="shared" si="29"/>
        <v>0.43</v>
      </c>
      <c r="U43" s="14">
        <f t="shared" si="30"/>
        <v>1.3772772047771659E-2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2.2192772047771658E-2</v>
      </c>
      <c r="AR43" s="9">
        <f t="shared" si="35"/>
        <v>136.875</v>
      </c>
      <c r="AS43" s="1">
        <f t="shared" si="36"/>
        <v>0.24</v>
      </c>
      <c r="AT43" s="1">
        <f t="shared" si="37"/>
        <v>36174.166666666664</v>
      </c>
      <c r="AU43" s="1">
        <f t="shared" si="38"/>
        <v>176693374.14562619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0.10174999999999999</v>
      </c>
      <c r="E44" s="10">
        <f t="shared" si="40"/>
        <v>-0.55600000000000005</v>
      </c>
      <c r="F44" s="7" t="s">
        <v>83</v>
      </c>
      <c r="G44" s="1">
        <v>3</v>
      </c>
      <c r="H44" s="9">
        <f t="shared" si="20"/>
        <v>0.10174999999999999</v>
      </c>
      <c r="I44" s="9">
        <f t="shared" si="21"/>
        <v>273.25174999999996</v>
      </c>
      <c r="J44" s="9">
        <f t="shared" si="22"/>
        <v>1.7659225997129741E-2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173.30719128271784</v>
      </c>
      <c r="P44" s="9">
        <f t="shared" si="25"/>
        <v>3.0604708577893076</v>
      </c>
      <c r="Q44" s="12">
        <f t="shared" si="26"/>
        <v>0.7345130058694338</v>
      </c>
      <c r="R44" s="9">
        <f t="shared" si="27"/>
        <v>14.125500000000001</v>
      </c>
      <c r="S44" s="13">
        <f t="shared" si="28"/>
        <v>5.1999080094115871E-2</v>
      </c>
      <c r="T44" s="2">
        <f t="shared" si="29"/>
        <v>0.43</v>
      </c>
      <c r="U44" s="14">
        <f t="shared" si="30"/>
        <v>2.2359604440469825E-2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3.0779604440469822E-2</v>
      </c>
      <c r="AR44" s="9">
        <f t="shared" si="35"/>
        <v>136.875</v>
      </c>
      <c r="AS44" s="1">
        <f t="shared" si="36"/>
        <v>0.24</v>
      </c>
      <c r="AT44" s="1">
        <f t="shared" si="37"/>
        <v>36174.166666666664</v>
      </c>
      <c r="AU44" s="1">
        <f t="shared" si="38"/>
        <v>245059614.53338984</v>
      </c>
    </row>
    <row r="45" spans="1:48" x14ac:dyDescent="0.15">
      <c r="C45" s="7">
        <v>3</v>
      </c>
      <c r="D45" s="7">
        <f t="shared" si="39"/>
        <v>3.5561612903225801</v>
      </c>
      <c r="E45" s="10">
        <f t="shared" si="40"/>
        <v>0.10174999999999999</v>
      </c>
      <c r="F45" s="7" t="s">
        <v>83</v>
      </c>
      <c r="G45" s="1">
        <v>4</v>
      </c>
      <c r="H45" s="9">
        <f t="shared" si="20"/>
        <v>3.5561612903225801</v>
      </c>
      <c r="I45" s="9">
        <f t="shared" si="21"/>
        <v>276.70616129032254</v>
      </c>
      <c r="J45" s="9">
        <f t="shared" si="22"/>
        <v>2.7552758661689134E-2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229.10297042492851</v>
      </c>
      <c r="P45" s="9">
        <f t="shared" si="25"/>
        <v>6.3124188527941589</v>
      </c>
      <c r="Q45" s="12">
        <f t="shared" si="26"/>
        <v>1.5149805246705981</v>
      </c>
      <c r="R45" s="9">
        <f t="shared" si="27"/>
        <v>14.125500000000001</v>
      </c>
      <c r="S45" s="13">
        <f t="shared" si="28"/>
        <v>0.10725146187183449</v>
      </c>
      <c r="T45" s="2">
        <f t="shared" si="29"/>
        <v>0.43</v>
      </c>
      <c r="U45" s="14">
        <f t="shared" si="30"/>
        <v>4.6118128604888828E-2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5.4538128604888825E-2</v>
      </c>
      <c r="AR45" s="9">
        <f t="shared" si="35"/>
        <v>136.875</v>
      </c>
      <c r="AS45" s="1">
        <f t="shared" si="36"/>
        <v>0.24</v>
      </c>
      <c r="AT45" s="1">
        <f t="shared" si="37"/>
        <v>36174.166666666664</v>
      </c>
      <c r="AU45" s="1">
        <f t="shared" si="38"/>
        <v>434219120.62371171</v>
      </c>
    </row>
    <row r="46" spans="1:48" x14ac:dyDescent="0.15">
      <c r="C46" s="7">
        <v>4</v>
      </c>
      <c r="D46" s="7">
        <f t="shared" si="39"/>
        <v>6.7678000000000003</v>
      </c>
      <c r="E46" s="10">
        <f t="shared" si="40"/>
        <v>3.5561612903225801</v>
      </c>
      <c r="F46" s="7" t="s">
        <v>83</v>
      </c>
      <c r="G46" s="1">
        <v>5</v>
      </c>
      <c r="H46" s="9">
        <f t="shared" si="20"/>
        <v>6.7678000000000003</v>
      </c>
      <c r="I46" s="9">
        <f t="shared" si="21"/>
        <v>279.9178</v>
      </c>
      <c r="J46" s="9">
        <f t="shared" si="22"/>
        <v>4.1257569458557596E-2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211.65102399352764</v>
      </c>
      <c r="O46" s="9">
        <f t="shared" si="41"/>
        <v>69.995777578606692</v>
      </c>
      <c r="P46" s="9">
        <f t="shared" si="25"/>
        <v>2.8878556552551138</v>
      </c>
      <c r="Q46" s="12">
        <f t="shared" si="26"/>
        <v>0.69308535726122733</v>
      </c>
      <c r="R46" s="9">
        <f t="shared" si="27"/>
        <v>14.125500000000001</v>
      </c>
      <c r="S46" s="13">
        <f t="shared" si="28"/>
        <v>4.9066253036085611E-2</v>
      </c>
      <c r="T46" s="2">
        <f t="shared" si="29"/>
        <v>0.43</v>
      </c>
      <c r="U46" s="14">
        <f t="shared" si="30"/>
        <v>2.1098488805516812E-2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2.9518488805516808E-2</v>
      </c>
      <c r="AR46" s="9">
        <f t="shared" si="35"/>
        <v>136.875</v>
      </c>
      <c r="AS46" s="1">
        <f t="shared" si="36"/>
        <v>0.24</v>
      </c>
      <c r="AT46" s="1">
        <f t="shared" si="37"/>
        <v>36174.166666666664</v>
      </c>
      <c r="AU46" s="1">
        <f t="shared" si="38"/>
        <v>235018923.07546872</v>
      </c>
    </row>
    <row r="47" spans="1:48" x14ac:dyDescent="0.15">
      <c r="C47" s="7">
        <v>5</v>
      </c>
      <c r="D47" s="7">
        <f t="shared" si="39"/>
        <v>12.2044193548387</v>
      </c>
      <c r="E47" s="10">
        <f t="shared" si="40"/>
        <v>6.7678000000000003</v>
      </c>
      <c r="F47" s="7" t="s">
        <v>85</v>
      </c>
      <c r="G47" s="1">
        <v>6</v>
      </c>
      <c r="H47" s="9">
        <f t="shared" si="20"/>
        <v>12.2044193548387</v>
      </c>
      <c r="I47" s="9">
        <f t="shared" si="21"/>
        <v>285.35441935483868</v>
      </c>
      <c r="J47" s="9">
        <f t="shared" si="22"/>
        <v>8.0042186548027403E-2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125.96417192335157</v>
      </c>
      <c r="P47" s="9">
        <f t="shared" si="25"/>
        <v>10.082447747456703</v>
      </c>
      <c r="Q47" s="12">
        <f t="shared" si="26"/>
        <v>2.4197874593896085</v>
      </c>
      <c r="R47" s="9">
        <f t="shared" si="27"/>
        <v>14.125500000000001</v>
      </c>
      <c r="S47" s="13">
        <f t="shared" si="28"/>
        <v>0.17130632256483724</v>
      </c>
      <c r="T47" s="2">
        <f t="shared" si="29"/>
        <v>0.43</v>
      </c>
      <c r="U47" s="14">
        <f t="shared" si="30"/>
        <v>7.3661718702880019E-2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8.208171870288003E-2</v>
      </c>
      <c r="AR47" s="9">
        <f t="shared" si="35"/>
        <v>136.875</v>
      </c>
      <c r="AS47" s="1">
        <f t="shared" si="36"/>
        <v>0.24</v>
      </c>
      <c r="AT47" s="1">
        <f t="shared" si="37"/>
        <v>36174.166666666664</v>
      </c>
      <c r="AU47" s="1">
        <f t="shared" si="38"/>
        <v>653514387.57017636</v>
      </c>
    </row>
    <row r="48" spans="1:48" x14ac:dyDescent="0.15">
      <c r="C48" s="7">
        <v>6</v>
      </c>
      <c r="D48" s="7">
        <f t="shared" si="39"/>
        <v>20.147133333333301</v>
      </c>
      <c r="E48" s="10">
        <f t="shared" si="40"/>
        <v>12.2044193548387</v>
      </c>
      <c r="F48" s="7" t="s">
        <v>83</v>
      </c>
      <c r="G48" s="1">
        <v>7</v>
      </c>
      <c r="H48" s="9">
        <f t="shared" si="20"/>
        <v>20.147133333333301</v>
      </c>
      <c r="I48" s="9">
        <f t="shared" si="21"/>
        <v>293.29713333333325</v>
      </c>
      <c r="J48" s="9">
        <f t="shared" si="22"/>
        <v>0.20166280281871229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174.73797417589486</v>
      </c>
      <c r="P48" s="9">
        <f t="shared" si="25"/>
        <v>35.238149631174728</v>
      </c>
      <c r="Q48" s="12">
        <f t="shared" si="26"/>
        <v>8.4571559114819337</v>
      </c>
      <c r="R48" s="9">
        <f t="shared" si="27"/>
        <v>14.125500000000001</v>
      </c>
      <c r="S48" s="13">
        <f t="shared" si="28"/>
        <v>0.59871550822851816</v>
      </c>
      <c r="T48" s="2">
        <f t="shared" si="29"/>
        <v>0.43</v>
      </c>
      <c r="U48" s="14">
        <f t="shared" si="30"/>
        <v>0.25744766853826279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0.27304766853826279</v>
      </c>
      <c r="AR48" s="9">
        <f t="shared" si="35"/>
        <v>136.875</v>
      </c>
      <c r="AS48" s="1">
        <f t="shared" si="36"/>
        <v>0.24</v>
      </c>
      <c r="AT48" s="1">
        <f t="shared" si="37"/>
        <v>36174.166666666664</v>
      </c>
      <c r="AU48" s="1">
        <f t="shared" si="38"/>
        <v>2173938152.1501489</v>
      </c>
    </row>
    <row r="49" spans="1:48" x14ac:dyDescent="0.15">
      <c r="C49" s="7">
        <v>7</v>
      </c>
      <c r="D49" s="7">
        <f t="shared" si="39"/>
        <v>21.790806451612902</v>
      </c>
      <c r="E49" s="10">
        <f t="shared" si="40"/>
        <v>20.147133333333301</v>
      </c>
      <c r="F49" s="7" t="s">
        <v>83</v>
      </c>
      <c r="G49" s="1">
        <v>8</v>
      </c>
      <c r="H49" s="9">
        <f t="shared" si="20"/>
        <v>21.790806451612902</v>
      </c>
      <c r="I49" s="9">
        <f t="shared" si="21"/>
        <v>294.9408064516129</v>
      </c>
      <c r="J49" s="9">
        <f t="shared" si="22"/>
        <v>0.24264614026958414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198.35607454472012</v>
      </c>
      <c r="P49" s="9">
        <f t="shared" si="25"/>
        <v>48.130335887302245</v>
      </c>
      <c r="Q49" s="12">
        <f t="shared" si="26"/>
        <v>11.551280612952539</v>
      </c>
      <c r="R49" s="9">
        <f t="shared" si="27"/>
        <v>14.125500000000001</v>
      </c>
      <c r="S49" s="13">
        <f t="shared" si="28"/>
        <v>0.81776083062210458</v>
      </c>
      <c r="T49" s="2">
        <f t="shared" si="29"/>
        <v>0.43</v>
      </c>
      <c r="U49" s="14">
        <f t="shared" si="30"/>
        <v>0.35163715716750499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0.36723715716750499</v>
      </c>
      <c r="AR49" s="9">
        <f t="shared" si="35"/>
        <v>136.875</v>
      </c>
      <c r="AS49" s="1">
        <f t="shared" si="36"/>
        <v>0.24</v>
      </c>
      <c r="AT49" s="1">
        <f t="shared" si="37"/>
        <v>36174.166666666664</v>
      </c>
      <c r="AU49" s="1">
        <f t="shared" si="38"/>
        <v>2923851615.8277497</v>
      </c>
    </row>
    <row r="50" spans="1:48" x14ac:dyDescent="0.15">
      <c r="C50" s="7">
        <v>8</v>
      </c>
      <c r="D50" s="7">
        <f t="shared" si="39"/>
        <v>17.8885161290323</v>
      </c>
      <c r="E50" s="10">
        <f t="shared" si="40"/>
        <v>21.790806451612902</v>
      </c>
      <c r="F50" s="7" t="s">
        <v>83</v>
      </c>
      <c r="G50" s="1">
        <v>9</v>
      </c>
      <c r="H50" s="9">
        <f t="shared" si="20"/>
        <v>17.8885161290323</v>
      </c>
      <c r="I50" s="9">
        <f t="shared" si="21"/>
        <v>291.0385161290323</v>
      </c>
      <c r="J50" s="9">
        <f t="shared" si="22"/>
        <v>0.15586103799604237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209.08198865741787</v>
      </c>
      <c r="P50" s="9">
        <f t="shared" si="25"/>
        <v>32.587735778421909</v>
      </c>
      <c r="Q50" s="12">
        <f t="shared" si="26"/>
        <v>7.8210565868212578</v>
      </c>
      <c r="R50" s="9">
        <f t="shared" si="27"/>
        <v>14.125500000000001</v>
      </c>
      <c r="S50" s="13">
        <f t="shared" si="28"/>
        <v>0.55368352177418556</v>
      </c>
      <c r="T50" s="2">
        <f t="shared" si="29"/>
        <v>0.43</v>
      </c>
      <c r="U50" s="14">
        <f t="shared" si="30"/>
        <v>0.2380839143628998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0.25368391436289978</v>
      </c>
      <c r="AR50" s="9">
        <f t="shared" si="35"/>
        <v>136.875</v>
      </c>
      <c r="AS50" s="1">
        <f t="shared" si="36"/>
        <v>0.24</v>
      </c>
      <c r="AT50" s="1">
        <f t="shared" si="37"/>
        <v>36174.166666666664</v>
      </c>
      <c r="AU50" s="1">
        <f t="shared" si="38"/>
        <v>2019768720.138392</v>
      </c>
    </row>
    <row r="51" spans="1:48" x14ac:dyDescent="0.15">
      <c r="C51" s="7">
        <v>9</v>
      </c>
      <c r="D51" s="7">
        <f t="shared" si="39"/>
        <v>14.6613333333333</v>
      </c>
      <c r="E51" s="10">
        <f t="shared" si="40"/>
        <v>17.8885161290323</v>
      </c>
      <c r="F51" s="7" t="s">
        <v>83</v>
      </c>
      <c r="G51" s="1">
        <v>10</v>
      </c>
      <c r="H51" s="9">
        <f t="shared" si="20"/>
        <v>14.6613333333333</v>
      </c>
      <c r="I51" s="9">
        <f t="shared" si="21"/>
        <v>287.81133333333327</v>
      </c>
      <c r="J51" s="9">
        <f t="shared" si="22"/>
        <v>0.10710777188805531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235.35050287899594</v>
      </c>
      <c r="P51" s="9">
        <f t="shared" si="25"/>
        <v>25.207867976102602</v>
      </c>
      <c r="Q51" s="12">
        <f t="shared" si="26"/>
        <v>6.0498883142646243</v>
      </c>
      <c r="R51" s="9">
        <f t="shared" si="27"/>
        <v>14.125500000000001</v>
      </c>
      <c r="S51" s="13">
        <f t="shared" si="28"/>
        <v>0.42829551621285078</v>
      </c>
      <c r="T51" s="2">
        <f t="shared" si="29"/>
        <v>0.43</v>
      </c>
      <c r="U51" s="14">
        <f t="shared" si="30"/>
        <v>0.18416707197152582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0.19976707197152582</v>
      </c>
      <c r="AR51" s="9">
        <f t="shared" si="35"/>
        <v>136.875</v>
      </c>
      <c r="AS51" s="1">
        <f t="shared" si="36"/>
        <v>0.24</v>
      </c>
      <c r="AT51" s="1">
        <f t="shared" si="37"/>
        <v>36174.166666666664</v>
      </c>
      <c r="AU51" s="1">
        <f t="shared" si="38"/>
        <v>1590496127.0210142</v>
      </c>
    </row>
    <row r="52" spans="1:48" x14ac:dyDescent="0.15">
      <c r="C52" s="7">
        <v>10</v>
      </c>
      <c r="D52" s="7">
        <f t="shared" si="39"/>
        <v>8.3098064516129106</v>
      </c>
      <c r="E52" s="10">
        <f t="shared" si="40"/>
        <v>14.6613333333333</v>
      </c>
      <c r="F52" s="7" t="s">
        <v>83</v>
      </c>
      <c r="G52" s="1">
        <v>11</v>
      </c>
      <c r="H52" s="9">
        <f t="shared" si="20"/>
        <v>8.3098064516129106</v>
      </c>
      <c r="I52" s="9">
        <f t="shared" si="21"/>
        <v>281.45980645161291</v>
      </c>
      <c r="J52" s="9">
        <f t="shared" si="22"/>
        <v>4.9919156473998895E-2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199.63550315774867</v>
      </c>
      <c r="O52" s="9">
        <f t="shared" si="41"/>
        <v>69.363381745144665</v>
      </c>
      <c r="P52" s="9">
        <f t="shared" si="25"/>
        <v>3.4625615069015949</v>
      </c>
      <c r="Q52" s="12">
        <f t="shared" si="26"/>
        <v>0.83101476165638277</v>
      </c>
      <c r="R52" s="9">
        <f t="shared" si="27"/>
        <v>14.125500000000001</v>
      </c>
      <c r="S52" s="13">
        <f t="shared" si="28"/>
        <v>5.8830820973160787E-2</v>
      </c>
      <c r="T52" s="2">
        <f t="shared" si="29"/>
        <v>0.43</v>
      </c>
      <c r="U52" s="14">
        <f t="shared" si="30"/>
        <v>2.5297253018459139E-2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3.371725301845914E-2</v>
      </c>
      <c r="AR52" s="9">
        <f t="shared" si="35"/>
        <v>136.875</v>
      </c>
      <c r="AS52" s="1">
        <f t="shared" si="36"/>
        <v>0.24</v>
      </c>
      <c r="AT52" s="1">
        <f t="shared" si="37"/>
        <v>36174.166666666664</v>
      </c>
      <c r="AU52" s="1">
        <f t="shared" si="38"/>
        <v>268448447.53639233</v>
      </c>
    </row>
    <row r="53" spans="1:48" x14ac:dyDescent="0.15">
      <c r="C53" s="7">
        <v>11</v>
      </c>
      <c r="D53" s="7">
        <f t="shared" si="39"/>
        <v>4.1416666666666702</v>
      </c>
      <c r="E53" s="10">
        <f t="shared" si="40"/>
        <v>8.3098064516129106</v>
      </c>
      <c r="F53" s="7" t="s">
        <v>85</v>
      </c>
      <c r="G53" s="1">
        <v>12</v>
      </c>
      <c r="H53" s="9">
        <f t="shared" si="20"/>
        <v>4.1416666666666702</v>
      </c>
      <c r="I53" s="9">
        <f t="shared" si="21"/>
        <v>277.29166666666663</v>
      </c>
      <c r="J53" s="9">
        <f t="shared" si="22"/>
        <v>2.967791119369604E-2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124.75707023824309</v>
      </c>
      <c r="P53" s="9">
        <f t="shared" si="25"/>
        <v>3.7025292513162777</v>
      </c>
      <c r="Q53" s="12">
        <f t="shared" si="26"/>
        <v>0.88860702031590666</v>
      </c>
      <c r="R53" s="9">
        <f t="shared" si="27"/>
        <v>14.125500000000001</v>
      </c>
      <c r="S53" s="13">
        <f t="shared" si="28"/>
        <v>6.2908004694765263E-2</v>
      </c>
      <c r="T53" s="2">
        <f t="shared" si="29"/>
        <v>0.43</v>
      </c>
      <c r="U53" s="14">
        <f t="shared" si="30"/>
        <v>2.7050442018749062E-2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3.5470442018749063E-2</v>
      </c>
      <c r="AR53" s="9">
        <f t="shared" si="35"/>
        <v>136.875</v>
      </c>
      <c r="AS53" s="1">
        <f t="shared" si="36"/>
        <v>0.24</v>
      </c>
      <c r="AT53" s="1">
        <f t="shared" si="37"/>
        <v>36174.166666666664</v>
      </c>
      <c r="AU53" s="1">
        <f t="shared" si="38"/>
        <v>282406905.69157028</v>
      </c>
      <c r="AV53" s="1">
        <f>SUM(AU42:AU53)</f>
        <v>11150516481.426907</v>
      </c>
    </row>
    <row r="54" spans="1:48" x14ac:dyDescent="0.15">
      <c r="C54" s="7">
        <v>12</v>
      </c>
      <c r="D54" s="7">
        <f t="shared" si="39"/>
        <v>-0.235967741935484</v>
      </c>
      <c r="E54" s="10">
        <f t="shared" si="40"/>
        <v>4.1416666666666702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2.2727741935483898</v>
      </c>
      <c r="E58" s="7"/>
      <c r="F58" s="7"/>
      <c r="G58" s="1">
        <v>1</v>
      </c>
      <c r="H58" s="9">
        <f t="shared" ref="H58:H69" si="42">E59</f>
        <v>2.2727741935483898</v>
      </c>
      <c r="I58" s="9">
        <f t="shared" ref="I58:I69" si="43">H58+273.15</f>
        <v>275.42277419354838</v>
      </c>
      <c r="J58" s="9">
        <f t="shared" ref="J58:J69" si="44">EXP(($C$15*(I58-$C$13))/($C$16*I58*$C$13))</f>
        <v>2.3385970788887048E-2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2.333140352371298E-3</v>
      </c>
      <c r="Q58" s="12">
        <f t="shared" ref="Q58:Q69" si="48">P58*$B$60</f>
        <v>4.4329666695054664E-4</v>
      </c>
      <c r="R58" s="9">
        <f t="shared" ref="R58:R69" si="49">L58*$B$60</f>
        <v>1.8955666666666669E-2</v>
      </c>
      <c r="S58" s="13">
        <f t="shared" ref="S58:S69" si="50">Q58/R58</f>
        <v>2.3385970788887048E-2</v>
      </c>
      <c r="T58" s="2">
        <f t="shared" ref="T58:T69" si="51">$B$59/100</f>
        <v>0.01</v>
      </c>
      <c r="U58" s="14">
        <f t="shared" ref="U58:U69" si="52">S58*T58</f>
        <v>2.3385970788887049E-4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1.223385970788887E-2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24243.166666666668</v>
      </c>
      <c r="AU58" s="1">
        <f t="shared" ref="AU58:AU69" si="59">AT58*10000*AS58*0.67*AR58*AQ58</f>
        <v>3766749.2360370555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-0.55600000000000005</v>
      </c>
      <c r="E59" s="10">
        <f t="shared" ref="E59:E70" si="61">D58</f>
        <v>2.2727741935483898</v>
      </c>
      <c r="F59" s="7" t="s">
        <v>83</v>
      </c>
      <c r="G59" s="1">
        <v>2</v>
      </c>
      <c r="H59" s="9">
        <f t="shared" si="42"/>
        <v>-0.55600000000000005</v>
      </c>
      <c r="I59" s="9">
        <f t="shared" si="43"/>
        <v>272.59399999999999</v>
      </c>
      <c r="J59" s="9">
        <f t="shared" si="44"/>
        <v>1.6204328191205677E-2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0.19720019298096203</v>
      </c>
      <c r="P59" s="9">
        <f t="shared" si="47"/>
        <v>3.1954966464326027E-3</v>
      </c>
      <c r="Q59" s="12">
        <f t="shared" si="48"/>
        <v>6.0714436282219449E-4</v>
      </c>
      <c r="R59" s="9">
        <f t="shared" si="49"/>
        <v>1.8955666666666669E-2</v>
      </c>
      <c r="S59" s="13">
        <f t="shared" si="50"/>
        <v>3.202970243667827E-2</v>
      </c>
      <c r="T59" s="2">
        <f t="shared" si="51"/>
        <v>0.01</v>
      </c>
      <c r="U59" s="14">
        <f t="shared" si="52"/>
        <v>3.2029702436678272E-4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1.2320297024366784E-2</v>
      </c>
      <c r="AR59" s="9">
        <f t="shared" si="56"/>
        <v>9.9766666666666666</v>
      </c>
      <c r="AS59" s="1">
        <f t="shared" si="57"/>
        <v>0.19</v>
      </c>
      <c r="AT59" s="1">
        <f t="shared" si="58"/>
        <v>24243.166666666668</v>
      </c>
      <c r="AU59" s="1">
        <f t="shared" si="59"/>
        <v>3793362.8889301256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0.10174999999999999</v>
      </c>
      <c r="E60" s="10">
        <f t="shared" si="61"/>
        <v>-0.55600000000000005</v>
      </c>
      <c r="F60" s="7" t="s">
        <v>83</v>
      </c>
      <c r="G60" s="1">
        <v>3</v>
      </c>
      <c r="H60" s="9">
        <f t="shared" si="42"/>
        <v>0.10174999999999999</v>
      </c>
      <c r="I60" s="9">
        <f t="shared" si="43"/>
        <v>273.25174999999996</v>
      </c>
      <c r="J60" s="9">
        <f t="shared" si="44"/>
        <v>1.7659225997129741E-2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0.29377136300119611</v>
      </c>
      <c r="P60" s="9">
        <f t="shared" si="47"/>
        <v>5.1877748907229607E-3</v>
      </c>
      <c r="Q60" s="12">
        <f t="shared" si="48"/>
        <v>9.8567722923736251E-4</v>
      </c>
      <c r="R60" s="9">
        <f t="shared" si="49"/>
        <v>1.8955666666666669E-2</v>
      </c>
      <c r="S60" s="13">
        <f t="shared" si="50"/>
        <v>5.1999080094115871E-2</v>
      </c>
      <c r="T60" s="2">
        <f t="shared" si="51"/>
        <v>0.01</v>
      </c>
      <c r="U60" s="14">
        <f t="shared" si="52"/>
        <v>5.1999080094115868E-4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1.2519990800941159E-2</v>
      </c>
      <c r="AR60" s="9">
        <f t="shared" si="56"/>
        <v>9.9766666666666666</v>
      </c>
      <c r="AS60" s="1">
        <f t="shared" si="57"/>
        <v>0.19</v>
      </c>
      <c r="AT60" s="1">
        <f t="shared" si="58"/>
        <v>24243.166666666668</v>
      </c>
      <c r="AU60" s="1">
        <f t="shared" si="59"/>
        <v>3854847.6859045289</v>
      </c>
    </row>
    <row r="61" spans="1:48" x14ac:dyDescent="0.15">
      <c r="C61" s="7">
        <v>3</v>
      </c>
      <c r="D61" s="7">
        <f t="shared" si="60"/>
        <v>3.5561612903225801</v>
      </c>
      <c r="E61" s="10">
        <f t="shared" si="61"/>
        <v>0.10174999999999999</v>
      </c>
      <c r="F61" s="7" t="s">
        <v>83</v>
      </c>
      <c r="G61" s="1">
        <v>4</v>
      </c>
      <c r="H61" s="9">
        <f t="shared" si="42"/>
        <v>3.5561612903225801</v>
      </c>
      <c r="I61" s="9">
        <f t="shared" si="43"/>
        <v>276.70616129032254</v>
      </c>
      <c r="J61" s="9">
        <f t="shared" si="44"/>
        <v>2.7552758661689134E-2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0.3883502547771398</v>
      </c>
      <c r="P61" s="9">
        <f t="shared" si="47"/>
        <v>1.0700120846080021E-2</v>
      </c>
      <c r="Q61" s="12">
        <f t="shared" si="48"/>
        <v>2.0330229607552039E-3</v>
      </c>
      <c r="R61" s="9">
        <f t="shared" si="49"/>
        <v>1.8955666666666669E-2</v>
      </c>
      <c r="S61" s="13">
        <f t="shared" si="50"/>
        <v>0.10725146187183447</v>
      </c>
      <c r="T61" s="2">
        <f t="shared" si="51"/>
        <v>0.01</v>
      </c>
      <c r="U61" s="14">
        <f t="shared" si="52"/>
        <v>1.0725146187183447E-3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1.3072514618718344E-2</v>
      </c>
      <c r="AR61" s="9">
        <f t="shared" si="56"/>
        <v>9.9766666666666666</v>
      </c>
      <c r="AS61" s="1">
        <f t="shared" si="57"/>
        <v>0.19</v>
      </c>
      <c r="AT61" s="1">
        <f t="shared" si="58"/>
        <v>24243.166666666668</v>
      </c>
      <c r="AU61" s="1">
        <f t="shared" si="59"/>
        <v>4024967.2326541487</v>
      </c>
    </row>
    <row r="62" spans="1:48" x14ac:dyDescent="0.15">
      <c r="C62" s="7">
        <v>4</v>
      </c>
      <c r="D62" s="7">
        <f t="shared" si="60"/>
        <v>6.7678000000000003</v>
      </c>
      <c r="E62" s="10">
        <f t="shared" si="61"/>
        <v>3.5561612903225801</v>
      </c>
      <c r="F62" s="7" t="s">
        <v>83</v>
      </c>
      <c r="G62" s="1">
        <v>5</v>
      </c>
      <c r="H62" s="9">
        <f t="shared" si="42"/>
        <v>6.7678000000000003</v>
      </c>
      <c r="I62" s="9">
        <f t="shared" si="43"/>
        <v>279.9178</v>
      </c>
      <c r="J62" s="9">
        <f t="shared" si="44"/>
        <v>4.1257569458557596E-2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0.35876762723450684</v>
      </c>
      <c r="O62" s="9">
        <f t="shared" si="62"/>
        <v>0.11864917336321962</v>
      </c>
      <c r="P62" s="9">
        <f t="shared" si="47"/>
        <v>4.895176511233475E-3</v>
      </c>
      <c r="Q62" s="12">
        <f t="shared" si="48"/>
        <v>9.3008353713436027E-4</v>
      </c>
      <c r="R62" s="9">
        <f t="shared" si="49"/>
        <v>1.8955666666666669E-2</v>
      </c>
      <c r="S62" s="13">
        <f t="shared" si="50"/>
        <v>4.9066253036085611E-2</v>
      </c>
      <c r="T62" s="2">
        <f t="shared" si="51"/>
        <v>0.01</v>
      </c>
      <c r="U62" s="14">
        <f t="shared" si="52"/>
        <v>4.9066253036085614E-4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1.2490662530360856E-2</v>
      </c>
      <c r="AR62" s="9">
        <f t="shared" si="56"/>
        <v>9.9766666666666666</v>
      </c>
      <c r="AS62" s="1">
        <f t="shared" si="57"/>
        <v>0.19</v>
      </c>
      <c r="AT62" s="1">
        <f t="shared" si="58"/>
        <v>24243.166666666668</v>
      </c>
      <c r="AU62" s="1">
        <f t="shared" si="59"/>
        <v>3845817.6460446306</v>
      </c>
    </row>
    <row r="63" spans="1:48" x14ac:dyDescent="0.15">
      <c r="C63" s="7">
        <v>5</v>
      </c>
      <c r="D63" s="7">
        <f t="shared" si="60"/>
        <v>12.2044193548387</v>
      </c>
      <c r="E63" s="10">
        <f t="shared" si="61"/>
        <v>6.7678000000000003</v>
      </c>
      <c r="F63" s="7" t="s">
        <v>85</v>
      </c>
      <c r="G63" s="1">
        <v>6</v>
      </c>
      <c r="H63" s="9">
        <f t="shared" si="42"/>
        <v>12.2044193548387</v>
      </c>
      <c r="I63" s="9">
        <f t="shared" si="43"/>
        <v>285.35441935483868</v>
      </c>
      <c r="J63" s="9">
        <f t="shared" si="44"/>
        <v>8.0042186548027403E-2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0.21352066351865281</v>
      </c>
      <c r="P63" s="9">
        <f t="shared" si="47"/>
        <v>1.7090660781218597E-2</v>
      </c>
      <c r="Q63" s="12">
        <f t="shared" si="48"/>
        <v>3.2472255484315335E-3</v>
      </c>
      <c r="R63" s="9">
        <f t="shared" si="49"/>
        <v>1.8955666666666669E-2</v>
      </c>
      <c r="S63" s="13">
        <f t="shared" si="50"/>
        <v>0.17130632256483724</v>
      </c>
      <c r="T63" s="2">
        <f t="shared" si="51"/>
        <v>0.01</v>
      </c>
      <c r="U63" s="14">
        <f t="shared" si="52"/>
        <v>1.7130632256483725E-3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1.3713063225648373E-2</v>
      </c>
      <c r="AR63" s="9">
        <f t="shared" si="56"/>
        <v>9.9766666666666666</v>
      </c>
      <c r="AS63" s="1">
        <f t="shared" si="57"/>
        <v>0.19</v>
      </c>
      <c r="AT63" s="1">
        <f t="shared" si="58"/>
        <v>24243.166666666668</v>
      </c>
      <c r="AU63" s="1">
        <f t="shared" si="59"/>
        <v>4222189.2078450546</v>
      </c>
    </row>
    <row r="64" spans="1:48" x14ac:dyDescent="0.15">
      <c r="C64" s="7">
        <v>6</v>
      </c>
      <c r="D64" s="7">
        <f t="shared" si="60"/>
        <v>20.147133333333301</v>
      </c>
      <c r="E64" s="10">
        <f t="shared" si="61"/>
        <v>12.2044193548387</v>
      </c>
      <c r="F64" s="7" t="s">
        <v>83</v>
      </c>
      <c r="G64" s="1">
        <v>7</v>
      </c>
      <c r="H64" s="9">
        <f t="shared" si="42"/>
        <v>20.147133333333301</v>
      </c>
      <c r="I64" s="9">
        <f t="shared" si="43"/>
        <v>293.29713333333325</v>
      </c>
      <c r="J64" s="9">
        <f t="shared" si="44"/>
        <v>0.20166280281871229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0.29619666940410094</v>
      </c>
      <c r="P64" s="9">
        <f t="shared" si="47"/>
        <v>5.9731850537598524E-2</v>
      </c>
      <c r="Q64" s="12">
        <f t="shared" si="48"/>
        <v>1.1349051602143719E-2</v>
      </c>
      <c r="R64" s="9">
        <f t="shared" si="49"/>
        <v>1.8955666666666669E-2</v>
      </c>
      <c r="S64" s="13">
        <f t="shared" si="50"/>
        <v>0.59871550822851838</v>
      </c>
      <c r="T64" s="2">
        <f t="shared" si="51"/>
        <v>0.01</v>
      </c>
      <c r="U64" s="14">
        <f t="shared" si="52"/>
        <v>5.987155082285184E-3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2.6087155082285183E-2</v>
      </c>
      <c r="AR64" s="9">
        <f t="shared" si="56"/>
        <v>9.9766666666666666</v>
      </c>
      <c r="AS64" s="1">
        <f t="shared" si="57"/>
        <v>0.19</v>
      </c>
      <c r="AT64" s="1">
        <f t="shared" si="58"/>
        <v>24243.166666666668</v>
      </c>
      <c r="AU64" s="1">
        <f t="shared" si="59"/>
        <v>8032115.2786486167</v>
      </c>
    </row>
    <row r="65" spans="1:48" x14ac:dyDescent="0.15">
      <c r="C65" s="7">
        <v>7</v>
      </c>
      <c r="D65" s="7">
        <f t="shared" si="60"/>
        <v>21.790806451612902</v>
      </c>
      <c r="E65" s="10">
        <f t="shared" si="61"/>
        <v>20.147133333333301</v>
      </c>
      <c r="F65" s="7" t="s">
        <v>83</v>
      </c>
      <c r="G65" s="1">
        <v>8</v>
      </c>
      <c r="H65" s="9">
        <f t="shared" si="42"/>
        <v>21.790806451612902</v>
      </c>
      <c r="I65" s="9">
        <f t="shared" si="43"/>
        <v>294.9408064516129</v>
      </c>
      <c r="J65" s="9">
        <f t="shared" si="44"/>
        <v>0.24264614026958414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0.33623148553316906</v>
      </c>
      <c r="P65" s="9">
        <f t="shared" si="47"/>
        <v>8.1585272201731993E-2</v>
      </c>
      <c r="Q65" s="12">
        <f t="shared" si="48"/>
        <v>1.5501201718329079E-2</v>
      </c>
      <c r="R65" s="9">
        <f t="shared" si="49"/>
        <v>1.8955666666666669E-2</v>
      </c>
      <c r="S65" s="13">
        <f t="shared" si="50"/>
        <v>0.81776083062210481</v>
      </c>
      <c r="T65" s="2">
        <f t="shared" si="51"/>
        <v>0.01</v>
      </c>
      <c r="U65" s="14">
        <f t="shared" si="52"/>
        <v>8.1776083062210479E-3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2.8277608306221048E-2</v>
      </c>
      <c r="AR65" s="9">
        <f t="shared" si="56"/>
        <v>9.9766666666666666</v>
      </c>
      <c r="AS65" s="1">
        <f t="shared" si="57"/>
        <v>0.19</v>
      </c>
      <c r="AT65" s="1">
        <f t="shared" si="58"/>
        <v>24243.166666666668</v>
      </c>
      <c r="AU65" s="1">
        <f t="shared" si="59"/>
        <v>8706545.7695030142</v>
      </c>
    </row>
    <row r="66" spans="1:48" x14ac:dyDescent="0.15">
      <c r="C66" s="7">
        <v>8</v>
      </c>
      <c r="D66" s="7">
        <f t="shared" si="60"/>
        <v>17.8885161290323</v>
      </c>
      <c r="E66" s="10">
        <f t="shared" si="61"/>
        <v>21.790806451612902</v>
      </c>
      <c r="F66" s="7" t="s">
        <v>83</v>
      </c>
      <c r="G66" s="1">
        <v>9</v>
      </c>
      <c r="H66" s="9">
        <f t="shared" si="42"/>
        <v>17.8885161290323</v>
      </c>
      <c r="I66" s="9">
        <f t="shared" si="43"/>
        <v>291.0385161290323</v>
      </c>
      <c r="J66" s="9">
        <f t="shared" si="44"/>
        <v>0.15586103799604237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0.35441287999810372</v>
      </c>
      <c r="P66" s="9">
        <f t="shared" si="47"/>
        <v>5.5239159355671245E-2</v>
      </c>
      <c r="Q66" s="12">
        <f t="shared" si="48"/>
        <v>1.0495440277577537E-2</v>
      </c>
      <c r="R66" s="9">
        <f t="shared" si="49"/>
        <v>1.8955666666666669E-2</v>
      </c>
      <c r="S66" s="13">
        <f t="shared" si="50"/>
        <v>0.55368352177418556</v>
      </c>
      <c r="T66" s="2">
        <f t="shared" si="51"/>
        <v>0.01</v>
      </c>
      <c r="U66" s="14">
        <f t="shared" si="52"/>
        <v>5.5368352177418553E-3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2.5636835217741856E-2</v>
      </c>
      <c r="AR66" s="9">
        <f t="shared" si="56"/>
        <v>9.9766666666666666</v>
      </c>
      <c r="AS66" s="1">
        <f t="shared" si="57"/>
        <v>0.19</v>
      </c>
      <c r="AT66" s="1">
        <f t="shared" si="58"/>
        <v>24243.166666666668</v>
      </c>
      <c r="AU66" s="1">
        <f t="shared" si="59"/>
        <v>7893463.8598615369</v>
      </c>
    </row>
    <row r="67" spans="1:48" x14ac:dyDescent="0.15">
      <c r="C67" s="7">
        <v>9</v>
      </c>
      <c r="D67" s="7">
        <f t="shared" si="60"/>
        <v>14.6613333333333</v>
      </c>
      <c r="E67" s="10">
        <f t="shared" si="61"/>
        <v>17.8885161290323</v>
      </c>
      <c r="F67" s="7" t="s">
        <v>83</v>
      </c>
      <c r="G67" s="1">
        <v>10</v>
      </c>
      <c r="H67" s="9">
        <f t="shared" si="42"/>
        <v>14.6613333333333</v>
      </c>
      <c r="I67" s="9">
        <f t="shared" si="43"/>
        <v>287.81133333333327</v>
      </c>
      <c r="J67" s="9">
        <f t="shared" si="44"/>
        <v>0.10710777188805531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0.39894038730909914</v>
      </c>
      <c r="P67" s="9">
        <f t="shared" si="47"/>
        <v>4.2729616000835427E-2</v>
      </c>
      <c r="Q67" s="12">
        <f t="shared" si="48"/>
        <v>8.118627040158732E-3</v>
      </c>
      <c r="R67" s="9">
        <f t="shared" si="49"/>
        <v>1.8955666666666669E-2</v>
      </c>
      <c r="S67" s="13">
        <f t="shared" si="50"/>
        <v>0.42829551621285089</v>
      </c>
      <c r="T67" s="2">
        <f t="shared" si="51"/>
        <v>0.01</v>
      </c>
      <c r="U67" s="14">
        <f t="shared" si="52"/>
        <v>4.2829551621285092E-3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2.438295516212851E-2</v>
      </c>
      <c r="AR67" s="9">
        <f t="shared" si="56"/>
        <v>9.9766666666666666</v>
      </c>
      <c r="AS67" s="1">
        <f t="shared" si="57"/>
        <v>0.19</v>
      </c>
      <c r="AT67" s="1">
        <f t="shared" si="58"/>
        <v>24243.166666666668</v>
      </c>
      <c r="AU67" s="1">
        <f t="shared" si="59"/>
        <v>7507399.9475446362</v>
      </c>
    </row>
    <row r="68" spans="1:48" x14ac:dyDescent="0.15">
      <c r="C68" s="7">
        <v>10</v>
      </c>
      <c r="D68" s="7">
        <f t="shared" si="60"/>
        <v>8.3098064516129106</v>
      </c>
      <c r="E68" s="10">
        <f t="shared" si="61"/>
        <v>14.6613333333333</v>
      </c>
      <c r="F68" s="7" t="s">
        <v>83</v>
      </c>
      <c r="G68" s="1">
        <v>11</v>
      </c>
      <c r="H68" s="9">
        <f t="shared" si="42"/>
        <v>8.3098064516129106</v>
      </c>
      <c r="I68" s="9">
        <f t="shared" si="43"/>
        <v>281.45980645161291</v>
      </c>
      <c r="J68" s="9">
        <f t="shared" si="44"/>
        <v>4.9919156473998895E-2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0.33840023274285053</v>
      </c>
      <c r="O68" s="9">
        <f t="shared" si="62"/>
        <v>0.11757720523207987</v>
      </c>
      <c r="P68" s="9">
        <f t="shared" si="47"/>
        <v>5.8693549057556764E-3</v>
      </c>
      <c r="Q68" s="12">
        <f t="shared" si="48"/>
        <v>1.1151774320935785E-3</v>
      </c>
      <c r="R68" s="9">
        <f t="shared" si="49"/>
        <v>1.8955666666666669E-2</v>
      </c>
      <c r="S68" s="13">
        <f t="shared" si="50"/>
        <v>5.8830820973160801E-2</v>
      </c>
      <c r="T68" s="2">
        <f t="shared" si="51"/>
        <v>0.01</v>
      </c>
      <c r="U68" s="14">
        <f t="shared" si="52"/>
        <v>5.8830820973160801E-4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1.2588308209731608E-2</v>
      </c>
      <c r="AR68" s="9">
        <f t="shared" si="56"/>
        <v>9.9766666666666666</v>
      </c>
      <c r="AS68" s="1">
        <f t="shared" si="57"/>
        <v>0.19</v>
      </c>
      <c r="AT68" s="1">
        <f t="shared" si="58"/>
        <v>24243.166666666668</v>
      </c>
      <c r="AU68" s="1">
        <f t="shared" si="59"/>
        <v>3875882.3024126389</v>
      </c>
    </row>
    <row r="69" spans="1:48" x14ac:dyDescent="0.15">
      <c r="C69" s="7">
        <v>11</v>
      </c>
      <c r="D69" s="7">
        <f t="shared" si="60"/>
        <v>4.1416666666666702</v>
      </c>
      <c r="E69" s="10">
        <f t="shared" si="61"/>
        <v>8.3098064516129106</v>
      </c>
      <c r="F69" s="7" t="s">
        <v>85</v>
      </c>
      <c r="G69" s="1">
        <v>12</v>
      </c>
      <c r="H69" s="9">
        <f t="shared" si="42"/>
        <v>4.1416666666666702</v>
      </c>
      <c r="I69" s="9">
        <f t="shared" si="43"/>
        <v>277.29166666666663</v>
      </c>
      <c r="J69" s="9">
        <f t="shared" si="44"/>
        <v>2.967791119369604E-2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0.21147451699299086</v>
      </c>
      <c r="P69" s="9">
        <f t="shared" si="47"/>
        <v>6.2761219350477467E-3</v>
      </c>
      <c r="Q69" s="12">
        <f t="shared" si="48"/>
        <v>1.1924631676590719E-3</v>
      </c>
      <c r="R69" s="9">
        <f t="shared" si="49"/>
        <v>1.8955666666666669E-2</v>
      </c>
      <c r="S69" s="13">
        <f t="shared" si="50"/>
        <v>6.2908004694765249E-2</v>
      </c>
      <c r="T69" s="2">
        <f t="shared" si="51"/>
        <v>0.01</v>
      </c>
      <c r="U69" s="14">
        <f t="shared" si="52"/>
        <v>6.2908004694765254E-4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1.2629080046947653E-2</v>
      </c>
      <c r="AR69" s="9">
        <f t="shared" si="56"/>
        <v>9.9766666666666666</v>
      </c>
      <c r="AS69" s="1">
        <f t="shared" si="57"/>
        <v>0.19</v>
      </c>
      <c r="AT69" s="1">
        <f t="shared" si="58"/>
        <v>24243.166666666668</v>
      </c>
      <c r="AU69" s="1">
        <f t="shared" si="59"/>
        <v>3888435.763900049</v>
      </c>
      <c r="AV69" s="1">
        <f>SUM(AU58:AU69)</f>
        <v>63411776.819286026</v>
      </c>
    </row>
    <row r="70" spans="1:48" x14ac:dyDescent="0.15">
      <c r="C70" s="7">
        <v>12</v>
      </c>
      <c r="D70" s="7">
        <f t="shared" si="60"/>
        <v>-0.235967741935484</v>
      </c>
      <c r="E70" s="10">
        <f t="shared" si="61"/>
        <v>4.1416666666666702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2.2727741935483898</v>
      </c>
      <c r="E73" s="7"/>
      <c r="F73" s="7"/>
      <c r="G73" s="1">
        <v>1</v>
      </c>
      <c r="H73" s="9">
        <f t="shared" ref="H73:H84" si="63">E74</f>
        <v>2.2727741935483898</v>
      </c>
      <c r="I73" s="9">
        <f t="shared" ref="I73:I84" si="64">H73+273.15</f>
        <v>275.42277419354838</v>
      </c>
      <c r="J73" s="9">
        <f t="shared" ref="J73:J84" si="65">EXP(($C$15*(I73-$C$13))/($C$16*I73*$C$13))</f>
        <v>2.3385970788887048E-2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2.5607638013831319E-3</v>
      </c>
      <c r="Q73" s="12">
        <f t="shared" ref="Q73:Q84" si="69">P73*$B$75</f>
        <v>4.609374842489637E-4</v>
      </c>
      <c r="R73" s="9">
        <f t="shared" ref="R73:R84" si="70">L73*$B$75</f>
        <v>1.9710000000000002E-2</v>
      </c>
      <c r="S73" s="13">
        <f t="shared" ref="S73:S84" si="71">Q73/R73</f>
        <v>2.3385970788887045E-2</v>
      </c>
      <c r="T73" s="2">
        <f t="shared" ref="T73:T84" si="72">$B$74/100</f>
        <v>0.01</v>
      </c>
      <c r="U73" s="14">
        <f t="shared" ref="U73:U84" si="73">S73*T73</f>
        <v>2.3385970788887046E-4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1.283385970788887E-2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-0.55600000000000005</v>
      </c>
      <c r="E74" s="10">
        <f t="shared" ref="E74:E85" si="82">D73</f>
        <v>2.2727741935483898</v>
      </c>
      <c r="F74" s="7" t="s">
        <v>83</v>
      </c>
      <c r="G74" s="1">
        <v>2</v>
      </c>
      <c r="H74" s="9">
        <f t="shared" si="63"/>
        <v>-0.55600000000000005</v>
      </c>
      <c r="I74" s="9">
        <f t="shared" si="64"/>
        <v>272.59399999999999</v>
      </c>
      <c r="J74" s="9">
        <f t="shared" si="65"/>
        <v>1.6204328191205677E-2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0.21643923619861691</v>
      </c>
      <c r="P74" s="9">
        <f t="shared" si="68"/>
        <v>3.5072524168162722E-3</v>
      </c>
      <c r="Q74" s="12">
        <f t="shared" si="69"/>
        <v>6.3130543502692895E-4</v>
      </c>
      <c r="R74" s="9">
        <f t="shared" si="70"/>
        <v>1.9710000000000002E-2</v>
      </c>
      <c r="S74" s="13">
        <f t="shared" si="71"/>
        <v>3.2029702436678277E-2</v>
      </c>
      <c r="T74" s="2">
        <f t="shared" si="72"/>
        <v>0.01</v>
      </c>
      <c r="U74" s="14">
        <f t="shared" si="73"/>
        <v>3.2029702436678277E-4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1.2920297024366784E-2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0.10174999999999999</v>
      </c>
      <c r="E75" s="10">
        <f t="shared" si="82"/>
        <v>-0.55600000000000005</v>
      </c>
      <c r="F75" s="7" t="s">
        <v>83</v>
      </c>
      <c r="G75" s="1">
        <v>3</v>
      </c>
      <c r="H75" s="9">
        <f t="shared" si="63"/>
        <v>0.10174999999999999</v>
      </c>
      <c r="I75" s="9">
        <f t="shared" si="64"/>
        <v>273.25174999999996</v>
      </c>
      <c r="J75" s="9">
        <f t="shared" si="65"/>
        <v>1.7659225997129741E-2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0.32243198378180066</v>
      </c>
      <c r="P75" s="9">
        <f t="shared" si="68"/>
        <v>5.693899270305689E-3</v>
      </c>
      <c r="Q75" s="12">
        <f t="shared" si="69"/>
        <v>1.0249018686550239E-3</v>
      </c>
      <c r="R75" s="9">
        <f t="shared" si="70"/>
        <v>1.9710000000000002E-2</v>
      </c>
      <c r="S75" s="13">
        <f t="shared" si="71"/>
        <v>5.1999080094115871E-2</v>
      </c>
      <c r="T75" s="2">
        <f t="shared" si="72"/>
        <v>0.01</v>
      </c>
      <c r="U75" s="14">
        <f t="shared" si="73"/>
        <v>5.1999080094115868E-4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1.3119990800941159E-2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3.5561612903225801</v>
      </c>
      <c r="E76" s="10">
        <f t="shared" si="82"/>
        <v>0.10174999999999999</v>
      </c>
      <c r="F76" s="7" t="s">
        <v>83</v>
      </c>
      <c r="G76" s="1">
        <v>4</v>
      </c>
      <c r="H76" s="9">
        <f t="shared" si="63"/>
        <v>3.5561612903225801</v>
      </c>
      <c r="I76" s="9">
        <f t="shared" si="64"/>
        <v>276.70616129032254</v>
      </c>
      <c r="J76" s="9">
        <f t="shared" si="65"/>
        <v>2.7552758661689134E-2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0.42623808451149497</v>
      </c>
      <c r="P76" s="9">
        <f t="shared" si="68"/>
        <v>1.1744035074965879E-2</v>
      </c>
      <c r="Q76" s="12">
        <f t="shared" si="69"/>
        <v>2.113926313493858E-3</v>
      </c>
      <c r="R76" s="9">
        <f t="shared" si="70"/>
        <v>1.9710000000000002E-2</v>
      </c>
      <c r="S76" s="13">
        <f t="shared" si="71"/>
        <v>0.10725146187183449</v>
      </c>
      <c r="T76" s="2">
        <f t="shared" si="72"/>
        <v>0.01</v>
      </c>
      <c r="U76" s="14">
        <f t="shared" si="73"/>
        <v>1.0725146187183449E-3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1.3672514618718344E-2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6.7678000000000003</v>
      </c>
      <c r="E77" s="10">
        <f t="shared" si="82"/>
        <v>3.5561612903225801</v>
      </c>
      <c r="F77" s="7" t="s">
        <v>83</v>
      </c>
      <c r="G77" s="1">
        <v>5</v>
      </c>
      <c r="H77" s="9">
        <f t="shared" si="63"/>
        <v>6.7678000000000003</v>
      </c>
      <c r="I77" s="9">
        <f t="shared" si="64"/>
        <v>279.9178</v>
      </c>
      <c r="J77" s="9">
        <f t="shared" si="65"/>
        <v>4.1257569458557596E-2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0.39376934696470267</v>
      </c>
      <c r="O77" s="9">
        <f t="shared" si="83"/>
        <v>0.13022470247182638</v>
      </c>
      <c r="P77" s="9">
        <f t="shared" si="68"/>
        <v>5.3727547074513739E-3</v>
      </c>
      <c r="Q77" s="12">
        <f t="shared" si="69"/>
        <v>9.6709584734124725E-4</v>
      </c>
      <c r="R77" s="9">
        <f t="shared" si="70"/>
        <v>1.9710000000000002E-2</v>
      </c>
      <c r="S77" s="13">
        <f t="shared" si="71"/>
        <v>4.9066253036085597E-2</v>
      </c>
      <c r="T77" s="2">
        <f t="shared" si="72"/>
        <v>0.01</v>
      </c>
      <c r="U77" s="14">
        <f t="shared" si="73"/>
        <v>4.9066253036085593E-4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1.3090662530360855E-2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12.2044193548387</v>
      </c>
      <c r="E78" s="10">
        <f t="shared" si="82"/>
        <v>6.7678000000000003</v>
      </c>
      <c r="F78" s="7" t="s">
        <v>85</v>
      </c>
      <c r="G78" s="1">
        <v>6</v>
      </c>
      <c r="H78" s="9">
        <f t="shared" si="63"/>
        <v>12.2044193548387</v>
      </c>
      <c r="I78" s="9">
        <f t="shared" si="64"/>
        <v>285.35441935483868</v>
      </c>
      <c r="J78" s="9">
        <f t="shared" si="65"/>
        <v>8.0042186548027403E-2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0.23435194776437501</v>
      </c>
      <c r="P78" s="9">
        <f t="shared" si="68"/>
        <v>1.8758042320849679E-2</v>
      </c>
      <c r="Q78" s="12">
        <f t="shared" si="69"/>
        <v>3.376447617752942E-3</v>
      </c>
      <c r="R78" s="9">
        <f t="shared" si="70"/>
        <v>1.9710000000000002E-2</v>
      </c>
      <c r="S78" s="13">
        <f t="shared" si="71"/>
        <v>0.17130632256483722</v>
      </c>
      <c r="T78" s="2">
        <f t="shared" si="72"/>
        <v>0.01</v>
      </c>
      <c r="U78" s="14">
        <f t="shared" si="73"/>
        <v>1.7130632256483723E-3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1.4313063225648372E-2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20.147133333333301</v>
      </c>
      <c r="E79" s="10">
        <f t="shared" si="82"/>
        <v>12.2044193548387</v>
      </c>
      <c r="F79" s="7" t="s">
        <v>83</v>
      </c>
      <c r="G79" s="1">
        <v>7</v>
      </c>
      <c r="H79" s="9">
        <f t="shared" si="63"/>
        <v>20.147133333333301</v>
      </c>
      <c r="I79" s="9">
        <f t="shared" si="64"/>
        <v>293.29713333333325</v>
      </c>
      <c r="J79" s="9">
        <f t="shared" si="65"/>
        <v>0.20166280281871229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0.32509390544352534</v>
      </c>
      <c r="P79" s="9">
        <f t="shared" si="68"/>
        <v>6.5559348151022753E-2</v>
      </c>
      <c r="Q79" s="12">
        <f t="shared" si="69"/>
        <v>1.1800682667184096E-2</v>
      </c>
      <c r="R79" s="9">
        <f t="shared" si="70"/>
        <v>1.9710000000000002E-2</v>
      </c>
      <c r="S79" s="13">
        <f t="shared" si="71"/>
        <v>0.59871550822851827</v>
      </c>
      <c r="T79" s="2">
        <f t="shared" si="72"/>
        <v>0.01</v>
      </c>
      <c r="U79" s="14">
        <f t="shared" si="73"/>
        <v>5.9871550822851831E-3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2.7587155082285184E-2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21.790806451612902</v>
      </c>
      <c r="E80" s="10">
        <f t="shared" si="82"/>
        <v>20.147133333333301</v>
      </c>
      <c r="F80" s="7" t="s">
        <v>83</v>
      </c>
      <c r="G80" s="1">
        <v>8</v>
      </c>
      <c r="H80" s="9">
        <f t="shared" si="63"/>
        <v>21.790806451612902</v>
      </c>
      <c r="I80" s="9">
        <f t="shared" si="64"/>
        <v>294.9408064516129</v>
      </c>
      <c r="J80" s="9">
        <f t="shared" si="65"/>
        <v>0.24264614026958414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0.36903455729250262</v>
      </c>
      <c r="P80" s="9">
        <f t="shared" si="68"/>
        <v>8.9544810953120474E-2</v>
      </c>
      <c r="Q80" s="12">
        <f t="shared" si="69"/>
        <v>1.6118065971561686E-2</v>
      </c>
      <c r="R80" s="9">
        <f t="shared" si="70"/>
        <v>1.9710000000000002E-2</v>
      </c>
      <c r="S80" s="13">
        <f t="shared" si="71"/>
        <v>0.81776083062210481</v>
      </c>
      <c r="T80" s="2">
        <f t="shared" si="72"/>
        <v>0.01</v>
      </c>
      <c r="U80" s="14">
        <f t="shared" si="73"/>
        <v>8.1776083062210479E-3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2.9777608306221049E-2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17.8885161290323</v>
      </c>
      <c r="E81" s="10">
        <f t="shared" si="82"/>
        <v>21.790806451612902</v>
      </c>
      <c r="F81" s="7" t="s">
        <v>83</v>
      </c>
      <c r="G81" s="1">
        <v>9</v>
      </c>
      <c r="H81" s="9">
        <f t="shared" si="63"/>
        <v>17.8885161290323</v>
      </c>
      <c r="I81" s="9">
        <f t="shared" si="64"/>
        <v>291.0385161290323</v>
      </c>
      <c r="J81" s="9">
        <f t="shared" si="65"/>
        <v>0.15586103799604237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0.3889897463393821</v>
      </c>
      <c r="P81" s="9">
        <f t="shared" si="68"/>
        <v>6.0628345634273315E-2</v>
      </c>
      <c r="Q81" s="12">
        <f t="shared" si="69"/>
        <v>1.0913102214169195E-2</v>
      </c>
      <c r="R81" s="9">
        <f t="shared" si="70"/>
        <v>1.9710000000000002E-2</v>
      </c>
      <c r="S81" s="13">
        <f t="shared" si="71"/>
        <v>0.55368352177418545</v>
      </c>
      <c r="T81" s="2">
        <f t="shared" si="72"/>
        <v>0.01</v>
      </c>
      <c r="U81" s="14">
        <f t="shared" si="73"/>
        <v>5.5368352177418544E-3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2.7136835217741857E-2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14.6613333333333</v>
      </c>
      <c r="E82" s="10">
        <f t="shared" si="82"/>
        <v>17.8885161290323</v>
      </c>
      <c r="F82" s="7" t="s">
        <v>83</v>
      </c>
      <c r="G82" s="1">
        <v>10</v>
      </c>
      <c r="H82" s="9">
        <f t="shared" si="63"/>
        <v>14.6613333333333</v>
      </c>
      <c r="I82" s="9">
        <f t="shared" si="64"/>
        <v>287.81133333333327</v>
      </c>
      <c r="J82" s="9">
        <f t="shared" si="65"/>
        <v>0.10710777188805531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0.43786140070510882</v>
      </c>
      <c r="P82" s="9">
        <f t="shared" si="68"/>
        <v>4.6898359025307181E-2</v>
      </c>
      <c r="Q82" s="12">
        <f t="shared" si="69"/>
        <v>8.4417046245552924E-3</v>
      </c>
      <c r="R82" s="9">
        <f t="shared" si="70"/>
        <v>1.9710000000000002E-2</v>
      </c>
      <c r="S82" s="13">
        <f t="shared" si="71"/>
        <v>0.42829551621285095</v>
      </c>
      <c r="T82" s="2">
        <f t="shared" si="72"/>
        <v>0.01</v>
      </c>
      <c r="U82" s="14">
        <f t="shared" si="73"/>
        <v>4.2829551621285092E-3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2.5882955162128511E-2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8.3098064516129106</v>
      </c>
      <c r="E83" s="10">
        <f t="shared" si="82"/>
        <v>14.6613333333333</v>
      </c>
      <c r="F83" s="7" t="s">
        <v>83</v>
      </c>
      <c r="G83" s="1">
        <v>11</v>
      </c>
      <c r="H83" s="9">
        <f t="shared" si="63"/>
        <v>8.3098064516129106</v>
      </c>
      <c r="I83" s="9">
        <f t="shared" si="64"/>
        <v>281.45980645161291</v>
      </c>
      <c r="J83" s="9">
        <f t="shared" si="65"/>
        <v>4.9919156473998895E-2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0.37141488959581154</v>
      </c>
      <c r="O83" s="9">
        <f t="shared" si="83"/>
        <v>0.12904815208399018</v>
      </c>
      <c r="P83" s="9">
        <f t="shared" si="68"/>
        <v>6.4419748965611123E-3</v>
      </c>
      <c r="Q83" s="12">
        <f t="shared" si="69"/>
        <v>1.1595554813810002E-3</v>
      </c>
      <c r="R83" s="9">
        <f t="shared" si="70"/>
        <v>1.9710000000000002E-2</v>
      </c>
      <c r="S83" s="13">
        <f t="shared" si="71"/>
        <v>5.8830820973160836E-2</v>
      </c>
      <c r="T83" s="2">
        <f t="shared" si="72"/>
        <v>0.01</v>
      </c>
      <c r="U83" s="14">
        <f t="shared" si="73"/>
        <v>5.8830820973160833E-4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1.3188308209731608E-2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4.1416666666666702</v>
      </c>
      <c r="E84" s="10">
        <f t="shared" si="82"/>
        <v>8.3098064516129106</v>
      </c>
      <c r="F84" s="7" t="s">
        <v>85</v>
      </c>
      <c r="G84" s="1">
        <v>12</v>
      </c>
      <c r="H84" s="9">
        <f t="shared" si="63"/>
        <v>4.1416666666666702</v>
      </c>
      <c r="I84" s="9">
        <f t="shared" si="64"/>
        <v>277.29166666666663</v>
      </c>
      <c r="J84" s="9">
        <f t="shared" si="65"/>
        <v>2.967791119369604E-2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0.23210617718742907</v>
      </c>
      <c r="P84" s="9">
        <f t="shared" si="68"/>
        <v>6.8884265140767972E-3</v>
      </c>
      <c r="Q84" s="12">
        <f t="shared" si="69"/>
        <v>1.2399167725338233E-3</v>
      </c>
      <c r="R84" s="9">
        <f t="shared" si="70"/>
        <v>1.9710000000000002E-2</v>
      </c>
      <c r="S84" s="13">
        <f t="shared" si="71"/>
        <v>6.2908004694765263E-2</v>
      </c>
      <c r="T84" s="2">
        <f t="shared" si="72"/>
        <v>0.01</v>
      </c>
      <c r="U84" s="14">
        <f t="shared" si="73"/>
        <v>6.2908004694765265E-4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1.3229080046947653E-2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-0.235967741935484</v>
      </c>
      <c r="E85" s="10">
        <f t="shared" si="82"/>
        <v>4.1416666666666702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2.2727741935483898</v>
      </c>
      <c r="E89" s="7"/>
      <c r="F89" s="7"/>
      <c r="G89" s="1">
        <v>1</v>
      </c>
      <c r="H89" s="9">
        <f t="shared" ref="H89:H100" si="84">E90</f>
        <v>2.2727741935483898</v>
      </c>
      <c r="I89" s="9">
        <f t="shared" ref="I89:I100" si="85">H89+273.15</f>
        <v>275.42277419354838</v>
      </c>
      <c r="J89" s="9">
        <f t="shared" ref="J89:J100" si="86">EXP(($C$15*(I89-$C$13))/($C$16*I89*$C$13))</f>
        <v>2.3385970788887048E-2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0.12406900617701273</v>
      </c>
      <c r="Q89" s="12">
        <f t="shared" ref="Q89:Q100" si="90">P89*$B$91</f>
        <v>5.5831052779655728E-2</v>
      </c>
      <c r="R89" s="9">
        <f t="shared" ref="R89:R100" si="91">L89*$B$91</f>
        <v>2.3873737500000001</v>
      </c>
      <c r="S89" s="13">
        <f t="shared" ref="S89:S100" si="92">Q89/R89</f>
        <v>2.3385970788887045E-2</v>
      </c>
      <c r="T89" s="2">
        <f t="shared" ref="T89:T100" si="93">$B$90/100</f>
        <v>0.51</v>
      </c>
      <c r="U89" s="14">
        <f t="shared" ref="U89:U100" si="94">S89*T89</f>
        <v>1.1926845102332393E-2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3.3932943798353217E-2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37756.666666666664</v>
      </c>
      <c r="AN89" s="1">
        <f t="shared" ref="AN89:AN100" si="99">AM89*10000*AK89*AJ89</f>
        <v>133276294.06456856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-0.55600000000000005</v>
      </c>
      <c r="E90" s="10">
        <f t="shared" ref="E90:E101" si="101">D89</f>
        <v>2.2727741935483898</v>
      </c>
      <c r="F90" s="7" t="s">
        <v>83</v>
      </c>
      <c r="G90" s="1">
        <v>2</v>
      </c>
      <c r="H90" s="9">
        <f t="shared" si="84"/>
        <v>-0.55600000000000005</v>
      </c>
      <c r="I90" s="9">
        <f t="shared" si="85"/>
        <v>272.59399999999999</v>
      </c>
      <c r="J90" s="9">
        <f t="shared" si="86"/>
        <v>1.6204328191205677E-2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10.486480993822987</v>
      </c>
      <c r="P90" s="9">
        <f t="shared" si="89"/>
        <v>0.16992637959474835</v>
      </c>
      <c r="Q90" s="12">
        <f t="shared" si="90"/>
        <v>7.6466870817636756E-2</v>
      </c>
      <c r="R90" s="9">
        <f t="shared" si="91"/>
        <v>2.3873737500000001</v>
      </c>
      <c r="S90" s="13">
        <f t="shared" si="92"/>
        <v>3.2029702436678277E-2</v>
      </c>
      <c r="T90" s="2">
        <f t="shared" si="93"/>
        <v>0.51</v>
      </c>
      <c r="U90" s="14">
        <f t="shared" si="94"/>
        <v>1.6335148242705922E-2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3.5262047195175839E-2</v>
      </c>
      <c r="AK90" s="9">
        <f t="shared" si="96"/>
        <v>10.4025</v>
      </c>
      <c r="AL90" s="1">
        <f t="shared" si="97"/>
        <v>0.45</v>
      </c>
      <c r="AM90" s="17">
        <f t="shared" si="98"/>
        <v>37756.666666666664</v>
      </c>
      <c r="AN90" s="1">
        <f t="shared" si="99"/>
        <v>138496530.07503062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0.10174999999999999</v>
      </c>
      <c r="E91" s="10">
        <f t="shared" si="101"/>
        <v>-0.55600000000000005</v>
      </c>
      <c r="F91" s="7" t="s">
        <v>83</v>
      </c>
      <c r="G91" s="1">
        <v>3</v>
      </c>
      <c r="H91" s="9">
        <f t="shared" si="84"/>
        <v>0.10174999999999999</v>
      </c>
      <c r="I91" s="9">
        <f t="shared" si="85"/>
        <v>273.25174999999996</v>
      </c>
      <c r="J91" s="9">
        <f t="shared" si="86"/>
        <v>1.7659225997129741E-2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15.621829614228238</v>
      </c>
      <c r="P91" s="9">
        <f t="shared" si="89"/>
        <v>0.27586941964631057</v>
      </c>
      <c r="Q91" s="12">
        <f t="shared" si="90"/>
        <v>0.12414123884083976</v>
      </c>
      <c r="R91" s="9">
        <f t="shared" si="91"/>
        <v>2.3873737500000001</v>
      </c>
      <c r="S91" s="13">
        <f t="shared" si="92"/>
        <v>5.1999080094115871E-2</v>
      </c>
      <c r="T91" s="2">
        <f t="shared" si="93"/>
        <v>0.51</v>
      </c>
      <c r="U91" s="14">
        <f t="shared" si="94"/>
        <v>2.6519530847999094E-2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3.8332638550671726E-2</v>
      </c>
      <c r="AK91" s="9">
        <f t="shared" si="96"/>
        <v>10.4025</v>
      </c>
      <c r="AL91" s="1">
        <f t="shared" si="97"/>
        <v>0.45</v>
      </c>
      <c r="AM91" s="17">
        <f t="shared" si="98"/>
        <v>37756.666666666664</v>
      </c>
      <c r="AN91" s="1">
        <f t="shared" si="99"/>
        <v>150556699.06240427</v>
      </c>
    </row>
    <row r="92" spans="1:48" x14ac:dyDescent="0.15">
      <c r="C92" s="7">
        <v>3</v>
      </c>
      <c r="D92" s="7">
        <f t="shared" si="100"/>
        <v>3.5561612903225801</v>
      </c>
      <c r="E92" s="10">
        <f t="shared" si="101"/>
        <v>0.10174999999999999</v>
      </c>
      <c r="F92" s="7" t="s">
        <v>83</v>
      </c>
      <c r="G92" s="1">
        <v>4</v>
      </c>
      <c r="H92" s="9">
        <f t="shared" si="84"/>
        <v>3.5561612903225801</v>
      </c>
      <c r="I92" s="9">
        <f t="shared" si="85"/>
        <v>276.70616129032254</v>
      </c>
      <c r="J92" s="9">
        <f t="shared" si="86"/>
        <v>2.7552758661689134E-2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20.651235194581929</v>
      </c>
      <c r="P92" s="9">
        <f t="shared" si="89"/>
        <v>0.56899849938209679</v>
      </c>
      <c r="Q92" s="12">
        <f t="shared" si="90"/>
        <v>0.25604932472194358</v>
      </c>
      <c r="R92" s="9">
        <f t="shared" si="91"/>
        <v>2.3873737500000001</v>
      </c>
      <c r="S92" s="13">
        <f t="shared" si="92"/>
        <v>0.10725146187183451</v>
      </c>
      <c r="T92" s="2">
        <f t="shared" si="93"/>
        <v>0.51</v>
      </c>
      <c r="U92" s="14">
        <f t="shared" si="94"/>
        <v>5.4698245554635601E-2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4.6828521034722639E-2</v>
      </c>
      <c r="AK92" s="9">
        <f t="shared" si="96"/>
        <v>10.4025</v>
      </c>
      <c r="AL92" s="1">
        <f t="shared" si="97"/>
        <v>0.45</v>
      </c>
      <c r="AM92" s="17">
        <f t="shared" si="98"/>
        <v>37756.666666666664</v>
      </c>
      <c r="AN92" s="1">
        <f t="shared" si="99"/>
        <v>183925443.57838517</v>
      </c>
    </row>
    <row r="93" spans="1:48" x14ac:dyDescent="0.15">
      <c r="C93" s="7">
        <v>4</v>
      </c>
      <c r="D93" s="7">
        <f t="shared" si="100"/>
        <v>6.7678000000000003</v>
      </c>
      <c r="E93" s="10">
        <f t="shared" si="101"/>
        <v>3.5561612903225801</v>
      </c>
      <c r="F93" s="7" t="s">
        <v>83</v>
      </c>
      <c r="G93" s="1">
        <v>5</v>
      </c>
      <c r="H93" s="9">
        <f t="shared" si="84"/>
        <v>6.7678000000000003</v>
      </c>
      <c r="I93" s="9">
        <f t="shared" si="85"/>
        <v>279.9178</v>
      </c>
      <c r="J93" s="9">
        <f t="shared" si="86"/>
        <v>4.1257569458557596E-2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19.078124860439843</v>
      </c>
      <c r="O93" s="9">
        <f t="shared" si="102"/>
        <v>6.3093868347599908</v>
      </c>
      <c r="P93" s="9">
        <f t="shared" si="89"/>
        <v>0.26030996557601915</v>
      </c>
      <c r="Q93" s="12">
        <f t="shared" si="90"/>
        <v>0.11713948450920862</v>
      </c>
      <c r="R93" s="9">
        <f t="shared" si="91"/>
        <v>2.3873737500000001</v>
      </c>
      <c r="S93" s="13">
        <f t="shared" si="92"/>
        <v>4.9066253036085625E-2</v>
      </c>
      <c r="T93" s="2">
        <f t="shared" si="93"/>
        <v>0.51</v>
      </c>
      <c r="U93" s="14">
        <f t="shared" si="94"/>
        <v>2.5023789048403668E-2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3.0455672398093707E-2</v>
      </c>
      <c r="AK93" s="9">
        <f t="shared" si="96"/>
        <v>10.4025</v>
      </c>
      <c r="AL93" s="1">
        <f t="shared" si="97"/>
        <v>0.45</v>
      </c>
      <c r="AM93" s="17">
        <f t="shared" si="98"/>
        <v>37756.666666666664</v>
      </c>
      <c r="AN93" s="1">
        <f t="shared" si="99"/>
        <v>119618833.38454966</v>
      </c>
    </row>
    <row r="94" spans="1:48" x14ac:dyDescent="0.15">
      <c r="C94" s="7">
        <v>5</v>
      </c>
      <c r="D94" s="7">
        <f t="shared" si="100"/>
        <v>12.2044193548387</v>
      </c>
      <c r="E94" s="10">
        <f t="shared" si="101"/>
        <v>6.7678000000000003</v>
      </c>
      <c r="F94" s="7" t="s">
        <v>85</v>
      </c>
      <c r="G94" s="1">
        <v>6</v>
      </c>
      <c r="H94" s="9">
        <f t="shared" si="84"/>
        <v>12.2044193548387</v>
      </c>
      <c r="I94" s="9">
        <f t="shared" si="85"/>
        <v>285.35441935483868</v>
      </c>
      <c r="J94" s="9">
        <f t="shared" si="86"/>
        <v>8.0042186548027403E-2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11.354351869183972</v>
      </c>
      <c r="P94" s="9">
        <f t="shared" si="89"/>
        <v>0.90882715044516715</v>
      </c>
      <c r="Q94" s="12">
        <f t="shared" si="90"/>
        <v>0.40897221770032521</v>
      </c>
      <c r="R94" s="9">
        <f t="shared" si="91"/>
        <v>2.3873737500000001</v>
      </c>
      <c r="S94" s="13">
        <f t="shared" si="92"/>
        <v>0.17130632256483727</v>
      </c>
      <c r="T94" s="2">
        <f t="shared" si="93"/>
        <v>0.51</v>
      </c>
      <c r="U94" s="14">
        <f t="shared" si="94"/>
        <v>8.7366224508067011E-2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5.246991668918221E-2</v>
      </c>
      <c r="AK94" s="9">
        <f t="shared" si="96"/>
        <v>10.4025</v>
      </c>
      <c r="AL94" s="1">
        <f t="shared" si="97"/>
        <v>0.45</v>
      </c>
      <c r="AM94" s="17">
        <f t="shared" si="98"/>
        <v>37756.666666666664</v>
      </c>
      <c r="AN94" s="1">
        <f t="shared" si="99"/>
        <v>206082799.29282868</v>
      </c>
    </row>
    <row r="95" spans="1:48" x14ac:dyDescent="0.15">
      <c r="C95" s="7">
        <v>6</v>
      </c>
      <c r="D95" s="7">
        <f t="shared" si="100"/>
        <v>20.147133333333301</v>
      </c>
      <c r="E95" s="10">
        <f t="shared" si="101"/>
        <v>12.2044193548387</v>
      </c>
      <c r="F95" s="7" t="s">
        <v>83</v>
      </c>
      <c r="G95" s="1">
        <v>7</v>
      </c>
      <c r="H95" s="9">
        <f t="shared" si="84"/>
        <v>20.147133333333301</v>
      </c>
      <c r="I95" s="9">
        <f t="shared" si="85"/>
        <v>293.29713333333325</v>
      </c>
      <c r="J95" s="9">
        <f t="shared" si="86"/>
        <v>0.20166280281871229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15.750799718738806</v>
      </c>
      <c r="P95" s="9">
        <f t="shared" si="89"/>
        <v>3.1763504179170527</v>
      </c>
      <c r="Q95" s="12">
        <f t="shared" si="90"/>
        <v>1.4293576880626737</v>
      </c>
      <c r="R95" s="9">
        <f t="shared" si="91"/>
        <v>2.3873737500000001</v>
      </c>
      <c r="S95" s="13">
        <f t="shared" si="92"/>
        <v>0.59871550822851838</v>
      </c>
      <c r="T95" s="2">
        <f t="shared" si="93"/>
        <v>0.51</v>
      </c>
      <c r="U95" s="14">
        <f t="shared" si="94"/>
        <v>0.30534490919654439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0.13851649012275813</v>
      </c>
      <c r="AK95" s="9">
        <f t="shared" si="96"/>
        <v>10.4025</v>
      </c>
      <c r="AL95" s="1">
        <f t="shared" si="97"/>
        <v>0.45</v>
      </c>
      <c r="AM95" s="17">
        <f t="shared" si="98"/>
        <v>37756.666666666664</v>
      </c>
      <c r="AN95" s="1">
        <f t="shared" si="99"/>
        <v>544042526.34540188</v>
      </c>
    </row>
    <row r="96" spans="1:48" x14ac:dyDescent="0.15">
      <c r="C96" s="7">
        <v>7</v>
      </c>
      <c r="D96" s="7">
        <f t="shared" si="100"/>
        <v>21.790806451612902</v>
      </c>
      <c r="E96" s="10">
        <f t="shared" si="101"/>
        <v>20.147133333333301</v>
      </c>
      <c r="F96" s="7" t="s">
        <v>83</v>
      </c>
      <c r="G96" s="1">
        <v>8</v>
      </c>
      <c r="H96" s="9">
        <f t="shared" si="84"/>
        <v>21.790806451612902</v>
      </c>
      <c r="I96" s="9">
        <f t="shared" si="85"/>
        <v>294.9408064516129</v>
      </c>
      <c r="J96" s="9">
        <f t="shared" si="86"/>
        <v>0.24264614026958414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17.879724300821753</v>
      </c>
      <c r="P96" s="9">
        <f t="shared" si="89"/>
        <v>4.338446090678687</v>
      </c>
      <c r="Q96" s="12">
        <f t="shared" si="90"/>
        <v>1.9523007408054092</v>
      </c>
      <c r="R96" s="9">
        <f t="shared" si="91"/>
        <v>2.3873737500000001</v>
      </c>
      <c r="S96" s="13">
        <f t="shared" si="92"/>
        <v>0.81776083062210481</v>
      </c>
      <c r="T96" s="2">
        <f t="shared" si="93"/>
        <v>0.51</v>
      </c>
      <c r="U96" s="14">
        <f t="shared" si="94"/>
        <v>0.41705802361727345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0.17219799412060796</v>
      </c>
      <c r="AK96" s="9">
        <f t="shared" si="96"/>
        <v>10.4025</v>
      </c>
      <c r="AL96" s="1">
        <f t="shared" si="97"/>
        <v>0.45</v>
      </c>
      <c r="AM96" s="17">
        <f t="shared" si="98"/>
        <v>37756.666666666664</v>
      </c>
      <c r="AN96" s="1">
        <f t="shared" si="99"/>
        <v>676331256.0833807</v>
      </c>
    </row>
    <row r="97" spans="1:50" x14ac:dyDescent="0.15">
      <c r="C97" s="7">
        <v>8</v>
      </c>
      <c r="D97" s="7">
        <f t="shared" si="100"/>
        <v>17.8885161290323</v>
      </c>
      <c r="E97" s="10">
        <f t="shared" si="101"/>
        <v>21.790806451612902</v>
      </c>
      <c r="F97" s="7" t="s">
        <v>83</v>
      </c>
      <c r="G97" s="1">
        <v>9</v>
      </c>
      <c r="H97" s="9">
        <f t="shared" si="84"/>
        <v>17.8885161290323</v>
      </c>
      <c r="I97" s="9">
        <f t="shared" si="85"/>
        <v>291.0385161290323</v>
      </c>
      <c r="J97" s="9">
        <f t="shared" si="86"/>
        <v>0.15586103799604237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18.846553210143064</v>
      </c>
      <c r="P97" s="9">
        <f t="shared" si="89"/>
        <v>2.9374433459805425</v>
      </c>
      <c r="Q97" s="12">
        <f t="shared" si="90"/>
        <v>1.321849505691244</v>
      </c>
      <c r="R97" s="9">
        <f t="shared" si="91"/>
        <v>2.3873737500000001</v>
      </c>
      <c r="S97" s="13">
        <f t="shared" si="92"/>
        <v>0.55368352177418556</v>
      </c>
      <c r="T97" s="2">
        <f t="shared" si="93"/>
        <v>0.51</v>
      </c>
      <c r="U97" s="14">
        <f t="shared" si="94"/>
        <v>0.28237859610483462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0.13159214672560765</v>
      </c>
      <c r="AK97" s="9">
        <f t="shared" si="96"/>
        <v>10.4025</v>
      </c>
      <c r="AL97" s="1">
        <f t="shared" si="97"/>
        <v>0.45</v>
      </c>
      <c r="AM97" s="17">
        <f t="shared" si="98"/>
        <v>37756.666666666664</v>
      </c>
      <c r="AN97" s="1">
        <f t="shared" si="99"/>
        <v>516846217.28696209</v>
      </c>
    </row>
    <row r="98" spans="1:50" x14ac:dyDescent="0.15">
      <c r="C98" s="7">
        <v>9</v>
      </c>
      <c r="D98" s="7">
        <f t="shared" si="100"/>
        <v>14.6613333333333</v>
      </c>
      <c r="E98" s="10">
        <f t="shared" si="101"/>
        <v>17.8885161290323</v>
      </c>
      <c r="F98" s="7" t="s">
        <v>83</v>
      </c>
      <c r="G98" s="1">
        <v>10</v>
      </c>
      <c r="H98" s="9">
        <f t="shared" si="84"/>
        <v>14.6613333333333</v>
      </c>
      <c r="I98" s="9">
        <f t="shared" si="85"/>
        <v>287.81133333333327</v>
      </c>
      <c r="J98" s="9">
        <f t="shared" si="86"/>
        <v>0.10710777188805531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21.214384864162522</v>
      </c>
      <c r="P98" s="9">
        <f t="shared" si="89"/>
        <v>2.2722254947761327</v>
      </c>
      <c r="Q98" s="12">
        <f t="shared" si="90"/>
        <v>1.0225014726492598</v>
      </c>
      <c r="R98" s="9">
        <f t="shared" si="91"/>
        <v>2.3873737500000001</v>
      </c>
      <c r="S98" s="13">
        <f t="shared" si="92"/>
        <v>0.42829551621285095</v>
      </c>
      <c r="T98" s="2">
        <f t="shared" si="93"/>
        <v>0.51</v>
      </c>
      <c r="U98" s="14">
        <f t="shared" si="94"/>
        <v>0.21843071326855398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0.10910586005046902</v>
      </c>
      <c r="AK98" s="9">
        <f t="shared" si="96"/>
        <v>10.4025</v>
      </c>
      <c r="AL98" s="1">
        <f t="shared" si="97"/>
        <v>0.45</v>
      </c>
      <c r="AM98" s="17">
        <f t="shared" si="98"/>
        <v>37756.666666666664</v>
      </c>
      <c r="AN98" s="1">
        <f t="shared" si="99"/>
        <v>428528240.12750894</v>
      </c>
    </row>
    <row r="99" spans="1:50" x14ac:dyDescent="0.15">
      <c r="C99" s="7">
        <v>10</v>
      </c>
      <c r="D99" s="7">
        <f t="shared" si="100"/>
        <v>8.3098064516129106</v>
      </c>
      <c r="E99" s="10">
        <f t="shared" si="101"/>
        <v>14.6613333333333</v>
      </c>
      <c r="F99" s="7" t="s">
        <v>83</v>
      </c>
      <c r="G99" s="1">
        <v>11</v>
      </c>
      <c r="H99" s="9">
        <f t="shared" si="84"/>
        <v>8.3098064516129106</v>
      </c>
      <c r="I99" s="9">
        <f t="shared" si="85"/>
        <v>281.45980645161291</v>
      </c>
      <c r="J99" s="9">
        <f t="shared" si="86"/>
        <v>4.9919156473998895E-2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17.995051400917067</v>
      </c>
      <c r="O99" s="9">
        <f t="shared" si="102"/>
        <v>6.2523829684693197</v>
      </c>
      <c r="P99" s="9">
        <f t="shared" si="89"/>
        <v>0.31211368373838566</v>
      </c>
      <c r="Q99" s="12">
        <f t="shared" si="90"/>
        <v>0.14045115768227356</v>
      </c>
      <c r="R99" s="9">
        <f t="shared" si="91"/>
        <v>2.3873737500000001</v>
      </c>
      <c r="S99" s="13">
        <f t="shared" si="92"/>
        <v>5.8830820973160808E-2</v>
      </c>
      <c r="T99" s="2">
        <f t="shared" si="93"/>
        <v>0.51</v>
      </c>
      <c r="U99" s="14">
        <f t="shared" si="94"/>
        <v>3.0003718696312014E-2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3.9383121186938069E-2</v>
      </c>
      <c r="AK99" s="9">
        <f t="shared" si="96"/>
        <v>10.4025</v>
      </c>
      <c r="AL99" s="1">
        <f t="shared" si="97"/>
        <v>0.45</v>
      </c>
      <c r="AM99" s="17">
        <f t="shared" si="98"/>
        <v>37756.666666666664</v>
      </c>
      <c r="AN99" s="1">
        <f t="shared" si="99"/>
        <v>154682613.79508215</v>
      </c>
    </row>
    <row r="100" spans="1:50" x14ac:dyDescent="0.15">
      <c r="C100" s="7">
        <v>11</v>
      </c>
      <c r="D100" s="7">
        <f t="shared" si="100"/>
        <v>4.1416666666666702</v>
      </c>
      <c r="E100" s="10">
        <f t="shared" si="101"/>
        <v>8.3098064516129106</v>
      </c>
      <c r="F100" s="7" t="s">
        <v>85</v>
      </c>
      <c r="G100" s="1">
        <v>12</v>
      </c>
      <c r="H100" s="9">
        <f t="shared" si="84"/>
        <v>4.1416666666666702</v>
      </c>
      <c r="I100" s="9">
        <f t="shared" si="85"/>
        <v>277.29166666666663</v>
      </c>
      <c r="J100" s="9">
        <f t="shared" si="86"/>
        <v>2.967791119369604E-2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11.245544284730935</v>
      </c>
      <c r="P100" s="9">
        <f t="shared" si="89"/>
        <v>0.33374426460702072</v>
      </c>
      <c r="Q100" s="12">
        <f t="shared" si="90"/>
        <v>0.15018491907315934</v>
      </c>
      <c r="R100" s="9">
        <f t="shared" si="91"/>
        <v>2.3873737500000001</v>
      </c>
      <c r="S100" s="13">
        <f t="shared" si="92"/>
        <v>6.2908004694765263E-2</v>
      </c>
      <c r="T100" s="2">
        <f t="shared" si="93"/>
        <v>0.51</v>
      </c>
      <c r="U100" s="14">
        <f t="shared" si="94"/>
        <v>3.2083082394330283E-2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4.0010049341890577E-2</v>
      </c>
      <c r="AK100" s="9">
        <f t="shared" si="96"/>
        <v>10.4025</v>
      </c>
      <c r="AL100" s="1">
        <f t="shared" si="97"/>
        <v>0.45</v>
      </c>
      <c r="AM100" s="17">
        <f t="shared" si="98"/>
        <v>37756.666666666664</v>
      </c>
      <c r="AN100" s="1">
        <f t="shared" si="99"/>
        <v>157144960.16954741</v>
      </c>
      <c r="AO100" s="1">
        <f>SUM(AN89:AN100)</f>
        <v>3409532413.2656503</v>
      </c>
    </row>
    <row r="101" spans="1:50" x14ac:dyDescent="0.15">
      <c r="C101" s="7">
        <v>12</v>
      </c>
      <c r="D101" s="7">
        <f t="shared" si="100"/>
        <v>-0.235967741935484</v>
      </c>
      <c r="E101" s="10">
        <f t="shared" si="101"/>
        <v>4.1416666666666702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9">
        <f t="shared" ref="H105:H116" si="103">E106</f>
        <v>0</v>
      </c>
      <c r="I105" s="9">
        <f t="shared" ref="I105:I116" si="104">H105+273.15</f>
        <v>273.14999999999998</v>
      </c>
      <c r="J105" s="9">
        <f t="shared" ref="J105:J116" si="105">EXP(($C$15*(I105-$C$13))/($C$16*I105*$C$13))</f>
        <v>1.7426374748752829E-2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1.1290377566464211E-2</v>
      </c>
      <c r="Q105" s="12">
        <f t="shared" ref="Q105:Q116" si="109">P105*$B$107</f>
        <v>3.3871132699392634E-3</v>
      </c>
      <c r="R105" s="9">
        <f t="shared" ref="R105:R116" si="110">L105*$B$107</f>
        <v>0.19436706250000002</v>
      </c>
      <c r="S105" s="13">
        <f t="shared" ref="S105:S116" si="111">Q105/R105</f>
        <v>1.7426374748752829E-2</v>
      </c>
      <c r="T105" s="2">
        <f t="shared" ref="T105:T116" si="112">$B$106/100</f>
        <v>0.01</v>
      </c>
      <c r="U105" s="14">
        <f t="shared" ref="U105:U116" si="113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5.6642637474875286E-3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-2.1072333553548401</v>
      </c>
      <c r="E106" s="10">
        <f t="shared" ref="E106:E117" si="121">D105</f>
        <v>0</v>
      </c>
      <c r="F106" s="7" t="s">
        <v>83</v>
      </c>
      <c r="G106" s="1">
        <v>2</v>
      </c>
      <c r="H106" s="9">
        <f t="shared" si="103"/>
        <v>-2.1072333553548401</v>
      </c>
      <c r="I106" s="9">
        <f t="shared" si="104"/>
        <v>271.04276664464516</v>
      </c>
      <c r="J106" s="9">
        <f t="shared" si="105"/>
        <v>1.3208375415372047E-2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1.2844900391002028</v>
      </c>
      <c r="P106" s="9">
        <f t="shared" si="108"/>
        <v>1.6966026653741396E-2</v>
      </c>
      <c r="Q106" s="12">
        <f t="shared" si="109"/>
        <v>5.0898079961224189E-3</v>
      </c>
      <c r="R106" s="9">
        <f t="shared" si="110"/>
        <v>0.19436706250000002</v>
      </c>
      <c r="S106" s="13">
        <f t="shared" si="111"/>
        <v>2.6186576730933608E-2</v>
      </c>
      <c r="T106" s="2">
        <f t="shared" si="112"/>
        <v>0.01</v>
      </c>
      <c r="U106" s="14">
        <f t="shared" si="113"/>
        <v>2.6186576730933609E-4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5.751865767309336E-3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-2.4300081525000001</v>
      </c>
      <c r="E107" s="10">
        <f t="shared" si="121"/>
        <v>-2.1072333553548401</v>
      </c>
      <c r="F107" s="7" t="s">
        <v>83</v>
      </c>
      <c r="G107" s="1">
        <v>3</v>
      </c>
      <c r="H107" s="9">
        <f t="shared" si="103"/>
        <v>-2.4300081525000001</v>
      </c>
      <c r="I107" s="9">
        <f t="shared" si="104"/>
        <v>270.71999184749995</v>
      </c>
      <c r="J107" s="9">
        <f t="shared" si="105"/>
        <v>1.2654592926527972E-2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1.9154142207797946</v>
      </c>
      <c r="P107" s="9">
        <f t="shared" si="108"/>
        <v>2.4238787249651075E-2</v>
      </c>
      <c r="Q107" s="12">
        <f t="shared" si="109"/>
        <v>7.2716361748953219E-3</v>
      </c>
      <c r="R107" s="9">
        <f t="shared" si="110"/>
        <v>0.19436706250000002</v>
      </c>
      <c r="S107" s="13">
        <f t="shared" si="111"/>
        <v>3.7411874632284063E-2</v>
      </c>
      <c r="T107" s="2">
        <f t="shared" si="112"/>
        <v>0.01</v>
      </c>
      <c r="U107" s="14">
        <f t="shared" si="113"/>
        <v>3.7411874632284066E-4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5.864118746322841E-3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v>4.1773860651290304</v>
      </c>
      <c r="E108" s="10">
        <f t="shared" si="121"/>
        <v>-2.4300081525000001</v>
      </c>
      <c r="F108" s="7" t="s">
        <v>83</v>
      </c>
      <c r="G108" s="1">
        <v>4</v>
      </c>
      <c r="H108" s="9">
        <f t="shared" si="103"/>
        <v>4.1773860651290304</v>
      </c>
      <c r="I108" s="9">
        <f t="shared" si="104"/>
        <v>277.32738606512902</v>
      </c>
      <c r="J108" s="9">
        <f t="shared" si="105"/>
        <v>2.9812437153938241E-2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2.5390656418634769</v>
      </c>
      <c r="P108" s="9">
        <f t="shared" si="108"/>
        <v>7.5695734877778767E-2</v>
      </c>
      <c r="Q108" s="12">
        <f t="shared" si="109"/>
        <v>2.270872046333363E-2</v>
      </c>
      <c r="R108" s="9">
        <f t="shared" si="110"/>
        <v>0.19436706250000002</v>
      </c>
      <c r="S108" s="13">
        <f t="shared" si="111"/>
        <v>0.11683420107938107</v>
      </c>
      <c r="T108" s="2">
        <f t="shared" si="112"/>
        <v>0.01</v>
      </c>
      <c r="U108" s="14">
        <f t="shared" si="113"/>
        <v>1.1683420107938107E-3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6.6583420107938105E-3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v>10.4270633876333</v>
      </c>
      <c r="E109" s="10">
        <f t="shared" si="121"/>
        <v>4.1773860651290304</v>
      </c>
      <c r="F109" s="7" t="s">
        <v>83</v>
      </c>
      <c r="G109" s="1">
        <v>5</v>
      </c>
      <c r="H109" s="9">
        <f t="shared" si="103"/>
        <v>10.4270633876333</v>
      </c>
      <c r="I109" s="9">
        <f t="shared" si="104"/>
        <v>283.5770633876333</v>
      </c>
      <c r="J109" s="9">
        <f t="shared" si="105"/>
        <v>6.4630821323288623E-2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2.3402014116364134</v>
      </c>
      <c r="O109" s="9">
        <f t="shared" si="122"/>
        <v>0.77105870368261842</v>
      </c>
      <c r="P109" s="9">
        <f t="shared" si="108"/>
        <v>4.983415730747786E-2</v>
      </c>
      <c r="Q109" s="12">
        <f t="shared" si="109"/>
        <v>1.4950247192243356E-2</v>
      </c>
      <c r="R109" s="9">
        <f t="shared" si="110"/>
        <v>0.19436706250000002</v>
      </c>
      <c r="S109" s="13">
        <f t="shared" si="111"/>
        <v>7.691759601626616E-2</v>
      </c>
      <c r="T109" s="2">
        <f t="shared" si="112"/>
        <v>0.01</v>
      </c>
      <c r="U109" s="14">
        <f t="shared" si="113"/>
        <v>7.691759601626616E-4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6.2591759601626617E-3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v>13.538016093806499</v>
      </c>
      <c r="E110" s="10">
        <f t="shared" si="121"/>
        <v>10.4270633876333</v>
      </c>
      <c r="F110" s="7" t="s">
        <v>85</v>
      </c>
      <c r="G110" s="1">
        <v>6</v>
      </c>
      <c r="H110" s="9">
        <f t="shared" si="103"/>
        <v>13.538016093806499</v>
      </c>
      <c r="I110" s="9">
        <f t="shared" si="104"/>
        <v>286.68801609380648</v>
      </c>
      <c r="J110" s="9">
        <f t="shared" si="105"/>
        <v>9.3810718957112599E-2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1.3691147547084741</v>
      </c>
      <c r="P110" s="9">
        <f t="shared" si="108"/>
        <v>0.12843763947399281</v>
      </c>
      <c r="Q110" s="12">
        <f t="shared" si="109"/>
        <v>3.8531291842197841E-2</v>
      </c>
      <c r="R110" s="9">
        <f t="shared" si="110"/>
        <v>0.19436706250000002</v>
      </c>
      <c r="S110" s="13">
        <f t="shared" si="111"/>
        <v>0.19823982184326028</v>
      </c>
      <c r="T110" s="2">
        <f t="shared" si="112"/>
        <v>0.01</v>
      </c>
      <c r="U110" s="14">
        <f t="shared" si="113"/>
        <v>1.982398218432603E-3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7.4723982184326026E-3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v>17.344196725</v>
      </c>
      <c r="E111" s="10">
        <f t="shared" si="121"/>
        <v>13.538016093806499</v>
      </c>
      <c r="F111" s="7" t="s">
        <v>83</v>
      </c>
      <c r="G111" s="1">
        <v>7</v>
      </c>
      <c r="H111" s="9">
        <f t="shared" si="103"/>
        <v>17.344196725</v>
      </c>
      <c r="I111" s="9">
        <f t="shared" si="104"/>
        <v>290.49419672499999</v>
      </c>
      <c r="J111" s="9">
        <f t="shared" si="105"/>
        <v>0.14639042945439829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1.8885673235678149</v>
      </c>
      <c r="P111" s="9">
        <f t="shared" si="108"/>
        <v>0.27646818155063596</v>
      </c>
      <c r="Q111" s="12">
        <f t="shared" si="109"/>
        <v>8.2940454465190785E-2</v>
      </c>
      <c r="R111" s="9">
        <f t="shared" si="110"/>
        <v>0.19436706250000002</v>
      </c>
      <c r="S111" s="13">
        <f t="shared" si="111"/>
        <v>0.4267207282879566</v>
      </c>
      <c r="T111" s="2">
        <f t="shared" si="112"/>
        <v>0.01</v>
      </c>
      <c r="U111" s="14">
        <f t="shared" si="113"/>
        <v>4.2672072828795664E-3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1.4217207282879566E-2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v>17.456674079999999</v>
      </c>
      <c r="E112" s="10">
        <f t="shared" si="121"/>
        <v>17.344196725</v>
      </c>
      <c r="F112" s="7" t="s">
        <v>83</v>
      </c>
      <c r="G112" s="1">
        <v>8</v>
      </c>
      <c r="H112" s="9">
        <f t="shared" si="103"/>
        <v>17.456674079999999</v>
      </c>
      <c r="I112" s="9">
        <f t="shared" si="104"/>
        <v>290.60667407999995</v>
      </c>
      <c r="J112" s="9">
        <f t="shared" si="105"/>
        <v>0.1483019130673312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2.2599893503505126</v>
      </c>
      <c r="P112" s="9">
        <f t="shared" si="108"/>
        <v>0.33516074416877606</v>
      </c>
      <c r="Q112" s="12">
        <f t="shared" si="109"/>
        <v>0.10054822325063281</v>
      </c>
      <c r="R112" s="9">
        <f t="shared" si="110"/>
        <v>0.19436706250000002</v>
      </c>
      <c r="S112" s="13">
        <f t="shared" si="111"/>
        <v>0.51731101945646163</v>
      </c>
      <c r="T112" s="2">
        <f t="shared" si="112"/>
        <v>0.01</v>
      </c>
      <c r="U112" s="14">
        <f t="shared" si="113"/>
        <v>5.173110194564616E-3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1.5123110194564617E-2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v>19.068475976129001</v>
      </c>
      <c r="E113" s="10">
        <f t="shared" si="121"/>
        <v>17.456674079999999</v>
      </c>
      <c r="F113" s="7" t="s">
        <v>83</v>
      </c>
      <c r="G113" s="1">
        <v>9</v>
      </c>
      <c r="H113" s="9">
        <f t="shared" si="103"/>
        <v>19.068475976129001</v>
      </c>
      <c r="I113" s="9">
        <f t="shared" si="104"/>
        <v>292.21847597612896</v>
      </c>
      <c r="J113" s="9">
        <f t="shared" si="105"/>
        <v>0.17840483866530621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2.5727188145150701</v>
      </c>
      <c r="P113" s="9">
        <f t="shared" si="108"/>
        <v>0.45898548503475894</v>
      </c>
      <c r="Q113" s="12">
        <f t="shared" si="109"/>
        <v>0.13769564551042768</v>
      </c>
      <c r="R113" s="9">
        <f t="shared" si="110"/>
        <v>0.19436706250000002</v>
      </c>
      <c r="S113" s="13">
        <f t="shared" si="111"/>
        <v>0.70843096427630403</v>
      </c>
      <c r="T113" s="2">
        <f t="shared" si="112"/>
        <v>0.01</v>
      </c>
      <c r="U113" s="14">
        <f t="shared" si="113"/>
        <v>7.0843096427630403E-3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1.7034309642763042E-2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v>15.940850095666701</v>
      </c>
      <c r="E114" s="10">
        <f t="shared" si="121"/>
        <v>19.068475976129001</v>
      </c>
      <c r="F114" s="7" t="s">
        <v>83</v>
      </c>
      <c r="G114" s="1">
        <v>10</v>
      </c>
      <c r="H114" s="9">
        <f t="shared" si="103"/>
        <v>15.940850095666701</v>
      </c>
      <c r="I114" s="9">
        <f t="shared" si="104"/>
        <v>289.09085009566667</v>
      </c>
      <c r="J114" s="9">
        <f t="shared" si="105"/>
        <v>0.12440834055642515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2.7616235378136449</v>
      </c>
      <c r="P114" s="9">
        <f t="shared" si="108"/>
        <v>0.3435690015809596</v>
      </c>
      <c r="Q114" s="12">
        <f t="shared" si="109"/>
        <v>0.10307070047428787</v>
      </c>
      <c r="R114" s="9">
        <f t="shared" si="110"/>
        <v>0.19436706250000002</v>
      </c>
      <c r="S114" s="13">
        <f t="shared" si="111"/>
        <v>0.53028892420642448</v>
      </c>
      <c r="T114" s="2">
        <f t="shared" si="112"/>
        <v>0.01</v>
      </c>
      <c r="U114" s="14">
        <f t="shared" si="113"/>
        <v>5.3028892420642453E-3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1.5252889242064246E-2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v>7.8971862551935503</v>
      </c>
      <c r="E115" s="10">
        <f t="shared" si="121"/>
        <v>15.940850095666701</v>
      </c>
      <c r="F115" s="7" t="s">
        <v>83</v>
      </c>
      <c r="G115" s="1">
        <v>11</v>
      </c>
      <c r="H115" s="9">
        <f t="shared" si="103"/>
        <v>7.8971862551935503</v>
      </c>
      <c r="I115" s="9">
        <f t="shared" si="104"/>
        <v>281.04718625519354</v>
      </c>
      <c r="J115" s="9">
        <f t="shared" si="105"/>
        <v>4.744711462024085E-2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2.297151809421051</v>
      </c>
      <c r="O115" s="9">
        <f t="shared" si="122"/>
        <v>0.7687929351449676</v>
      </c>
      <c r="P115" s="9">
        <f t="shared" si="108"/>
        <v>3.6477006513054668E-2</v>
      </c>
      <c r="Q115" s="12">
        <f t="shared" si="109"/>
        <v>1.0943101953916399E-2</v>
      </c>
      <c r="R115" s="9">
        <f t="shared" si="110"/>
        <v>0.19436706250000002</v>
      </c>
      <c r="S115" s="13">
        <f t="shared" si="111"/>
        <v>5.6301215921892106E-2</v>
      </c>
      <c r="T115" s="2">
        <f t="shared" si="112"/>
        <v>0.01</v>
      </c>
      <c r="U115" s="14">
        <f t="shared" si="113"/>
        <v>5.6301215921892103E-4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6.053012159218921E-3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v>1.4921039864666701</v>
      </c>
      <c r="E116" s="10">
        <f t="shared" si="121"/>
        <v>7.8971862551935503</v>
      </c>
      <c r="F116" s="7" t="s">
        <v>85</v>
      </c>
      <c r="G116" s="1">
        <v>12</v>
      </c>
      <c r="H116" s="9">
        <f t="shared" si="103"/>
        <v>1.4921039864666701</v>
      </c>
      <c r="I116" s="9">
        <f t="shared" si="104"/>
        <v>274.64210398646662</v>
      </c>
      <c r="J116" s="9">
        <f t="shared" si="105"/>
        <v>2.1150166847029434E-2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1.3802061369652465</v>
      </c>
      <c r="P116" s="9">
        <f t="shared" si="108"/>
        <v>2.9191590080108923E-2</v>
      </c>
      <c r="Q116" s="12">
        <f t="shared" si="109"/>
        <v>8.7574770240326765E-3</v>
      </c>
      <c r="R116" s="9">
        <f t="shared" si="110"/>
        <v>0.19436706250000002</v>
      </c>
      <c r="S116" s="13">
        <f t="shared" si="111"/>
        <v>4.5056384098168256E-2</v>
      </c>
      <c r="T116" s="2">
        <f t="shared" si="112"/>
        <v>0.01</v>
      </c>
      <c r="U116" s="14">
        <f t="shared" si="113"/>
        <v>4.5056384098168258E-4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5.940563840981683E-3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3">
      <c r="C117" s="7">
        <v>12</v>
      </c>
      <c r="D117" s="19">
        <v>0.69410592783870895</v>
      </c>
      <c r="E117" s="10">
        <f t="shared" si="121"/>
        <v>1.4921039864666701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9">
        <f t="shared" ref="H121:H132" si="123">E122</f>
        <v>0</v>
      </c>
      <c r="I121" s="9">
        <f t="shared" ref="I121:I132" si="124">H121+273.15</f>
        <v>273.14999999999998</v>
      </c>
      <c r="J121" s="9">
        <f t="shared" ref="J121:J132" si="125">EXP(($C$15*(I121-$C$13))/($C$16*I121*$C$13))</f>
        <v>1.7426374748752829E-2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4.9612888909699301E-3</v>
      </c>
      <c r="Q121" s="12">
        <f t="shared" ref="Q121:Q132" si="129">P121*$B$123</f>
        <v>1.637225334020077E-3</v>
      </c>
      <c r="R121" s="9">
        <f t="shared" ref="R121:R132" si="130">L121*$B$123</f>
        <v>9.3951000000000007E-2</v>
      </c>
      <c r="S121" s="13">
        <f t="shared" ref="S121:S132" si="131">Q121/R121</f>
        <v>1.7426374748752829E-2</v>
      </c>
      <c r="T121" s="2">
        <f t="shared" ref="T121:T132" si="132">$B$122/100</f>
        <v>0.01</v>
      </c>
      <c r="U121" s="14">
        <f t="shared" ref="U121:U132" si="133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4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5">AR121*AQ121</f>
        <v>5.0000000000000001E-3</v>
      </c>
      <c r="AT121" s="1">
        <f t="shared" ref="AT121:AT132" si="136">(AS121+AM121+AD121+AA121+U121+X121+AG121+AJ121+AP121)</f>
        <v>5.6642637474875286E-3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-2.1072333553548401</v>
      </c>
      <c r="E122" s="10">
        <f t="shared" ref="E122:E133" si="143">D121</f>
        <v>0</v>
      </c>
      <c r="F122" s="7" t="s">
        <v>83</v>
      </c>
      <c r="G122" s="1">
        <v>2</v>
      </c>
      <c r="H122" s="9">
        <f t="shared" si="123"/>
        <v>-2.1072333553548401</v>
      </c>
      <c r="I122" s="9">
        <f t="shared" si="124"/>
        <v>271.04276664464516</v>
      </c>
      <c r="J122" s="9">
        <f t="shared" si="125"/>
        <v>1.3208375415372047E-2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0.5644387111090301</v>
      </c>
      <c r="P122" s="9">
        <f t="shared" si="128"/>
        <v>7.4553183952967986E-3</v>
      </c>
      <c r="Q122" s="12">
        <f t="shared" si="129"/>
        <v>2.4602550704479437E-3</v>
      </c>
      <c r="R122" s="9">
        <f t="shared" si="130"/>
        <v>9.3951000000000007E-2</v>
      </c>
      <c r="S122" s="13">
        <f t="shared" si="131"/>
        <v>2.6186576730933608E-2</v>
      </c>
      <c r="T122" s="2">
        <f t="shared" si="132"/>
        <v>0.01</v>
      </c>
      <c r="U122" s="14">
        <f t="shared" si="133"/>
        <v>2.6186576730933609E-4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4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5"/>
        <v>5.0000000000000001E-3</v>
      </c>
      <c r="AT122" s="1">
        <f t="shared" si="136"/>
        <v>5.751865767309336E-3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-2.4300081525000001</v>
      </c>
      <c r="E123" s="10">
        <f t="shared" si="143"/>
        <v>-2.1072333553548401</v>
      </c>
      <c r="F123" s="7" t="s">
        <v>83</v>
      </c>
      <c r="G123" s="1">
        <v>3</v>
      </c>
      <c r="H123" s="9">
        <f t="shared" si="123"/>
        <v>-2.4300081525000001</v>
      </c>
      <c r="I123" s="9">
        <f t="shared" si="124"/>
        <v>270.71999184749995</v>
      </c>
      <c r="J123" s="9">
        <f t="shared" si="125"/>
        <v>1.2654592926527972E-2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0.84168339271373327</v>
      </c>
      <c r="P123" s="9">
        <f t="shared" si="128"/>
        <v>1.0651160707811275E-2</v>
      </c>
      <c r="Q123" s="12">
        <f t="shared" si="129"/>
        <v>3.5148830335777208E-3</v>
      </c>
      <c r="R123" s="9">
        <f t="shared" si="130"/>
        <v>9.3951000000000007E-2</v>
      </c>
      <c r="S123" s="13">
        <f t="shared" si="131"/>
        <v>3.741187463228407E-2</v>
      </c>
      <c r="T123" s="2">
        <f t="shared" si="132"/>
        <v>0.01</v>
      </c>
      <c r="U123" s="14">
        <f t="shared" si="133"/>
        <v>3.7411874632284071E-4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4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5"/>
        <v>5.0000000000000001E-3</v>
      </c>
      <c r="AT123" s="1">
        <f t="shared" si="136"/>
        <v>5.864118746322841E-3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7">
        <v>4.1773860651290304</v>
      </c>
      <c r="E124" s="10">
        <f t="shared" si="143"/>
        <v>-2.4300081525000001</v>
      </c>
      <c r="F124" s="7" t="s">
        <v>83</v>
      </c>
      <c r="G124" s="1">
        <v>4</v>
      </c>
      <c r="H124" s="9">
        <f t="shared" si="123"/>
        <v>4.1773860651290304</v>
      </c>
      <c r="I124" s="9">
        <f t="shared" si="124"/>
        <v>277.32738606512902</v>
      </c>
      <c r="J124" s="9">
        <f t="shared" si="125"/>
        <v>2.9812437153938241E-2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1.115732232005922</v>
      </c>
      <c r="P124" s="9">
        <f t="shared" si="128"/>
        <v>3.326269704729979E-2</v>
      </c>
      <c r="Q124" s="12">
        <f t="shared" si="129"/>
        <v>1.0976690025608931E-2</v>
      </c>
      <c r="R124" s="9">
        <f t="shared" si="130"/>
        <v>9.3951000000000007E-2</v>
      </c>
      <c r="S124" s="13">
        <f t="shared" si="131"/>
        <v>0.11683420107938106</v>
      </c>
      <c r="T124" s="2">
        <f t="shared" si="132"/>
        <v>0.01</v>
      </c>
      <c r="U124" s="14">
        <f t="shared" si="133"/>
        <v>1.1683420107938107E-3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4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5"/>
        <v>5.0000000000000001E-3</v>
      </c>
      <c r="AT124" s="1">
        <f t="shared" si="136"/>
        <v>6.6583420107938105E-3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7">
        <v>10.4270633876333</v>
      </c>
      <c r="E125" s="10">
        <f t="shared" si="143"/>
        <v>4.1773860651290304</v>
      </c>
      <c r="F125" s="7" t="s">
        <v>83</v>
      </c>
      <c r="G125" s="1">
        <v>5</v>
      </c>
      <c r="H125" s="9">
        <f t="shared" si="123"/>
        <v>10.4270633876333</v>
      </c>
      <c r="I125" s="9">
        <f t="shared" si="124"/>
        <v>283.5770633876333</v>
      </c>
      <c r="J125" s="9">
        <f t="shared" si="125"/>
        <v>6.4630821323288623E-2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1.0283460582106911</v>
      </c>
      <c r="O125" s="9">
        <f t="shared" si="144"/>
        <v>0.33882347674793101</v>
      </c>
      <c r="P125" s="9">
        <f t="shared" si="128"/>
        <v>2.1898439585830966E-2</v>
      </c>
      <c r="Q125" s="12">
        <f t="shared" si="129"/>
        <v>7.2264850633242186E-3</v>
      </c>
      <c r="R125" s="9">
        <f t="shared" si="130"/>
        <v>9.3951000000000007E-2</v>
      </c>
      <c r="S125" s="13">
        <f t="shared" si="131"/>
        <v>7.6917596016266118E-2</v>
      </c>
      <c r="T125" s="2">
        <f t="shared" si="132"/>
        <v>0.01</v>
      </c>
      <c r="U125" s="14">
        <f t="shared" si="133"/>
        <v>7.6917596016266116E-4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4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5"/>
        <v>5.0000000000000001E-3</v>
      </c>
      <c r="AT125" s="1">
        <f t="shared" si="136"/>
        <v>6.2591759601626608E-3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7">
        <v>13.538016093806499</v>
      </c>
      <c r="E126" s="10">
        <f t="shared" si="143"/>
        <v>10.4270633876333</v>
      </c>
      <c r="F126" s="7" t="s">
        <v>85</v>
      </c>
      <c r="G126" s="1">
        <v>6</v>
      </c>
      <c r="H126" s="9">
        <f t="shared" si="123"/>
        <v>13.538016093806499</v>
      </c>
      <c r="I126" s="9">
        <f t="shared" si="124"/>
        <v>286.68801609380648</v>
      </c>
      <c r="J126" s="9">
        <f t="shared" si="125"/>
        <v>9.3810718957112599E-2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0.60162503716210003</v>
      </c>
      <c r="P126" s="9">
        <f t="shared" si="128"/>
        <v>5.6438877278776188E-2</v>
      </c>
      <c r="Q126" s="12">
        <f t="shared" si="129"/>
        <v>1.8624829501996142E-2</v>
      </c>
      <c r="R126" s="9">
        <f t="shared" si="130"/>
        <v>9.3951000000000007E-2</v>
      </c>
      <c r="S126" s="13">
        <f t="shared" si="131"/>
        <v>0.19823982184326022</v>
      </c>
      <c r="T126" s="2">
        <f t="shared" si="132"/>
        <v>0.01</v>
      </c>
      <c r="U126" s="14">
        <f t="shared" si="133"/>
        <v>1.9823982184326021E-3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4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5"/>
        <v>5.0000000000000001E-3</v>
      </c>
      <c r="AT126" s="1">
        <f t="shared" si="136"/>
        <v>7.4723982184326026E-3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7">
        <v>17.344196725</v>
      </c>
      <c r="E127" s="10">
        <f t="shared" si="143"/>
        <v>13.538016093806499</v>
      </c>
      <c r="F127" s="7" t="s">
        <v>83</v>
      </c>
      <c r="G127" s="1">
        <v>7</v>
      </c>
      <c r="H127" s="9">
        <f t="shared" si="123"/>
        <v>17.344196725</v>
      </c>
      <c r="I127" s="9">
        <f t="shared" si="124"/>
        <v>290.49419672499999</v>
      </c>
      <c r="J127" s="9">
        <f t="shared" si="125"/>
        <v>0.14639042945439829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0.82988615988332393</v>
      </c>
      <c r="P127" s="9">
        <f t="shared" si="128"/>
        <v>0.12148739134358123</v>
      </c>
      <c r="Q127" s="12">
        <f t="shared" si="129"/>
        <v>4.009083914338181E-2</v>
      </c>
      <c r="R127" s="9">
        <f t="shared" si="130"/>
        <v>9.3951000000000007E-2</v>
      </c>
      <c r="S127" s="13">
        <f t="shared" si="131"/>
        <v>0.42672072828795654</v>
      </c>
      <c r="T127" s="2">
        <f t="shared" si="132"/>
        <v>0.01</v>
      </c>
      <c r="U127" s="14">
        <f t="shared" si="133"/>
        <v>4.2672072828795655E-3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4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5"/>
        <v>7.4999999999999997E-3</v>
      </c>
      <c r="AT127" s="1">
        <f t="shared" si="136"/>
        <v>1.4217207282879566E-2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7">
        <v>17.456674079999999</v>
      </c>
      <c r="E128" s="10">
        <f t="shared" si="143"/>
        <v>17.344196725</v>
      </c>
      <c r="F128" s="7" t="s">
        <v>83</v>
      </c>
      <c r="G128" s="1">
        <v>8</v>
      </c>
      <c r="H128" s="9">
        <f t="shared" si="123"/>
        <v>17.456674079999999</v>
      </c>
      <c r="I128" s="9">
        <f t="shared" si="124"/>
        <v>290.60667407999995</v>
      </c>
      <c r="J128" s="9">
        <f t="shared" si="125"/>
        <v>0.1483019130673312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0.99309876853974277</v>
      </c>
      <c r="P128" s="9">
        <f t="shared" si="128"/>
        <v>0.1472784472392546</v>
      </c>
      <c r="Q128" s="12">
        <f t="shared" si="129"/>
        <v>4.8601887588954021E-2</v>
      </c>
      <c r="R128" s="9">
        <f t="shared" si="130"/>
        <v>9.3951000000000007E-2</v>
      </c>
      <c r="S128" s="13">
        <f t="shared" si="131"/>
        <v>0.51731101945646152</v>
      </c>
      <c r="T128" s="2">
        <f t="shared" si="132"/>
        <v>0.01</v>
      </c>
      <c r="U128" s="14">
        <f t="shared" si="133"/>
        <v>5.1731101945646151E-3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4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5"/>
        <v>7.4999999999999997E-3</v>
      </c>
      <c r="AT128" s="1">
        <f t="shared" si="136"/>
        <v>1.5123110194564617E-2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7">
        <v>19.068475976129001</v>
      </c>
      <c r="E129" s="10">
        <f t="shared" si="143"/>
        <v>17.456674079999999</v>
      </c>
      <c r="F129" s="7" t="s">
        <v>83</v>
      </c>
      <c r="G129" s="1">
        <v>9</v>
      </c>
      <c r="H129" s="9">
        <f t="shared" si="123"/>
        <v>19.068475976129001</v>
      </c>
      <c r="I129" s="9">
        <f t="shared" si="124"/>
        <v>292.21847597612896</v>
      </c>
      <c r="J129" s="9">
        <f t="shared" si="125"/>
        <v>0.17840483866530621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1.1305203213004882</v>
      </c>
      <c r="P129" s="9">
        <f t="shared" si="128"/>
        <v>0.20169029552946374</v>
      </c>
      <c r="Q129" s="12">
        <f t="shared" si="129"/>
        <v>6.6557797524723045E-2</v>
      </c>
      <c r="R129" s="9">
        <f t="shared" si="130"/>
        <v>9.3951000000000007E-2</v>
      </c>
      <c r="S129" s="13">
        <f t="shared" si="131"/>
        <v>0.70843096427630403</v>
      </c>
      <c r="T129" s="2">
        <f t="shared" si="132"/>
        <v>0.01</v>
      </c>
      <c r="U129" s="14">
        <f t="shared" si="133"/>
        <v>7.0843096427630403E-3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4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5"/>
        <v>7.4999999999999997E-3</v>
      </c>
      <c r="AT129" s="1">
        <f t="shared" si="136"/>
        <v>1.7034309642763042E-2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7">
        <v>15.940850095666701</v>
      </c>
      <c r="E130" s="10">
        <f t="shared" si="143"/>
        <v>19.068475976129001</v>
      </c>
      <c r="F130" s="7" t="s">
        <v>83</v>
      </c>
      <c r="G130" s="1">
        <v>10</v>
      </c>
      <c r="H130" s="9">
        <f t="shared" si="123"/>
        <v>15.940850095666701</v>
      </c>
      <c r="I130" s="9">
        <f t="shared" si="124"/>
        <v>289.09085009566667</v>
      </c>
      <c r="J130" s="9">
        <f t="shared" si="125"/>
        <v>0.12440834055642515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1.2135300257710244</v>
      </c>
      <c r="P130" s="9">
        <f t="shared" si="128"/>
        <v>0.150973256721569</v>
      </c>
      <c r="Q130" s="12">
        <f t="shared" si="129"/>
        <v>4.9821174718117769E-2</v>
      </c>
      <c r="R130" s="9">
        <f t="shared" si="130"/>
        <v>9.3951000000000007E-2</v>
      </c>
      <c r="S130" s="13">
        <f t="shared" si="131"/>
        <v>0.53028892420642426</v>
      </c>
      <c r="T130" s="2">
        <f t="shared" si="132"/>
        <v>0.01</v>
      </c>
      <c r="U130" s="14">
        <f t="shared" si="133"/>
        <v>5.3028892420642426E-3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4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5"/>
        <v>7.4999999999999997E-3</v>
      </c>
      <c r="AT130" s="1">
        <f t="shared" si="136"/>
        <v>1.5252889242064242E-2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7">
        <v>7.8971862551935503</v>
      </c>
      <c r="E131" s="10">
        <f t="shared" si="143"/>
        <v>15.940850095666701</v>
      </c>
      <c r="F131" s="7" t="s">
        <v>83</v>
      </c>
      <c r="G131" s="1">
        <v>11</v>
      </c>
      <c r="H131" s="9">
        <f t="shared" si="123"/>
        <v>7.8971862551935503</v>
      </c>
      <c r="I131" s="9">
        <f t="shared" si="124"/>
        <v>281.04718625519354</v>
      </c>
      <c r="J131" s="9">
        <f t="shared" si="125"/>
        <v>4.744711462024085E-2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1.0094289305969828</v>
      </c>
      <c r="O131" s="9">
        <f t="shared" si="144"/>
        <v>0.33782783845247266</v>
      </c>
      <c r="P131" s="9">
        <f t="shared" si="128"/>
        <v>1.6028956172962679E-2</v>
      </c>
      <c r="Q131" s="12">
        <f t="shared" si="129"/>
        <v>5.289555537077684E-3</v>
      </c>
      <c r="R131" s="9">
        <f t="shared" si="130"/>
        <v>9.3951000000000007E-2</v>
      </c>
      <c r="S131" s="13">
        <f t="shared" si="131"/>
        <v>5.6301215921892092E-2</v>
      </c>
      <c r="T131" s="2">
        <f t="shared" si="132"/>
        <v>0.01</v>
      </c>
      <c r="U131" s="14">
        <f t="shared" si="133"/>
        <v>5.6301215921892092E-4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4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5"/>
        <v>5.0000000000000001E-3</v>
      </c>
      <c r="AT131" s="1">
        <f t="shared" si="136"/>
        <v>6.053012159218921E-3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7">
        <v>1.4921039864666701</v>
      </c>
      <c r="E132" s="10">
        <f t="shared" si="143"/>
        <v>7.8971862551935503</v>
      </c>
      <c r="F132" s="7" t="s">
        <v>85</v>
      </c>
      <c r="G132" s="1">
        <v>12</v>
      </c>
      <c r="H132" s="9">
        <f t="shared" si="123"/>
        <v>1.4921039864666701</v>
      </c>
      <c r="I132" s="9">
        <f t="shared" si="124"/>
        <v>274.64210398646662</v>
      </c>
      <c r="J132" s="9">
        <f t="shared" si="125"/>
        <v>2.1150166847029434E-2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0.60649888227950999</v>
      </c>
      <c r="P132" s="9">
        <f t="shared" si="128"/>
        <v>1.28275525527485E-2</v>
      </c>
      <c r="Q132" s="12">
        <f t="shared" si="129"/>
        <v>4.2330923424070055E-3</v>
      </c>
      <c r="R132" s="9">
        <f t="shared" si="130"/>
        <v>9.3951000000000007E-2</v>
      </c>
      <c r="S132" s="13">
        <f t="shared" si="131"/>
        <v>4.5056384098168249E-2</v>
      </c>
      <c r="T132" s="2">
        <f t="shared" si="132"/>
        <v>0.01</v>
      </c>
      <c r="U132" s="14">
        <f t="shared" si="133"/>
        <v>4.5056384098168248E-4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4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5"/>
        <v>5.0000000000000001E-3</v>
      </c>
      <c r="AT132" s="1">
        <f t="shared" si="136"/>
        <v>5.9405638409816821E-3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3">
      <c r="C133" s="7">
        <v>12</v>
      </c>
      <c r="D133" s="19">
        <v>0.69410592783870895</v>
      </c>
      <c r="E133" s="10">
        <f t="shared" si="143"/>
        <v>1.4921039864666701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9">
        <f t="shared" ref="H136:H147" si="145">E137</f>
        <v>0</v>
      </c>
      <c r="I136" s="9">
        <f t="shared" ref="I136:I147" si="146">H136+273.15</f>
        <v>273.14999999999998</v>
      </c>
      <c r="J136" s="9">
        <f t="shared" ref="J136:J147" si="147">EXP(($C$15*(I136-$C$13))/($C$16*I136*$C$13))</f>
        <v>1.7426374748752829E-2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1.3227453448093443E-2</v>
      </c>
      <c r="Q136" s="12">
        <f t="shared" ref="Q136:Q147" si="151">P136*$B$138</f>
        <v>3.4391378965042954E-3</v>
      </c>
      <c r="R136" s="9">
        <f t="shared" ref="R136:R147" si="152">L136*$B$138</f>
        <v>0.19735245833333334</v>
      </c>
      <c r="S136" s="13">
        <f t="shared" ref="S136:S147" si="153">Q136/R136</f>
        <v>1.7426374748752832E-2</v>
      </c>
      <c r="T136" s="2">
        <f t="shared" ref="T136:T147" si="154">$B$137/100</f>
        <v>0.01</v>
      </c>
      <c r="U136" s="14">
        <f t="shared" ref="U136:U147" si="155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7">AR136*AQ136</f>
        <v>5.0000000000000001E-3</v>
      </c>
      <c r="AT136" s="1">
        <f t="shared" ref="AT136:AT147" si="158">(AS136+AM136+AD136+AA136+U136+X136+AG136+AJ136+AP136)</f>
        <v>5.6642637474875286E-3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-2.1072333553548401</v>
      </c>
      <c r="E137" s="10">
        <f t="shared" ref="E137:E148" si="163">D136</f>
        <v>0</v>
      </c>
      <c r="F137" s="7" t="s">
        <v>83</v>
      </c>
      <c r="G137" s="1">
        <v>2</v>
      </c>
      <c r="H137" s="9">
        <f t="shared" si="145"/>
        <v>-2.1072333553548401</v>
      </c>
      <c r="I137" s="9">
        <f t="shared" si="146"/>
        <v>271.04276664464516</v>
      </c>
      <c r="J137" s="9">
        <f t="shared" si="147"/>
        <v>1.3208375415372047E-2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1.50486837988524</v>
      </c>
      <c r="P137" s="9">
        <f t="shared" si="150"/>
        <v>1.9876866512246967E-2</v>
      </c>
      <c r="Q137" s="12">
        <f t="shared" si="151"/>
        <v>5.1679852931842112E-3</v>
      </c>
      <c r="R137" s="9">
        <f t="shared" si="152"/>
        <v>0.19735245833333334</v>
      </c>
      <c r="S137" s="13">
        <f t="shared" si="153"/>
        <v>2.6186576730933608E-2</v>
      </c>
      <c r="T137" s="2">
        <f t="shared" si="154"/>
        <v>0.01</v>
      </c>
      <c r="U137" s="14">
        <f t="shared" si="155"/>
        <v>2.6186576730933609E-4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7"/>
        <v>5.0000000000000001E-3</v>
      </c>
      <c r="AT137" s="1">
        <f t="shared" si="158"/>
        <v>5.751865767309336E-3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-2.4300081525000001</v>
      </c>
      <c r="E138" s="10">
        <f t="shared" si="163"/>
        <v>-2.1072333553548401</v>
      </c>
      <c r="F138" s="7" t="s">
        <v>83</v>
      </c>
      <c r="G138" s="1">
        <v>3</v>
      </c>
      <c r="H138" s="9">
        <f t="shared" si="145"/>
        <v>-2.4300081525000001</v>
      </c>
      <c r="I138" s="9">
        <f t="shared" si="146"/>
        <v>270.71999184749995</v>
      </c>
      <c r="J138" s="9">
        <f t="shared" si="147"/>
        <v>1.2654592926527972E-2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2.2440394300396598</v>
      </c>
      <c r="P138" s="9">
        <f t="shared" si="150"/>
        <v>2.8397405498229739E-2</v>
      </c>
      <c r="Q138" s="12">
        <f t="shared" si="151"/>
        <v>7.3833254295397324E-3</v>
      </c>
      <c r="R138" s="9">
        <f t="shared" si="152"/>
        <v>0.19735245833333334</v>
      </c>
      <c r="S138" s="13">
        <f t="shared" si="153"/>
        <v>3.741187463228407E-2</v>
      </c>
      <c r="T138" s="2">
        <f t="shared" si="154"/>
        <v>0.01</v>
      </c>
      <c r="U138" s="14">
        <f t="shared" si="155"/>
        <v>3.7411874632284071E-4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7"/>
        <v>5.0000000000000001E-3</v>
      </c>
      <c r="AT138" s="1">
        <f t="shared" si="158"/>
        <v>5.864118746322841E-3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7">
        <v>4.1773860651290304</v>
      </c>
      <c r="E139" s="10">
        <f t="shared" si="163"/>
        <v>-2.4300081525000001</v>
      </c>
      <c r="F139" s="7" t="s">
        <v>83</v>
      </c>
      <c r="G139" s="1">
        <v>4</v>
      </c>
      <c r="H139" s="9">
        <f t="shared" si="145"/>
        <v>4.1773860651290304</v>
      </c>
      <c r="I139" s="9">
        <f t="shared" si="146"/>
        <v>277.32738606512902</v>
      </c>
      <c r="J139" s="9">
        <f t="shared" si="147"/>
        <v>2.9812437153938241E-2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2.9746899412080969</v>
      </c>
      <c r="P139" s="9">
        <f t="shared" si="150"/>
        <v>8.8682756924718636E-2</v>
      </c>
      <c r="Q139" s="12">
        <f t="shared" si="151"/>
        <v>2.3057516800426846E-2</v>
      </c>
      <c r="R139" s="9">
        <f t="shared" si="152"/>
        <v>0.19735245833333334</v>
      </c>
      <c r="S139" s="13">
        <f t="shared" si="153"/>
        <v>0.1168342010793811</v>
      </c>
      <c r="T139" s="2">
        <f t="shared" si="154"/>
        <v>0.01</v>
      </c>
      <c r="U139" s="14">
        <f t="shared" si="155"/>
        <v>1.1683420107938111E-3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7"/>
        <v>5.0000000000000001E-3</v>
      </c>
      <c r="AT139" s="1">
        <f t="shared" si="158"/>
        <v>6.6583420107938114E-3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7">
        <v>10.4270633876333</v>
      </c>
      <c r="E140" s="10">
        <f t="shared" si="163"/>
        <v>4.1773860651290304</v>
      </c>
      <c r="F140" s="7" t="s">
        <v>83</v>
      </c>
      <c r="G140" s="1">
        <v>5</v>
      </c>
      <c r="H140" s="9">
        <f t="shared" si="145"/>
        <v>10.4270633876333</v>
      </c>
      <c r="I140" s="9">
        <f t="shared" si="146"/>
        <v>283.5770633876333</v>
      </c>
      <c r="J140" s="9">
        <f t="shared" si="147"/>
        <v>6.4630821323288623E-2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3.6450551009500449</v>
      </c>
      <c r="P140" s="9">
        <f t="shared" si="150"/>
        <v>0.23558290494304412</v>
      </c>
      <c r="Q140" s="12">
        <f t="shared" si="151"/>
        <v>6.1251555285191474E-2</v>
      </c>
      <c r="R140" s="9">
        <f t="shared" si="152"/>
        <v>0.19735245833333334</v>
      </c>
      <c r="S140" s="13">
        <f t="shared" si="153"/>
        <v>0.31036631518283919</v>
      </c>
      <c r="T140" s="2">
        <f t="shared" si="154"/>
        <v>0.01</v>
      </c>
      <c r="U140" s="14">
        <f t="shared" si="155"/>
        <v>3.1036631518283919E-3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7"/>
        <v>5.0000000000000001E-3</v>
      </c>
      <c r="AT140" s="1">
        <f t="shared" si="158"/>
        <v>8.5936631518283915E-3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7">
        <v>13.538016093806499</v>
      </c>
      <c r="E141" s="10">
        <f t="shared" si="163"/>
        <v>10.4270633876333</v>
      </c>
      <c r="F141" s="7" t="s">
        <v>85</v>
      </c>
      <c r="G141" s="1">
        <v>6</v>
      </c>
      <c r="H141" s="9">
        <f t="shared" si="145"/>
        <v>13.538016093806499</v>
      </c>
      <c r="I141" s="9">
        <f t="shared" si="146"/>
        <v>286.68801609380648</v>
      </c>
      <c r="J141" s="9">
        <f t="shared" si="147"/>
        <v>9.3810718957112599E-2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4.1685201126736677</v>
      </c>
      <c r="P141" s="9">
        <f t="shared" si="150"/>
        <v>0.3910518687571008</v>
      </c>
      <c r="Q141" s="12">
        <f t="shared" si="151"/>
        <v>0.10167348587684621</v>
      </c>
      <c r="R141" s="9">
        <f t="shared" si="152"/>
        <v>0.19735245833333334</v>
      </c>
      <c r="S141" s="13">
        <f t="shared" si="153"/>
        <v>0.51518732898232811</v>
      </c>
      <c r="T141" s="2">
        <f t="shared" si="154"/>
        <v>0.01</v>
      </c>
      <c r="U141" s="14">
        <f t="shared" si="155"/>
        <v>5.1518732898232812E-3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7"/>
        <v>5.0000000000000001E-3</v>
      </c>
      <c r="AT141" s="1">
        <f t="shared" si="158"/>
        <v>1.0641873289823283E-2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7">
        <v>17.344196725</v>
      </c>
      <c r="E142" s="10">
        <f t="shared" si="163"/>
        <v>13.538016093806499</v>
      </c>
      <c r="F142" s="7" t="s">
        <v>83</v>
      </c>
      <c r="G142" s="1">
        <v>7</v>
      </c>
      <c r="H142" s="9">
        <f t="shared" si="145"/>
        <v>17.344196725</v>
      </c>
      <c r="I142" s="9">
        <f t="shared" si="146"/>
        <v>290.49419672499999</v>
      </c>
      <c r="J142" s="9">
        <f t="shared" si="147"/>
        <v>0.14639042945439829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4.5365161605832336</v>
      </c>
      <c r="P142" s="9">
        <f t="shared" si="150"/>
        <v>0.66410254897459764</v>
      </c>
      <c r="Q142" s="12">
        <f t="shared" si="151"/>
        <v>0.1726666627333954</v>
      </c>
      <c r="R142" s="9">
        <f t="shared" si="152"/>
        <v>0.19735245833333334</v>
      </c>
      <c r="S142" s="13">
        <f t="shared" si="153"/>
        <v>0.87491518571183435</v>
      </c>
      <c r="T142" s="2">
        <f t="shared" si="154"/>
        <v>0.01</v>
      </c>
      <c r="U142" s="14">
        <f t="shared" si="155"/>
        <v>8.7491518571183435E-3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7"/>
        <v>7.4999999999999997E-3</v>
      </c>
      <c r="AT142" s="1">
        <f t="shared" si="158"/>
        <v>1.8699151857118346E-2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7">
        <v>17.456674079999999</v>
      </c>
      <c r="E143" s="10">
        <f t="shared" si="163"/>
        <v>17.344196725</v>
      </c>
      <c r="F143" s="7" t="s">
        <v>83</v>
      </c>
      <c r="G143" s="1">
        <v>8</v>
      </c>
      <c r="H143" s="9">
        <f t="shared" si="145"/>
        <v>17.456674079999999</v>
      </c>
      <c r="I143" s="9">
        <f t="shared" si="146"/>
        <v>290.60667407999995</v>
      </c>
      <c r="J143" s="9">
        <f t="shared" si="147"/>
        <v>0.1483019130673312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4.6314615282753024</v>
      </c>
      <c r="P143" s="9">
        <f t="shared" si="150"/>
        <v>0.68685460494097283</v>
      </c>
      <c r="Q143" s="12">
        <f t="shared" si="151"/>
        <v>0.17858219728465294</v>
      </c>
      <c r="R143" s="9">
        <f t="shared" si="152"/>
        <v>0.19735245833333334</v>
      </c>
      <c r="S143" s="13">
        <f t="shared" si="153"/>
        <v>0.90488965170640567</v>
      </c>
      <c r="T143" s="2">
        <f t="shared" si="154"/>
        <v>0.01</v>
      </c>
      <c r="U143" s="14">
        <f t="shared" si="155"/>
        <v>9.0488965170640572E-3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7"/>
        <v>7.4999999999999997E-3</v>
      </c>
      <c r="AT143" s="1">
        <f t="shared" si="158"/>
        <v>1.8998896517064059E-2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7">
        <v>19.068475976129001</v>
      </c>
      <c r="E144" s="10">
        <f t="shared" si="163"/>
        <v>17.456674079999999</v>
      </c>
      <c r="F144" s="7" t="s">
        <v>83</v>
      </c>
      <c r="G144" s="1">
        <v>9</v>
      </c>
      <c r="H144" s="9">
        <f t="shared" si="145"/>
        <v>19.068475976129001</v>
      </c>
      <c r="I144" s="9">
        <f t="shared" si="146"/>
        <v>292.21847597612896</v>
      </c>
      <c r="J144" s="9">
        <f t="shared" si="147"/>
        <v>0.17840483866530621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4.7036548400009961</v>
      </c>
      <c r="P144" s="9">
        <f t="shared" si="150"/>
        <v>0.83915478286766443</v>
      </c>
      <c r="Q144" s="12">
        <f t="shared" si="151"/>
        <v>0.21818024354559276</v>
      </c>
      <c r="R144" s="9">
        <f t="shared" si="152"/>
        <v>0.19735245833333334</v>
      </c>
      <c r="S144" s="13">
        <f t="shared" si="153"/>
        <v>1.1055359805910334</v>
      </c>
      <c r="T144" s="2">
        <f t="shared" si="154"/>
        <v>0.01</v>
      </c>
      <c r="U144" s="14">
        <f t="shared" si="155"/>
        <v>1.1055359805910334E-2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7"/>
        <v>7.4999999999999997E-3</v>
      </c>
      <c r="AT144" s="1">
        <f t="shared" si="158"/>
        <v>2.1005359805910333E-2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7">
        <v>15.940850095666701</v>
      </c>
      <c r="E145" s="10">
        <f t="shared" si="163"/>
        <v>19.068475976129001</v>
      </c>
      <c r="F145" s="7" t="s">
        <v>83</v>
      </c>
      <c r="G145" s="1">
        <v>10</v>
      </c>
      <c r="H145" s="9">
        <f t="shared" si="145"/>
        <v>15.940850095666701</v>
      </c>
      <c r="I145" s="9">
        <f t="shared" si="146"/>
        <v>289.09085009566667</v>
      </c>
      <c r="J145" s="9">
        <f t="shared" si="147"/>
        <v>0.12440834055642515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4.6235479737999983</v>
      </c>
      <c r="P145" s="9">
        <f t="shared" si="150"/>
        <v>0.57520793090347966</v>
      </c>
      <c r="Q145" s="12">
        <f t="shared" si="151"/>
        <v>0.14955406203490471</v>
      </c>
      <c r="R145" s="9">
        <f t="shared" si="152"/>
        <v>0.19735245833333334</v>
      </c>
      <c r="S145" s="13">
        <f t="shared" si="153"/>
        <v>0.75780187030811685</v>
      </c>
      <c r="T145" s="2">
        <f t="shared" si="154"/>
        <v>0.01</v>
      </c>
      <c r="U145" s="14">
        <f t="shared" si="155"/>
        <v>7.5780187030811685E-3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7"/>
        <v>7.4999999999999997E-3</v>
      </c>
      <c r="AT145" s="1">
        <f t="shared" si="158"/>
        <v>1.7528018703081169E-2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7">
        <v>7.8971862551935503</v>
      </c>
      <c r="E146" s="10">
        <f t="shared" si="163"/>
        <v>15.940850095666701</v>
      </c>
      <c r="F146" s="7" t="s">
        <v>83</v>
      </c>
      <c r="G146" s="1">
        <v>11</v>
      </c>
      <c r="H146" s="9">
        <f t="shared" si="145"/>
        <v>7.8971862551935503</v>
      </c>
      <c r="I146" s="9">
        <f t="shared" si="146"/>
        <v>281.04718625519354</v>
      </c>
      <c r="J146" s="9">
        <f t="shared" si="147"/>
        <v>4.744711462024085E-2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4.8073879595631857</v>
      </c>
      <c r="P146" s="9">
        <f t="shared" si="150"/>
        <v>0.22809668754136025</v>
      </c>
      <c r="Q146" s="12">
        <f t="shared" si="151"/>
        <v>5.9305138760753669E-2</v>
      </c>
      <c r="R146" s="9">
        <f t="shared" si="152"/>
        <v>0.19735245833333334</v>
      </c>
      <c r="S146" s="13">
        <f t="shared" si="153"/>
        <v>0.30050367379050213</v>
      </c>
      <c r="T146" s="2">
        <f t="shared" si="154"/>
        <v>0.01</v>
      </c>
      <c r="U146" s="14">
        <f t="shared" si="155"/>
        <v>3.0050367379050214E-3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7"/>
        <v>5.0000000000000001E-3</v>
      </c>
      <c r="AT146" s="1">
        <f t="shared" si="158"/>
        <v>8.4950367379050228E-3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7">
        <v>1.4921039864666701</v>
      </c>
      <c r="E147" s="10">
        <f t="shared" si="163"/>
        <v>7.8971862551935503</v>
      </c>
      <c r="F147" s="7" t="s">
        <v>85</v>
      </c>
      <c r="G147" s="1">
        <v>12</v>
      </c>
      <c r="H147" s="9">
        <f t="shared" si="145"/>
        <v>1.4921039864666701</v>
      </c>
      <c r="I147" s="9">
        <f t="shared" si="146"/>
        <v>274.64210398646662</v>
      </c>
      <c r="J147" s="9">
        <f t="shared" si="147"/>
        <v>2.1150166847029434E-2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5.3383391886884919</v>
      </c>
      <c r="P147" s="9">
        <f t="shared" si="150"/>
        <v>0.11290676452679735</v>
      </c>
      <c r="Q147" s="12">
        <f t="shared" si="151"/>
        <v>2.9355758776967313E-2</v>
      </c>
      <c r="R147" s="9">
        <f t="shared" si="152"/>
        <v>0.19735245833333334</v>
      </c>
      <c r="S147" s="13">
        <f t="shared" si="153"/>
        <v>0.14874787486753616</v>
      </c>
      <c r="T147" s="2">
        <f t="shared" si="154"/>
        <v>0.01</v>
      </c>
      <c r="U147" s="14">
        <f t="shared" si="155"/>
        <v>1.4874787486753617E-3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7"/>
        <v>5.0000000000000001E-3</v>
      </c>
      <c r="AT147" s="1">
        <f t="shared" si="158"/>
        <v>6.9774787486753618E-3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3">
      <c r="C148" s="7">
        <v>12</v>
      </c>
      <c r="D148" s="19">
        <v>0.69410592783870895</v>
      </c>
      <c r="E148" s="10">
        <f t="shared" si="163"/>
        <v>1.4921039864666701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482620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25684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119267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215710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1509798.7341802572</v>
      </c>
      <c r="J13" s="6" t="s">
        <v>37</v>
      </c>
      <c r="K13" s="6">
        <f>I13/(10000*1000)</f>
        <v>0.15097987341802571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2.5214838709677401</v>
      </c>
      <c r="E26" s="7"/>
      <c r="F26" s="7"/>
      <c r="G26" s="1">
        <v>1</v>
      </c>
      <c r="H26" s="9">
        <f t="shared" ref="H26:H37" si="0">E27</f>
        <v>2.5214838709677401</v>
      </c>
      <c r="I26" s="9">
        <f t="shared" ref="I26:I37" si="1">H26+273.15</f>
        <v>275.67148387096773</v>
      </c>
      <c r="J26" s="9">
        <f t="shared" ref="J26:J37" si="2">EXP(($C$15*(I26-$C$13))/($C$16*I26*$C$13))</f>
        <v>2.4143878603646304E-2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0.9786019611115605</v>
      </c>
      <c r="Q26" s="12">
        <f t="shared" ref="Q26:Q37" si="6">P26*$B$28</f>
        <v>9.7860196111156053E-2</v>
      </c>
      <c r="R26" s="9">
        <f t="shared" ref="R26:R37" si="7">L26*$B$28</f>
        <v>4.0532094166666672</v>
      </c>
      <c r="S26" s="13">
        <f t="shared" ref="S26:S37" si="8">Q26/R26</f>
        <v>2.41438786036463E-2</v>
      </c>
      <c r="T26" s="2">
        <f t="shared" ref="T26:T37" si="9">$B$27/100</f>
        <v>0.34</v>
      </c>
      <c r="U26" s="14">
        <f t="shared" ref="U26:U37" si="10">S26*T26</f>
        <v>8.2089187252397423E-3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2.1108918725239741E-2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0.54238709677419294</v>
      </c>
      <c r="E27" s="10">
        <f t="shared" ref="E27:E38" si="18">D26</f>
        <v>2.5214838709677401</v>
      </c>
      <c r="F27" s="7" t="s">
        <v>83</v>
      </c>
      <c r="G27" s="1">
        <v>2</v>
      </c>
      <c r="H27" s="9">
        <f t="shared" si="0"/>
        <v>0.54238709677419294</v>
      </c>
      <c r="I27" s="9">
        <f t="shared" si="1"/>
        <v>273.69238709677415</v>
      </c>
      <c r="J27" s="9">
        <f t="shared" si="2"/>
        <v>1.8701926814749401E-2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80.085586372221769</v>
      </c>
      <c r="P27" s="9">
        <f t="shared" si="5"/>
        <v>1.4977547752495834</v>
      </c>
      <c r="Q27" s="12">
        <f t="shared" si="6"/>
        <v>0.14977547752495834</v>
      </c>
      <c r="R27" s="9">
        <f t="shared" si="7"/>
        <v>4.0532094166666672</v>
      </c>
      <c r="S27" s="13">
        <f t="shared" si="8"/>
        <v>3.6952316578829206E-2</v>
      </c>
      <c r="T27" s="2">
        <f t="shared" si="9"/>
        <v>0.34</v>
      </c>
      <c r="U27" s="14">
        <f t="shared" si="10"/>
        <v>1.2563787636801931E-2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2.5463787636801932E-2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4.45</v>
      </c>
      <c r="E28" s="10">
        <f t="shared" si="18"/>
        <v>0.54238709677419294</v>
      </c>
      <c r="F28" s="7" t="s">
        <v>83</v>
      </c>
      <c r="G28" s="1">
        <v>3</v>
      </c>
      <c r="H28" s="9">
        <f t="shared" si="0"/>
        <v>4.45</v>
      </c>
      <c r="I28" s="9">
        <f t="shared" si="1"/>
        <v>277.59999999999997</v>
      </c>
      <c r="J28" s="9">
        <f t="shared" si="2"/>
        <v>3.085825862833521E-2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119.11992576363885</v>
      </c>
      <c r="P28" s="9">
        <f t="shared" si="5"/>
        <v>3.6758334770024579</v>
      </c>
      <c r="Q28" s="12">
        <f t="shared" si="6"/>
        <v>0.36758334770024581</v>
      </c>
      <c r="R28" s="9">
        <f t="shared" si="7"/>
        <v>4.0532094166666672</v>
      </c>
      <c r="S28" s="13">
        <f t="shared" si="8"/>
        <v>9.0689453692857538E-2</v>
      </c>
      <c r="T28" s="2">
        <f t="shared" si="9"/>
        <v>0.34</v>
      </c>
      <c r="U28" s="14">
        <f t="shared" si="10"/>
        <v>3.0834414255571565E-2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4.3734414255571563E-2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5.2524516129032301</v>
      </c>
      <c r="E29" s="10">
        <f t="shared" si="18"/>
        <v>4.45</v>
      </c>
      <c r="F29" s="7" t="s">
        <v>83</v>
      </c>
      <c r="G29" s="1">
        <v>4</v>
      </c>
      <c r="H29" s="9">
        <f t="shared" si="0"/>
        <v>5.2524516129032301</v>
      </c>
      <c r="I29" s="9">
        <f t="shared" si="1"/>
        <v>278.40245161290323</v>
      </c>
      <c r="J29" s="9">
        <f t="shared" si="2"/>
        <v>3.4141112716488321E-2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155.97618645330306</v>
      </c>
      <c r="P29" s="9">
        <f t="shared" si="5"/>
        <v>5.3252005627902186</v>
      </c>
      <c r="Q29" s="12">
        <f t="shared" si="6"/>
        <v>0.53252005627902188</v>
      </c>
      <c r="R29" s="9">
        <f t="shared" si="7"/>
        <v>4.0532094166666672</v>
      </c>
      <c r="S29" s="13">
        <f t="shared" si="8"/>
        <v>0.13138231991895521</v>
      </c>
      <c r="T29" s="2">
        <f t="shared" si="9"/>
        <v>0.34</v>
      </c>
      <c r="U29" s="14">
        <f t="shared" si="10"/>
        <v>4.4669988772444776E-2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5.7569988772444777E-2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7.6519666666666701</v>
      </c>
      <c r="E30" s="10">
        <f t="shared" si="18"/>
        <v>5.2524516129032301</v>
      </c>
      <c r="F30" s="7" t="s">
        <v>83</v>
      </c>
      <c r="G30" s="1">
        <v>5</v>
      </c>
      <c r="H30" s="9">
        <f t="shared" si="0"/>
        <v>7.6519666666666701</v>
      </c>
      <c r="I30" s="9">
        <f t="shared" si="1"/>
        <v>280.80196666666666</v>
      </c>
      <c r="J30" s="9">
        <f t="shared" si="2"/>
        <v>4.6033118548672779E-2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143.11843659598719</v>
      </c>
      <c r="O30" s="9">
        <f t="shared" si="19"/>
        <v>48.064643461192304</v>
      </c>
      <c r="P30" s="9">
        <f t="shared" si="5"/>
        <v>2.2125654304487554</v>
      </c>
      <c r="Q30" s="12">
        <f t="shared" si="6"/>
        <v>0.22125654304487555</v>
      </c>
      <c r="R30" s="9">
        <f t="shared" si="7"/>
        <v>4.0532094166666672</v>
      </c>
      <c r="S30" s="13">
        <f t="shared" si="8"/>
        <v>5.4587987024572612E-2</v>
      </c>
      <c r="T30" s="2">
        <f t="shared" si="9"/>
        <v>0.34</v>
      </c>
      <c r="U30" s="14">
        <f t="shared" si="10"/>
        <v>1.8559915588354691E-2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3.1459915588354689E-2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12.408548387096801</v>
      </c>
      <c r="E31" s="10">
        <f t="shared" si="18"/>
        <v>7.6519666666666701</v>
      </c>
      <c r="F31" s="7" t="s">
        <v>85</v>
      </c>
      <c r="G31" s="1">
        <v>6</v>
      </c>
      <c r="H31" s="9">
        <f t="shared" si="0"/>
        <v>12.408548387096801</v>
      </c>
      <c r="I31" s="9">
        <f t="shared" si="1"/>
        <v>285.55854838709678</v>
      </c>
      <c r="J31" s="9">
        <f t="shared" si="2"/>
        <v>8.2018551105848117E-2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86.384172197410209</v>
      </c>
      <c r="P31" s="9">
        <f t="shared" si="5"/>
        <v>7.0851046421096733</v>
      </c>
      <c r="Q31" s="12">
        <f t="shared" si="6"/>
        <v>0.70851046421096742</v>
      </c>
      <c r="R31" s="9">
        <f t="shared" si="7"/>
        <v>4.0532094166666672</v>
      </c>
      <c r="S31" s="13">
        <f t="shared" si="8"/>
        <v>0.17480233350332086</v>
      </c>
      <c r="T31" s="2">
        <f t="shared" si="9"/>
        <v>0.34</v>
      </c>
      <c r="U31" s="14">
        <f t="shared" si="10"/>
        <v>5.9432793391129099E-2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7.2332793391129094E-2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20.7056</v>
      </c>
      <c r="E32" s="10">
        <f t="shared" si="18"/>
        <v>12.408548387096801</v>
      </c>
      <c r="F32" s="7" t="s">
        <v>83</v>
      </c>
      <c r="G32" s="1">
        <v>7</v>
      </c>
      <c r="H32" s="9">
        <f t="shared" si="0"/>
        <v>20.7056</v>
      </c>
      <c r="I32" s="9">
        <f t="shared" si="1"/>
        <v>293.85559999999998</v>
      </c>
      <c r="J32" s="9">
        <f t="shared" si="2"/>
        <v>0.2147959622129921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119.83116172196721</v>
      </c>
      <c r="P32" s="9">
        <f t="shared" si="5"/>
        <v>25.739249685170613</v>
      </c>
      <c r="Q32" s="12">
        <f t="shared" si="6"/>
        <v>2.5739249685170615</v>
      </c>
      <c r="R32" s="9">
        <f t="shared" si="7"/>
        <v>4.0532094166666672</v>
      </c>
      <c r="S32" s="13">
        <f t="shared" si="8"/>
        <v>0.63503379764518575</v>
      </c>
      <c r="T32" s="2">
        <f t="shared" si="9"/>
        <v>0.34</v>
      </c>
      <c r="U32" s="14">
        <f t="shared" si="10"/>
        <v>0.21591149119936318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0.24156149119936318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21.475064516128999</v>
      </c>
      <c r="E33" s="10">
        <f t="shared" si="18"/>
        <v>20.7056</v>
      </c>
      <c r="F33" s="7" t="s">
        <v>83</v>
      </c>
      <c r="G33" s="1">
        <v>8</v>
      </c>
      <c r="H33" s="9">
        <f t="shared" si="0"/>
        <v>21.475064516128999</v>
      </c>
      <c r="I33" s="9">
        <f t="shared" si="1"/>
        <v>294.62506451612899</v>
      </c>
      <c r="J33" s="9">
        <f t="shared" si="2"/>
        <v>0.23421168384907273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134.62400620346327</v>
      </c>
      <c r="P33" s="9">
        <f t="shared" si="5"/>
        <v>31.530515179421144</v>
      </c>
      <c r="Q33" s="12">
        <f t="shared" si="6"/>
        <v>3.1530515179421146</v>
      </c>
      <c r="R33" s="9">
        <f t="shared" si="7"/>
        <v>4.0532094166666672</v>
      </c>
      <c r="S33" s="13">
        <f t="shared" si="8"/>
        <v>0.77791478154986704</v>
      </c>
      <c r="T33" s="2">
        <f t="shared" si="9"/>
        <v>0.34</v>
      </c>
      <c r="U33" s="14">
        <f t="shared" si="10"/>
        <v>0.26449102572695482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0.29014102572695483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19.255225806451602</v>
      </c>
      <c r="E34" s="10">
        <f t="shared" si="18"/>
        <v>21.475064516128999</v>
      </c>
      <c r="F34" s="7" t="s">
        <v>83</v>
      </c>
      <c r="G34" s="1">
        <v>9</v>
      </c>
      <c r="H34" s="9">
        <f t="shared" si="0"/>
        <v>19.255225806451602</v>
      </c>
      <c r="I34" s="9">
        <f t="shared" si="1"/>
        <v>292.4052258064516</v>
      </c>
      <c r="J34" s="9">
        <f t="shared" si="2"/>
        <v>0.1822420791614611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143.62558519070879</v>
      </c>
      <c r="P34" s="9">
        <f t="shared" si="5"/>
        <v>26.174625265936324</v>
      </c>
      <c r="Q34" s="12">
        <f t="shared" si="6"/>
        <v>2.6174625265936324</v>
      </c>
      <c r="R34" s="9">
        <f t="shared" si="7"/>
        <v>4.0532094166666672</v>
      </c>
      <c r="S34" s="13">
        <f t="shared" si="8"/>
        <v>0.64577529989709148</v>
      </c>
      <c r="T34" s="2">
        <f t="shared" si="9"/>
        <v>0.34</v>
      </c>
      <c r="U34" s="14">
        <f t="shared" si="10"/>
        <v>0.21956360196501112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0.24521360196501113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16.202066666666699</v>
      </c>
      <c r="E35" s="10">
        <f t="shared" si="18"/>
        <v>19.255225806451602</v>
      </c>
      <c r="F35" s="7" t="s">
        <v>83</v>
      </c>
      <c r="G35" s="1">
        <v>10</v>
      </c>
      <c r="H35" s="9">
        <f t="shared" si="0"/>
        <v>16.202066666666699</v>
      </c>
      <c r="I35" s="9">
        <f t="shared" si="1"/>
        <v>289.3520666666667</v>
      </c>
      <c r="J35" s="9">
        <f t="shared" si="2"/>
        <v>0.1282491636364651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157.98305409143913</v>
      </c>
      <c r="P35" s="9">
        <f t="shared" si="5"/>
        <v>20.261194555961495</v>
      </c>
      <c r="Q35" s="12">
        <f t="shared" si="6"/>
        <v>2.0261194555961497</v>
      </c>
      <c r="R35" s="9">
        <f t="shared" si="7"/>
        <v>4.0532094166666672</v>
      </c>
      <c r="S35" s="13">
        <f t="shared" si="8"/>
        <v>0.49988027938176877</v>
      </c>
      <c r="T35" s="2">
        <f t="shared" si="9"/>
        <v>0.34</v>
      </c>
      <c r="U35" s="14">
        <f t="shared" si="10"/>
        <v>0.16995929498980139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0.1956092949898014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9.1813225806451602</v>
      </c>
      <c r="E36" s="10">
        <f t="shared" si="18"/>
        <v>16.202066666666699</v>
      </c>
      <c r="F36" s="7" t="s">
        <v>83</v>
      </c>
      <c r="G36" s="1">
        <v>11</v>
      </c>
      <c r="H36" s="9">
        <f t="shared" si="0"/>
        <v>9.1813225806451602</v>
      </c>
      <c r="I36" s="9">
        <f t="shared" si="1"/>
        <v>282.33132258064512</v>
      </c>
      <c r="J36" s="9">
        <f t="shared" si="2"/>
        <v>5.5544870817261387E-2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130.83576655870374</v>
      </c>
      <c r="O36" s="9">
        <f t="shared" si="19"/>
        <v>47.418187143440576</v>
      </c>
      <c r="P36" s="9">
        <f t="shared" si="5"/>
        <v>2.6338370792711316</v>
      </c>
      <c r="Q36" s="12">
        <f t="shared" si="6"/>
        <v>0.26338370792711319</v>
      </c>
      <c r="R36" s="9">
        <f t="shared" si="7"/>
        <v>4.0532094166666672</v>
      </c>
      <c r="S36" s="13">
        <f t="shared" si="8"/>
        <v>6.4981519791227127E-2</v>
      </c>
      <c r="T36" s="2">
        <f t="shared" si="9"/>
        <v>0.34</v>
      </c>
      <c r="U36" s="14">
        <f t="shared" si="10"/>
        <v>2.2093716729017224E-2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3.4993716729017223E-2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5.52593333333333</v>
      </c>
      <c r="E37" s="10">
        <f t="shared" si="18"/>
        <v>9.1813225806451602</v>
      </c>
      <c r="F37" s="7" t="s">
        <v>85</v>
      </c>
      <c r="G37" s="1">
        <v>12</v>
      </c>
      <c r="H37" s="9">
        <f t="shared" si="0"/>
        <v>5.52593333333333</v>
      </c>
      <c r="I37" s="9">
        <f t="shared" si="1"/>
        <v>278.67593333333332</v>
      </c>
      <c r="J37" s="9">
        <f t="shared" si="2"/>
        <v>3.5333242245740908E-2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85.316444230836112</v>
      </c>
      <c r="P37" s="9">
        <f t="shared" si="5"/>
        <v>3.0145065915533769</v>
      </c>
      <c r="Q37" s="12">
        <f t="shared" si="6"/>
        <v>0.3014506591553377</v>
      </c>
      <c r="R37" s="9">
        <f t="shared" si="7"/>
        <v>4.0532094166666672</v>
      </c>
      <c r="S37" s="13">
        <f t="shared" si="8"/>
        <v>7.437332448596963E-2</v>
      </c>
      <c r="T37" s="2">
        <f t="shared" si="9"/>
        <v>0.34</v>
      </c>
      <c r="U37" s="14">
        <f t="shared" si="10"/>
        <v>2.5286930325229676E-2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3.8186930325229677E-2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1.3440967741935499</v>
      </c>
      <c r="E38" s="10">
        <f t="shared" si="18"/>
        <v>5.52593333333333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2.5214838709677401</v>
      </c>
      <c r="E42" s="7"/>
      <c r="F42" s="7"/>
      <c r="G42" s="1">
        <v>1</v>
      </c>
      <c r="H42" s="9">
        <f t="shared" ref="H42:H53" si="20">E43</f>
        <v>2.5214838709677401</v>
      </c>
      <c r="I42" s="9">
        <f t="shared" ref="I42:I53" si="21">H42+273.15</f>
        <v>275.67148387096773</v>
      </c>
      <c r="J42" s="9">
        <f t="shared" ref="J42:J53" si="22">EXP(($C$15*(I42-$C$13))/($C$16*I42*$C$13))</f>
        <v>2.4143878603646304E-2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1.4210181550658578</v>
      </c>
      <c r="Q42" s="12">
        <f t="shared" ref="Q42:Q53" si="26">P42*$B$44</f>
        <v>0.34104435721580584</v>
      </c>
      <c r="R42" s="9">
        <f t="shared" ref="R42:R53" si="27">L42*$B$44</f>
        <v>14.125500000000001</v>
      </c>
      <c r="S42" s="13">
        <f t="shared" ref="S42:S53" si="28">Q42/R42</f>
        <v>2.41438786036463E-2</v>
      </c>
      <c r="T42" s="2">
        <f t="shared" ref="T42:T53" si="29">$B$43/100</f>
        <v>0.43</v>
      </c>
      <c r="U42" s="14">
        <f t="shared" ref="U42:U53" si="30">S42*T42</f>
        <v>1.038186779956791E-2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1.8801867799567908E-2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40218.333333333336</v>
      </c>
      <c r="AU42" s="1">
        <f t="shared" ref="AU42:AU53" si="38">AT42*10000*AS42*0.67*AR42*AQ42</f>
        <v>166431390.09921652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0.54238709677419294</v>
      </c>
      <c r="E43" s="10">
        <f t="shared" ref="E43:E54" si="40">D42</f>
        <v>2.5214838709677401</v>
      </c>
      <c r="F43" s="7" t="s">
        <v>83</v>
      </c>
      <c r="G43" s="1">
        <v>2</v>
      </c>
      <c r="H43" s="9">
        <f t="shared" si="20"/>
        <v>0.54238709677419294</v>
      </c>
      <c r="I43" s="9">
        <f t="shared" si="21"/>
        <v>273.69238709677415</v>
      </c>
      <c r="J43" s="9">
        <f t="shared" si="22"/>
        <v>1.8701926814749401E-2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116.29148184493415</v>
      </c>
      <c r="P43" s="9">
        <f t="shared" si="25"/>
        <v>2.1748747826427173</v>
      </c>
      <c r="Q43" s="12">
        <f t="shared" si="26"/>
        <v>0.5219699478342521</v>
      </c>
      <c r="R43" s="9">
        <f t="shared" si="27"/>
        <v>14.125500000000001</v>
      </c>
      <c r="S43" s="13">
        <f t="shared" si="28"/>
        <v>3.6952316578829213E-2</v>
      </c>
      <c r="T43" s="2">
        <f t="shared" si="29"/>
        <v>0.43</v>
      </c>
      <c r="U43" s="14">
        <f t="shared" si="30"/>
        <v>1.588949612889656E-2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2.430949612889656E-2</v>
      </c>
      <c r="AR43" s="9">
        <f t="shared" si="35"/>
        <v>136.875</v>
      </c>
      <c r="AS43" s="1">
        <f t="shared" si="36"/>
        <v>0.24</v>
      </c>
      <c r="AT43" s="1">
        <f t="shared" si="37"/>
        <v>40218.333333333336</v>
      </c>
      <c r="AU43" s="1">
        <f t="shared" si="38"/>
        <v>215184112.36976978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4.45</v>
      </c>
      <c r="E44" s="10">
        <f t="shared" si="40"/>
        <v>0.54238709677419294</v>
      </c>
      <c r="F44" s="7" t="s">
        <v>83</v>
      </c>
      <c r="G44" s="1">
        <v>3</v>
      </c>
      <c r="H44" s="9">
        <f t="shared" si="20"/>
        <v>4.45</v>
      </c>
      <c r="I44" s="9">
        <f t="shared" si="21"/>
        <v>277.59999999999997</v>
      </c>
      <c r="J44" s="9">
        <f t="shared" si="22"/>
        <v>3.085825862833521E-2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172.97285706229144</v>
      </c>
      <c r="P44" s="9">
        <f t="shared" si="25"/>
        <v>5.3376411589102482</v>
      </c>
      <c r="Q44" s="12">
        <f t="shared" si="26"/>
        <v>1.2810338781384596</v>
      </c>
      <c r="R44" s="9">
        <f t="shared" si="27"/>
        <v>14.125500000000001</v>
      </c>
      <c r="S44" s="13">
        <f t="shared" si="28"/>
        <v>9.0689453692857566E-2</v>
      </c>
      <c r="T44" s="2">
        <f t="shared" si="29"/>
        <v>0.43</v>
      </c>
      <c r="U44" s="14">
        <f t="shared" si="30"/>
        <v>3.8996465087928756E-2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4.7416465087928752E-2</v>
      </c>
      <c r="AR44" s="9">
        <f t="shared" si="35"/>
        <v>136.875</v>
      </c>
      <c r="AS44" s="1">
        <f t="shared" si="36"/>
        <v>0.24</v>
      </c>
      <c r="AT44" s="1">
        <f t="shared" si="37"/>
        <v>40218.333333333336</v>
      </c>
      <c r="AU44" s="1">
        <f t="shared" si="38"/>
        <v>419723629.71067744</v>
      </c>
    </row>
    <row r="45" spans="1:48" x14ac:dyDescent="0.15">
      <c r="C45" s="7">
        <v>3</v>
      </c>
      <c r="D45" s="7">
        <f t="shared" si="39"/>
        <v>5.2524516129032301</v>
      </c>
      <c r="E45" s="10">
        <f t="shared" si="40"/>
        <v>4.45</v>
      </c>
      <c r="F45" s="7" t="s">
        <v>83</v>
      </c>
      <c r="G45" s="1">
        <v>4</v>
      </c>
      <c r="H45" s="9">
        <f t="shared" si="20"/>
        <v>5.2524516129032301</v>
      </c>
      <c r="I45" s="9">
        <f t="shared" si="21"/>
        <v>278.40245161290323</v>
      </c>
      <c r="J45" s="9">
        <f t="shared" si="22"/>
        <v>3.4141112716488321E-2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226.49146590338117</v>
      </c>
      <c r="P45" s="9">
        <f t="shared" si="25"/>
        <v>7.7326706667300078</v>
      </c>
      <c r="Q45" s="12">
        <f t="shared" si="26"/>
        <v>1.8558409600152017</v>
      </c>
      <c r="R45" s="9">
        <f t="shared" si="27"/>
        <v>14.125500000000001</v>
      </c>
      <c r="S45" s="13">
        <f t="shared" si="28"/>
        <v>0.13138231991895519</v>
      </c>
      <c r="T45" s="2">
        <f t="shared" si="29"/>
        <v>0.43</v>
      </c>
      <c r="U45" s="14">
        <f t="shared" si="30"/>
        <v>5.6494397565150727E-2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6.491439756515073E-2</v>
      </c>
      <c r="AR45" s="9">
        <f t="shared" si="35"/>
        <v>136.875</v>
      </c>
      <c r="AS45" s="1">
        <f t="shared" si="36"/>
        <v>0.24</v>
      </c>
      <c r="AT45" s="1">
        <f t="shared" si="37"/>
        <v>40218.333333333336</v>
      </c>
      <c r="AU45" s="1">
        <f t="shared" si="38"/>
        <v>574612774.61324966</v>
      </c>
    </row>
    <row r="46" spans="1:48" x14ac:dyDescent="0.15">
      <c r="C46" s="7">
        <v>4</v>
      </c>
      <c r="D46" s="7">
        <f t="shared" si="39"/>
        <v>7.6519666666666701</v>
      </c>
      <c r="E46" s="10">
        <f t="shared" si="40"/>
        <v>5.2524516129032301</v>
      </c>
      <c r="F46" s="7" t="s">
        <v>83</v>
      </c>
      <c r="G46" s="1">
        <v>5</v>
      </c>
      <c r="H46" s="9">
        <f t="shared" si="20"/>
        <v>7.6519666666666701</v>
      </c>
      <c r="I46" s="9">
        <f t="shared" si="21"/>
        <v>280.80196666666666</v>
      </c>
      <c r="J46" s="9">
        <f t="shared" si="22"/>
        <v>4.6033118548672779E-2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207.82085547481859</v>
      </c>
      <c r="O46" s="9">
        <f t="shared" si="41"/>
        <v>69.79418976183257</v>
      </c>
      <c r="P46" s="9">
        <f t="shared" si="25"/>
        <v>3.2128442113150024</v>
      </c>
      <c r="Q46" s="12">
        <f t="shared" si="26"/>
        <v>0.77108261071560058</v>
      </c>
      <c r="R46" s="9">
        <f t="shared" si="27"/>
        <v>14.125500000000001</v>
      </c>
      <c r="S46" s="13">
        <f t="shared" si="28"/>
        <v>5.4587987024572619E-2</v>
      </c>
      <c r="T46" s="2">
        <f t="shared" si="29"/>
        <v>0.43</v>
      </c>
      <c r="U46" s="14">
        <f t="shared" si="30"/>
        <v>2.3472834420566226E-2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3.1892834420566223E-2</v>
      </c>
      <c r="AR46" s="9">
        <f t="shared" si="35"/>
        <v>136.875</v>
      </c>
      <c r="AS46" s="1">
        <f t="shared" si="36"/>
        <v>0.24</v>
      </c>
      <c r="AT46" s="1">
        <f t="shared" si="37"/>
        <v>40218.333333333336</v>
      </c>
      <c r="AU46" s="1">
        <f t="shared" si="38"/>
        <v>282310716.32898945</v>
      </c>
    </row>
    <row r="47" spans="1:48" x14ac:dyDescent="0.15">
      <c r="C47" s="7">
        <v>5</v>
      </c>
      <c r="D47" s="7">
        <f t="shared" si="39"/>
        <v>12.408548387096801</v>
      </c>
      <c r="E47" s="10">
        <f t="shared" si="40"/>
        <v>7.6519666666666701</v>
      </c>
      <c r="F47" s="7" t="s">
        <v>85</v>
      </c>
      <c r="G47" s="1">
        <v>6</v>
      </c>
      <c r="H47" s="9">
        <f t="shared" si="20"/>
        <v>12.408548387096801</v>
      </c>
      <c r="I47" s="9">
        <f t="shared" si="21"/>
        <v>285.55854838709678</v>
      </c>
      <c r="J47" s="9">
        <f t="shared" si="22"/>
        <v>8.2018551105848117E-2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125.43759555051756</v>
      </c>
      <c r="P47" s="9">
        <f t="shared" si="25"/>
        <v>10.288209841254831</v>
      </c>
      <c r="Q47" s="12">
        <f t="shared" si="26"/>
        <v>2.4691703619011593</v>
      </c>
      <c r="R47" s="9">
        <f t="shared" si="27"/>
        <v>14.125500000000001</v>
      </c>
      <c r="S47" s="13">
        <f t="shared" si="28"/>
        <v>0.17480233350332089</v>
      </c>
      <c r="T47" s="2">
        <f t="shared" si="29"/>
        <v>0.43</v>
      </c>
      <c r="U47" s="14">
        <f t="shared" si="30"/>
        <v>7.5165003406427983E-2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8.3585003406427993E-2</v>
      </c>
      <c r="AR47" s="9">
        <f t="shared" si="35"/>
        <v>136.875</v>
      </c>
      <c r="AS47" s="1">
        <f t="shared" si="36"/>
        <v>0.24</v>
      </c>
      <c r="AT47" s="1">
        <f t="shared" si="37"/>
        <v>40218.333333333336</v>
      </c>
      <c r="AU47" s="1">
        <f t="shared" si="38"/>
        <v>739882253.01207864</v>
      </c>
    </row>
    <row r="48" spans="1:48" x14ac:dyDescent="0.15">
      <c r="C48" s="7">
        <v>6</v>
      </c>
      <c r="D48" s="7">
        <f t="shared" si="39"/>
        <v>20.7056</v>
      </c>
      <c r="E48" s="10">
        <f t="shared" si="40"/>
        <v>12.408548387096801</v>
      </c>
      <c r="F48" s="7" t="s">
        <v>83</v>
      </c>
      <c r="G48" s="1">
        <v>7</v>
      </c>
      <c r="H48" s="9">
        <f t="shared" si="20"/>
        <v>20.7056</v>
      </c>
      <c r="I48" s="9">
        <f t="shared" si="21"/>
        <v>293.85559999999998</v>
      </c>
      <c r="J48" s="9">
        <f t="shared" si="22"/>
        <v>0.2147959622129921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174.00563570926275</v>
      </c>
      <c r="P48" s="9">
        <f t="shared" si="25"/>
        <v>37.375707952654473</v>
      </c>
      <c r="Q48" s="12">
        <f t="shared" si="26"/>
        <v>8.9701699086370734</v>
      </c>
      <c r="R48" s="9">
        <f t="shared" si="27"/>
        <v>14.125500000000001</v>
      </c>
      <c r="S48" s="13">
        <f t="shared" si="28"/>
        <v>0.63503379764518586</v>
      </c>
      <c r="T48" s="2">
        <f t="shared" si="29"/>
        <v>0.43</v>
      </c>
      <c r="U48" s="14">
        <f t="shared" si="30"/>
        <v>0.27306453298742994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0.28866453298742994</v>
      </c>
      <c r="AR48" s="9">
        <f t="shared" si="35"/>
        <v>136.875</v>
      </c>
      <c r="AS48" s="1">
        <f t="shared" si="36"/>
        <v>0.24</v>
      </c>
      <c r="AT48" s="1">
        <f t="shared" si="37"/>
        <v>40218.333333333336</v>
      </c>
      <c r="AU48" s="1">
        <f t="shared" si="38"/>
        <v>2555216322.6327543</v>
      </c>
    </row>
    <row r="49" spans="1:48" x14ac:dyDescent="0.15">
      <c r="C49" s="7">
        <v>7</v>
      </c>
      <c r="D49" s="7">
        <f t="shared" si="39"/>
        <v>21.475064516128999</v>
      </c>
      <c r="E49" s="10">
        <f t="shared" si="40"/>
        <v>20.7056</v>
      </c>
      <c r="F49" s="7" t="s">
        <v>83</v>
      </c>
      <c r="G49" s="1">
        <v>8</v>
      </c>
      <c r="H49" s="9">
        <f t="shared" si="20"/>
        <v>21.475064516128999</v>
      </c>
      <c r="I49" s="9">
        <f t="shared" si="21"/>
        <v>294.62506451612899</v>
      </c>
      <c r="J49" s="9">
        <f t="shared" si="22"/>
        <v>0.23421168384907273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195.4861777566083</v>
      </c>
      <c r="P49" s="9">
        <f t="shared" si="25"/>
        <v>45.785146861594377</v>
      </c>
      <c r="Q49" s="12">
        <f t="shared" si="26"/>
        <v>10.98843524678265</v>
      </c>
      <c r="R49" s="9">
        <f t="shared" si="27"/>
        <v>14.125500000000001</v>
      </c>
      <c r="S49" s="13">
        <f t="shared" si="28"/>
        <v>0.77791478154986726</v>
      </c>
      <c r="T49" s="2">
        <f t="shared" si="29"/>
        <v>0.43</v>
      </c>
      <c r="U49" s="14">
        <f t="shared" si="30"/>
        <v>0.33450335606644294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0.35010335606644294</v>
      </c>
      <c r="AR49" s="9">
        <f t="shared" si="35"/>
        <v>136.875</v>
      </c>
      <c r="AS49" s="1">
        <f t="shared" si="36"/>
        <v>0.24</v>
      </c>
      <c r="AT49" s="1">
        <f t="shared" si="37"/>
        <v>40218.333333333336</v>
      </c>
      <c r="AU49" s="1">
        <f t="shared" si="38"/>
        <v>3099063819.0679197</v>
      </c>
    </row>
    <row r="50" spans="1:48" x14ac:dyDescent="0.15">
      <c r="C50" s="7">
        <v>8</v>
      </c>
      <c r="D50" s="7">
        <f t="shared" si="39"/>
        <v>19.255225806451602</v>
      </c>
      <c r="E50" s="10">
        <f t="shared" si="40"/>
        <v>21.475064516128999</v>
      </c>
      <c r="F50" s="7" t="s">
        <v>83</v>
      </c>
      <c r="G50" s="1">
        <v>9</v>
      </c>
      <c r="H50" s="9">
        <f t="shared" si="20"/>
        <v>19.255225806451602</v>
      </c>
      <c r="I50" s="9">
        <f t="shared" si="21"/>
        <v>292.4052258064516</v>
      </c>
      <c r="J50" s="9">
        <f t="shared" si="22"/>
        <v>0.1822420791614611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208.55728089501392</v>
      </c>
      <c r="P50" s="9">
        <f t="shared" si="25"/>
        <v>38.007912494568203</v>
      </c>
      <c r="Q50" s="12">
        <f t="shared" si="26"/>
        <v>9.1218989986963681</v>
      </c>
      <c r="R50" s="9">
        <f t="shared" si="27"/>
        <v>14.125500000000001</v>
      </c>
      <c r="S50" s="13">
        <f t="shared" si="28"/>
        <v>0.64577529989709159</v>
      </c>
      <c r="T50" s="2">
        <f t="shared" si="29"/>
        <v>0.43</v>
      </c>
      <c r="U50" s="14">
        <f t="shared" si="30"/>
        <v>0.2776833789557494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0.29328337895574941</v>
      </c>
      <c r="AR50" s="9">
        <f t="shared" si="35"/>
        <v>136.875</v>
      </c>
      <c r="AS50" s="1">
        <f t="shared" si="36"/>
        <v>0.24</v>
      </c>
      <c r="AT50" s="1">
        <f t="shared" si="37"/>
        <v>40218.333333333336</v>
      </c>
      <c r="AU50" s="1">
        <f t="shared" si="38"/>
        <v>2596101673.1392202</v>
      </c>
    </row>
    <row r="51" spans="1:48" x14ac:dyDescent="0.15">
      <c r="C51" s="7">
        <v>9</v>
      </c>
      <c r="D51" s="7">
        <f t="shared" si="39"/>
        <v>16.202066666666699</v>
      </c>
      <c r="E51" s="10">
        <f t="shared" si="40"/>
        <v>19.255225806451602</v>
      </c>
      <c r="F51" s="7" t="s">
        <v>83</v>
      </c>
      <c r="G51" s="1">
        <v>10</v>
      </c>
      <c r="H51" s="9">
        <f t="shared" si="20"/>
        <v>16.202066666666699</v>
      </c>
      <c r="I51" s="9">
        <f t="shared" si="21"/>
        <v>289.3520666666667</v>
      </c>
      <c r="J51" s="9">
        <f t="shared" si="22"/>
        <v>0.1282491636364651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229.40561840044575</v>
      </c>
      <c r="P51" s="9">
        <f t="shared" si="25"/>
        <v>29.421078693363235</v>
      </c>
      <c r="Q51" s="12">
        <f t="shared" si="26"/>
        <v>7.0610588864071762</v>
      </c>
      <c r="R51" s="9">
        <f t="shared" si="27"/>
        <v>14.125500000000001</v>
      </c>
      <c r="S51" s="13">
        <f t="shared" si="28"/>
        <v>0.49988027938176882</v>
      </c>
      <c r="T51" s="2">
        <f t="shared" si="29"/>
        <v>0.43</v>
      </c>
      <c r="U51" s="14">
        <f t="shared" si="30"/>
        <v>0.2149485201341606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0.23054852013416061</v>
      </c>
      <c r="AR51" s="9">
        <f t="shared" si="35"/>
        <v>136.875</v>
      </c>
      <c r="AS51" s="1">
        <f t="shared" si="36"/>
        <v>0.24</v>
      </c>
      <c r="AT51" s="1">
        <f t="shared" si="37"/>
        <v>40218.333333333336</v>
      </c>
      <c r="AU51" s="1">
        <f t="shared" si="38"/>
        <v>2040781857.4347897</v>
      </c>
    </row>
    <row r="52" spans="1:48" x14ac:dyDescent="0.15">
      <c r="C52" s="7">
        <v>10</v>
      </c>
      <c r="D52" s="7">
        <f t="shared" si="39"/>
        <v>9.1813225806451602</v>
      </c>
      <c r="E52" s="10">
        <f t="shared" si="40"/>
        <v>16.202066666666699</v>
      </c>
      <c r="F52" s="7" t="s">
        <v>83</v>
      </c>
      <c r="G52" s="1">
        <v>11</v>
      </c>
      <c r="H52" s="9">
        <f t="shared" si="20"/>
        <v>9.1813225806451602</v>
      </c>
      <c r="I52" s="9">
        <f t="shared" si="21"/>
        <v>282.33132258064512</v>
      </c>
      <c r="J52" s="9">
        <f t="shared" si="22"/>
        <v>5.5544870817261387E-2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189.98531272172841</v>
      </c>
      <c r="O52" s="9">
        <f t="shared" si="41"/>
        <v>68.855476985354073</v>
      </c>
      <c r="P52" s="9">
        <f t="shared" si="25"/>
        <v>3.8245685742124067</v>
      </c>
      <c r="Q52" s="12">
        <f t="shared" si="26"/>
        <v>0.91789645781097762</v>
      </c>
      <c r="R52" s="9">
        <f t="shared" si="27"/>
        <v>14.125500000000001</v>
      </c>
      <c r="S52" s="13">
        <f t="shared" si="28"/>
        <v>6.4981519791227044E-2</v>
      </c>
      <c r="T52" s="2">
        <f t="shared" si="29"/>
        <v>0.43</v>
      </c>
      <c r="U52" s="14">
        <f t="shared" si="30"/>
        <v>2.7942053510227629E-2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3.6362053510227629E-2</v>
      </c>
      <c r="AR52" s="9">
        <f t="shared" si="35"/>
        <v>136.875</v>
      </c>
      <c r="AS52" s="1">
        <f t="shared" si="36"/>
        <v>0.24</v>
      </c>
      <c r="AT52" s="1">
        <f t="shared" si="37"/>
        <v>40218.333333333336</v>
      </c>
      <c r="AU52" s="1">
        <f t="shared" si="38"/>
        <v>321871591.53987658</v>
      </c>
    </row>
    <row r="53" spans="1:48" x14ac:dyDescent="0.15">
      <c r="C53" s="7">
        <v>11</v>
      </c>
      <c r="D53" s="7">
        <f t="shared" si="39"/>
        <v>5.52593333333333</v>
      </c>
      <c r="E53" s="10">
        <f t="shared" si="40"/>
        <v>9.1813225806451602</v>
      </c>
      <c r="F53" s="7" t="s">
        <v>85</v>
      </c>
      <c r="G53" s="1">
        <v>12</v>
      </c>
      <c r="H53" s="9">
        <f t="shared" si="20"/>
        <v>5.52593333333333</v>
      </c>
      <c r="I53" s="9">
        <f t="shared" si="21"/>
        <v>278.67593333333332</v>
      </c>
      <c r="J53" s="9">
        <f t="shared" si="22"/>
        <v>3.5333242245740908E-2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123.88715841114167</v>
      </c>
      <c r="P53" s="9">
        <f t="shared" si="25"/>
        <v>4.3773349792773466</v>
      </c>
      <c r="Q53" s="12">
        <f t="shared" si="26"/>
        <v>1.0505603950265632</v>
      </c>
      <c r="R53" s="9">
        <f t="shared" si="27"/>
        <v>14.125500000000001</v>
      </c>
      <c r="S53" s="13">
        <f t="shared" si="28"/>
        <v>7.4373324485969575E-2</v>
      </c>
      <c r="T53" s="2">
        <f t="shared" si="29"/>
        <v>0.43</v>
      </c>
      <c r="U53" s="14">
        <f t="shared" si="30"/>
        <v>3.1980529528966919E-2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4.0400529528966916E-2</v>
      </c>
      <c r="AR53" s="9">
        <f t="shared" si="35"/>
        <v>136.875</v>
      </c>
      <c r="AS53" s="1">
        <f t="shared" si="36"/>
        <v>0.24</v>
      </c>
      <c r="AT53" s="1">
        <f t="shared" si="37"/>
        <v>40218.333333333336</v>
      </c>
      <c r="AU53" s="1">
        <f t="shared" si="38"/>
        <v>357619591.94314373</v>
      </c>
      <c r="AV53" s="1">
        <f>SUM(AU42:AU53)</f>
        <v>13368799731.891687</v>
      </c>
    </row>
    <row r="54" spans="1:48" x14ac:dyDescent="0.15">
      <c r="C54" s="7">
        <v>12</v>
      </c>
      <c r="D54" s="7">
        <f t="shared" si="39"/>
        <v>1.3440967741935499</v>
      </c>
      <c r="E54" s="10">
        <f t="shared" si="40"/>
        <v>5.52593333333333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2.5214838709677401</v>
      </c>
      <c r="E58" s="7"/>
      <c r="F58" s="7"/>
      <c r="G58" s="1">
        <v>1</v>
      </c>
      <c r="H58" s="9">
        <f t="shared" ref="H58:H69" si="42">E59</f>
        <v>2.5214838709677401</v>
      </c>
      <c r="I58" s="9">
        <f t="shared" ref="I58:I69" si="43">H58+273.15</f>
        <v>275.67148387096773</v>
      </c>
      <c r="J58" s="9">
        <f t="shared" ref="J58:J69" si="44">EXP(($C$15*(I58-$C$13))/($C$16*I58*$C$13))</f>
        <v>2.4143878603646304E-2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2.4087542886904465E-3</v>
      </c>
      <c r="Q58" s="12">
        <f t="shared" ref="Q58:Q69" si="48">P58*$B$60</f>
        <v>4.5766331485118481E-4</v>
      </c>
      <c r="R58" s="9">
        <f t="shared" ref="R58:R69" si="49">L58*$B$60</f>
        <v>1.8955666666666669E-2</v>
      </c>
      <c r="S58" s="13">
        <f t="shared" ref="S58:S69" si="50">Q58/R58</f>
        <v>2.41438786036463E-2</v>
      </c>
      <c r="T58" s="2">
        <f t="shared" ref="T58:T69" si="51">$B$59/100</f>
        <v>0.01</v>
      </c>
      <c r="U58" s="14">
        <f t="shared" ref="U58:U69" si="52">S58*T58</f>
        <v>2.4143878603646301E-4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1.2241438786036464E-2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9938.9166666666661</v>
      </c>
      <c r="AU58" s="1">
        <f t="shared" ref="AU58:AU69" si="59">AT58*10000*AS58*0.67*AR58*AQ58</f>
        <v>1545202.4221128989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0.54238709677419294</v>
      </c>
      <c r="E59" s="10">
        <f t="shared" ref="E59:E70" si="61">D58</f>
        <v>2.5214838709677401</v>
      </c>
      <c r="F59" s="7" t="s">
        <v>83</v>
      </c>
      <c r="G59" s="1">
        <v>2</v>
      </c>
      <c r="H59" s="9">
        <f t="shared" si="42"/>
        <v>0.54238709677419294</v>
      </c>
      <c r="I59" s="9">
        <f t="shared" si="43"/>
        <v>273.69238709677415</v>
      </c>
      <c r="J59" s="9">
        <f t="shared" si="44"/>
        <v>1.8701926814749401E-2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0.19712457904464289</v>
      </c>
      <c r="P59" s="9">
        <f t="shared" si="47"/>
        <v>3.6866094506811946E-3</v>
      </c>
      <c r="Q59" s="12">
        <f t="shared" si="48"/>
        <v>7.0045579562942703E-4</v>
      </c>
      <c r="R59" s="9">
        <f t="shared" si="49"/>
        <v>1.8955666666666669E-2</v>
      </c>
      <c r="S59" s="13">
        <f t="shared" si="50"/>
        <v>3.6952316578829213E-2</v>
      </c>
      <c r="T59" s="2">
        <f t="shared" si="51"/>
        <v>0.01</v>
      </c>
      <c r="U59" s="14">
        <f t="shared" si="52"/>
        <v>3.6952316578829213E-4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1.2369523165788293E-2</v>
      </c>
      <c r="AR59" s="9">
        <f t="shared" si="56"/>
        <v>9.9766666666666666</v>
      </c>
      <c r="AS59" s="1">
        <f t="shared" si="57"/>
        <v>0.19</v>
      </c>
      <c r="AT59" s="1">
        <f t="shared" si="58"/>
        <v>9938.9166666666661</v>
      </c>
      <c r="AU59" s="1">
        <f t="shared" si="59"/>
        <v>1561370.153479012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4.45</v>
      </c>
      <c r="E60" s="10">
        <f t="shared" si="61"/>
        <v>0.54238709677419294</v>
      </c>
      <c r="F60" s="7" t="s">
        <v>83</v>
      </c>
      <c r="G60" s="1">
        <v>3</v>
      </c>
      <c r="H60" s="9">
        <f t="shared" si="42"/>
        <v>4.45</v>
      </c>
      <c r="I60" s="9">
        <f t="shared" si="43"/>
        <v>277.59999999999997</v>
      </c>
      <c r="J60" s="9">
        <f t="shared" si="44"/>
        <v>3.085825862833521E-2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0.29320463626062832</v>
      </c>
      <c r="P60" s="9">
        <f t="shared" si="47"/>
        <v>9.0477844967574196E-3</v>
      </c>
      <c r="Q60" s="12">
        <f t="shared" si="48"/>
        <v>1.7190790543839098E-3</v>
      </c>
      <c r="R60" s="9">
        <f t="shared" si="49"/>
        <v>1.8955666666666669E-2</v>
      </c>
      <c r="S60" s="13">
        <f t="shared" si="50"/>
        <v>9.0689453692857525E-2</v>
      </c>
      <c r="T60" s="2">
        <f t="shared" si="51"/>
        <v>0.01</v>
      </c>
      <c r="U60" s="14">
        <f t="shared" si="52"/>
        <v>9.0689453692857527E-4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1.2906894536928575E-2</v>
      </c>
      <c r="AR60" s="9">
        <f t="shared" si="56"/>
        <v>9.9766666666666666</v>
      </c>
      <c r="AS60" s="1">
        <f t="shared" si="57"/>
        <v>0.19</v>
      </c>
      <c r="AT60" s="1">
        <f t="shared" si="58"/>
        <v>9938.9166666666661</v>
      </c>
      <c r="AU60" s="1">
        <f t="shared" si="59"/>
        <v>1629201.0317583897</v>
      </c>
    </row>
    <row r="61" spans="1:48" x14ac:dyDescent="0.15">
      <c r="C61" s="7">
        <v>3</v>
      </c>
      <c r="D61" s="7">
        <f t="shared" si="60"/>
        <v>5.2524516129032301</v>
      </c>
      <c r="E61" s="10">
        <f t="shared" si="61"/>
        <v>4.45</v>
      </c>
      <c r="F61" s="7" t="s">
        <v>83</v>
      </c>
      <c r="G61" s="1">
        <v>4</v>
      </c>
      <c r="H61" s="9">
        <f t="shared" si="42"/>
        <v>5.2524516129032301</v>
      </c>
      <c r="I61" s="9">
        <f t="shared" si="43"/>
        <v>278.40245161290323</v>
      </c>
      <c r="J61" s="9">
        <f t="shared" si="44"/>
        <v>3.4141112716488321E-2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0.38392351843053757</v>
      </c>
      <c r="P61" s="9">
        <f t="shared" si="47"/>
        <v>1.3107576117247765E-2</v>
      </c>
      <c r="Q61" s="12">
        <f t="shared" si="48"/>
        <v>2.4904394622770752E-3</v>
      </c>
      <c r="R61" s="9">
        <f t="shared" si="49"/>
        <v>1.8955666666666669E-2</v>
      </c>
      <c r="S61" s="13">
        <f t="shared" si="50"/>
        <v>0.13138231991895519</v>
      </c>
      <c r="T61" s="2">
        <f t="shared" si="51"/>
        <v>0.01</v>
      </c>
      <c r="U61" s="14">
        <f t="shared" si="52"/>
        <v>1.313823199189552E-3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1.3313823199189553E-2</v>
      </c>
      <c r="AR61" s="9">
        <f t="shared" si="56"/>
        <v>9.9766666666666666</v>
      </c>
      <c r="AS61" s="1">
        <f t="shared" si="57"/>
        <v>0.19</v>
      </c>
      <c r="AT61" s="1">
        <f t="shared" si="58"/>
        <v>9938.9166666666661</v>
      </c>
      <c r="AU61" s="1">
        <f t="shared" si="59"/>
        <v>1680566.4934122982</v>
      </c>
    </row>
    <row r="62" spans="1:48" x14ac:dyDescent="0.15">
      <c r="C62" s="7">
        <v>4</v>
      </c>
      <c r="D62" s="7">
        <f t="shared" si="60"/>
        <v>7.6519666666666701</v>
      </c>
      <c r="E62" s="10">
        <f t="shared" si="61"/>
        <v>5.2524516129032301</v>
      </c>
      <c r="F62" s="7" t="s">
        <v>83</v>
      </c>
      <c r="G62" s="1">
        <v>5</v>
      </c>
      <c r="H62" s="9">
        <f t="shared" si="42"/>
        <v>7.6519666666666701</v>
      </c>
      <c r="I62" s="9">
        <f t="shared" si="43"/>
        <v>280.80196666666666</v>
      </c>
      <c r="J62" s="9">
        <f t="shared" si="44"/>
        <v>4.6033118548672779E-2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0.35227514519762532</v>
      </c>
      <c r="O62" s="9">
        <f t="shared" si="62"/>
        <v>0.11830746378233115</v>
      </c>
      <c r="P62" s="9">
        <f t="shared" si="47"/>
        <v>5.4460615054848609E-3</v>
      </c>
      <c r="Q62" s="12">
        <f t="shared" si="48"/>
        <v>1.0347516860421235E-3</v>
      </c>
      <c r="R62" s="9">
        <f t="shared" si="49"/>
        <v>1.8955666666666669E-2</v>
      </c>
      <c r="S62" s="13">
        <f t="shared" si="50"/>
        <v>5.4587987024572598E-2</v>
      </c>
      <c r="T62" s="2">
        <f t="shared" si="51"/>
        <v>0.01</v>
      </c>
      <c r="U62" s="14">
        <f t="shared" si="52"/>
        <v>5.4587987024572605E-4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1.2545879870245726E-2</v>
      </c>
      <c r="AR62" s="9">
        <f t="shared" si="56"/>
        <v>9.9766666666666666</v>
      </c>
      <c r="AS62" s="1">
        <f t="shared" si="57"/>
        <v>0.19</v>
      </c>
      <c r="AT62" s="1">
        <f t="shared" si="58"/>
        <v>9938.9166666666661</v>
      </c>
      <c r="AU62" s="1">
        <f t="shared" si="59"/>
        <v>1583631.1647577118</v>
      </c>
    </row>
    <row r="63" spans="1:48" x14ac:dyDescent="0.15">
      <c r="C63" s="7">
        <v>5</v>
      </c>
      <c r="D63" s="7">
        <f t="shared" si="60"/>
        <v>12.408548387096801</v>
      </c>
      <c r="E63" s="10">
        <f t="shared" si="61"/>
        <v>7.6519666666666701</v>
      </c>
      <c r="F63" s="7" t="s">
        <v>85</v>
      </c>
      <c r="G63" s="1">
        <v>6</v>
      </c>
      <c r="H63" s="9">
        <f t="shared" si="42"/>
        <v>12.408548387096801</v>
      </c>
      <c r="I63" s="9">
        <f t="shared" si="43"/>
        <v>285.55854838709678</v>
      </c>
      <c r="J63" s="9">
        <f t="shared" si="44"/>
        <v>8.2018551105848117E-2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0.21262806894351297</v>
      </c>
      <c r="P63" s="9">
        <f t="shared" si="47"/>
        <v>1.7439446139181317E-2</v>
      </c>
      <c r="Q63" s="12">
        <f t="shared" si="48"/>
        <v>3.3134947664444502E-3</v>
      </c>
      <c r="R63" s="9">
        <f t="shared" si="49"/>
        <v>1.8955666666666669E-2</v>
      </c>
      <c r="S63" s="13">
        <f t="shared" si="50"/>
        <v>0.17480233350332089</v>
      </c>
      <c r="T63" s="2">
        <f t="shared" si="51"/>
        <v>0.01</v>
      </c>
      <c r="U63" s="14">
        <f t="shared" si="52"/>
        <v>1.7480233350332089E-3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1.3748023335033209E-2</v>
      </c>
      <c r="AR63" s="9">
        <f t="shared" si="56"/>
        <v>9.9766666666666666</v>
      </c>
      <c r="AS63" s="1">
        <f t="shared" si="57"/>
        <v>0.19</v>
      </c>
      <c r="AT63" s="1">
        <f t="shared" si="58"/>
        <v>9938.9166666666661</v>
      </c>
      <c r="AU63" s="1">
        <f t="shared" si="59"/>
        <v>1735374.3565494874</v>
      </c>
    </row>
    <row r="64" spans="1:48" x14ac:dyDescent="0.15">
      <c r="C64" s="7">
        <v>6</v>
      </c>
      <c r="D64" s="7">
        <f t="shared" si="60"/>
        <v>20.7056</v>
      </c>
      <c r="E64" s="10">
        <f t="shared" si="61"/>
        <v>12.408548387096801</v>
      </c>
      <c r="F64" s="7" t="s">
        <v>83</v>
      </c>
      <c r="G64" s="1">
        <v>7</v>
      </c>
      <c r="H64" s="9">
        <f t="shared" si="42"/>
        <v>20.7056</v>
      </c>
      <c r="I64" s="9">
        <f t="shared" si="43"/>
        <v>293.85559999999998</v>
      </c>
      <c r="J64" s="9">
        <f t="shared" si="44"/>
        <v>0.2147959622129921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0.29495528947099831</v>
      </c>
      <c r="P64" s="9">
        <f t="shared" si="47"/>
        <v>6.3355205211734697E-2</v>
      </c>
      <c r="Q64" s="12">
        <f t="shared" si="48"/>
        <v>1.2037488990229592E-2</v>
      </c>
      <c r="R64" s="9">
        <f t="shared" si="49"/>
        <v>1.8955666666666669E-2</v>
      </c>
      <c r="S64" s="13">
        <f t="shared" si="50"/>
        <v>0.63503379764518564</v>
      </c>
      <c r="T64" s="2">
        <f t="shared" si="51"/>
        <v>0.01</v>
      </c>
      <c r="U64" s="14">
        <f t="shared" si="52"/>
        <v>6.3503379764518562E-3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2.6450337976451854E-2</v>
      </c>
      <c r="AR64" s="9">
        <f t="shared" si="56"/>
        <v>9.9766666666666666</v>
      </c>
      <c r="AS64" s="1">
        <f t="shared" si="57"/>
        <v>0.19</v>
      </c>
      <c r="AT64" s="1">
        <f t="shared" si="58"/>
        <v>9938.9166666666661</v>
      </c>
      <c r="AU64" s="1">
        <f t="shared" si="59"/>
        <v>3338751.8429238056</v>
      </c>
    </row>
    <row r="65" spans="1:48" x14ac:dyDescent="0.15">
      <c r="C65" s="7">
        <v>7</v>
      </c>
      <c r="D65" s="7">
        <f t="shared" si="60"/>
        <v>21.475064516128999</v>
      </c>
      <c r="E65" s="10">
        <f t="shared" si="61"/>
        <v>20.7056</v>
      </c>
      <c r="F65" s="7" t="s">
        <v>83</v>
      </c>
      <c r="G65" s="1">
        <v>8</v>
      </c>
      <c r="H65" s="9">
        <f t="shared" si="42"/>
        <v>21.475064516128999</v>
      </c>
      <c r="I65" s="9">
        <f t="shared" si="43"/>
        <v>294.62506451612899</v>
      </c>
      <c r="J65" s="9">
        <f t="shared" si="44"/>
        <v>0.23421168384907273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0.33136675092593026</v>
      </c>
      <c r="P65" s="9">
        <f t="shared" si="47"/>
        <v>7.7609964705958406E-2</v>
      </c>
      <c r="Q65" s="12">
        <f t="shared" si="48"/>
        <v>1.4745893294132097E-2</v>
      </c>
      <c r="R65" s="9">
        <f t="shared" si="49"/>
        <v>1.8955666666666669E-2</v>
      </c>
      <c r="S65" s="13">
        <f t="shared" si="50"/>
        <v>0.77791478154986693</v>
      </c>
      <c r="T65" s="2">
        <f t="shared" si="51"/>
        <v>0.01</v>
      </c>
      <c r="U65" s="14">
        <f t="shared" si="52"/>
        <v>7.7791478154986696E-3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2.7879147815498669E-2</v>
      </c>
      <c r="AR65" s="9">
        <f t="shared" si="56"/>
        <v>9.9766666666666666</v>
      </c>
      <c r="AS65" s="1">
        <f t="shared" si="57"/>
        <v>0.19</v>
      </c>
      <c r="AT65" s="1">
        <f t="shared" si="58"/>
        <v>9938.9166666666661</v>
      </c>
      <c r="AU65" s="1">
        <f t="shared" si="59"/>
        <v>3519106.4942538654</v>
      </c>
    </row>
    <row r="66" spans="1:48" x14ac:dyDescent="0.15">
      <c r="C66" s="7">
        <v>8</v>
      </c>
      <c r="D66" s="7">
        <f t="shared" si="60"/>
        <v>19.255225806451602</v>
      </c>
      <c r="E66" s="10">
        <f t="shared" si="61"/>
        <v>21.475064516128999</v>
      </c>
      <c r="F66" s="7" t="s">
        <v>83</v>
      </c>
      <c r="G66" s="1">
        <v>9</v>
      </c>
      <c r="H66" s="9">
        <f t="shared" si="42"/>
        <v>19.255225806451602</v>
      </c>
      <c r="I66" s="9">
        <f t="shared" si="43"/>
        <v>292.4052258064516</v>
      </c>
      <c r="J66" s="9">
        <f t="shared" si="44"/>
        <v>0.1822420791614611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0.35352345288663856</v>
      </c>
      <c r="P66" s="9">
        <f t="shared" si="47"/>
        <v>6.442684908639984E-2</v>
      </c>
      <c r="Q66" s="12">
        <f t="shared" si="48"/>
        <v>1.224110132641597E-2</v>
      </c>
      <c r="R66" s="9">
        <f t="shared" si="49"/>
        <v>1.8955666666666669E-2</v>
      </c>
      <c r="S66" s="13">
        <f t="shared" si="50"/>
        <v>0.64577529989709148</v>
      </c>
      <c r="T66" s="2">
        <f t="shared" si="51"/>
        <v>0.01</v>
      </c>
      <c r="U66" s="14">
        <f t="shared" si="52"/>
        <v>6.4577529989709153E-3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2.6557752998970917E-2</v>
      </c>
      <c r="AR66" s="9">
        <f t="shared" si="56"/>
        <v>9.9766666666666666</v>
      </c>
      <c r="AS66" s="1">
        <f t="shared" si="57"/>
        <v>0.19</v>
      </c>
      <c r="AT66" s="1">
        <f t="shared" si="58"/>
        <v>9938.9166666666661</v>
      </c>
      <c r="AU66" s="1">
        <f t="shared" si="59"/>
        <v>3352310.5394029394</v>
      </c>
    </row>
    <row r="67" spans="1:48" x14ac:dyDescent="0.15">
      <c r="C67" s="7">
        <v>9</v>
      </c>
      <c r="D67" s="7">
        <f t="shared" si="60"/>
        <v>16.202066666666699</v>
      </c>
      <c r="E67" s="10">
        <f t="shared" si="61"/>
        <v>19.255225806451602</v>
      </c>
      <c r="F67" s="7" t="s">
        <v>83</v>
      </c>
      <c r="G67" s="1">
        <v>10</v>
      </c>
      <c r="H67" s="9">
        <f t="shared" si="42"/>
        <v>16.202066666666699</v>
      </c>
      <c r="I67" s="9">
        <f t="shared" si="43"/>
        <v>289.3520666666667</v>
      </c>
      <c r="J67" s="9">
        <f t="shared" si="44"/>
        <v>0.1282491636364651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0.38886327046690539</v>
      </c>
      <c r="P67" s="9">
        <f t="shared" si="47"/>
        <v>4.9871389206321136E-2</v>
      </c>
      <c r="Q67" s="12">
        <f t="shared" si="48"/>
        <v>9.4755639492010157E-3</v>
      </c>
      <c r="R67" s="9">
        <f t="shared" si="49"/>
        <v>1.8955666666666669E-2</v>
      </c>
      <c r="S67" s="13">
        <f t="shared" si="50"/>
        <v>0.49988027938176877</v>
      </c>
      <c r="T67" s="2">
        <f t="shared" si="51"/>
        <v>0.01</v>
      </c>
      <c r="U67" s="14">
        <f t="shared" si="52"/>
        <v>4.9988027938176879E-3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2.5098802793817689E-2</v>
      </c>
      <c r="AR67" s="9">
        <f t="shared" si="56"/>
        <v>9.9766666666666666</v>
      </c>
      <c r="AS67" s="1">
        <f t="shared" si="57"/>
        <v>0.19</v>
      </c>
      <c r="AT67" s="1">
        <f t="shared" si="58"/>
        <v>9938.9166666666661</v>
      </c>
      <c r="AU67" s="1">
        <f t="shared" si="59"/>
        <v>3168151.3543473077</v>
      </c>
    </row>
    <row r="68" spans="1:48" x14ac:dyDescent="0.15">
      <c r="C68" s="7">
        <v>10</v>
      </c>
      <c r="D68" s="7">
        <f t="shared" si="60"/>
        <v>9.1813225806451602</v>
      </c>
      <c r="E68" s="10">
        <f t="shared" si="61"/>
        <v>16.202066666666699</v>
      </c>
      <c r="F68" s="7" t="s">
        <v>83</v>
      </c>
      <c r="G68" s="1">
        <v>11</v>
      </c>
      <c r="H68" s="9">
        <f t="shared" si="42"/>
        <v>9.1813225806451602</v>
      </c>
      <c r="I68" s="9">
        <f t="shared" si="43"/>
        <v>282.33132258064512</v>
      </c>
      <c r="J68" s="9">
        <f t="shared" si="44"/>
        <v>5.5544870817261387E-2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0.32204228719755507</v>
      </c>
      <c r="O68" s="9">
        <f t="shared" si="62"/>
        <v>0.11671626072969588</v>
      </c>
      <c r="P68" s="9">
        <f t="shared" si="47"/>
        <v>6.4829896245047558E-3</v>
      </c>
      <c r="Q68" s="12">
        <f t="shared" si="48"/>
        <v>1.2317680286559037E-3</v>
      </c>
      <c r="R68" s="9">
        <f t="shared" si="49"/>
        <v>1.8955666666666669E-2</v>
      </c>
      <c r="S68" s="13">
        <f t="shared" si="50"/>
        <v>6.4981519791227085E-2</v>
      </c>
      <c r="T68" s="2">
        <f t="shared" si="51"/>
        <v>0.01</v>
      </c>
      <c r="U68" s="14">
        <f t="shared" si="52"/>
        <v>6.4981519791227087E-4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1.2649815197912272E-2</v>
      </c>
      <c r="AR68" s="9">
        <f t="shared" si="56"/>
        <v>9.9766666666666666</v>
      </c>
      <c r="AS68" s="1">
        <f t="shared" si="57"/>
        <v>0.19</v>
      </c>
      <c r="AT68" s="1">
        <f t="shared" si="58"/>
        <v>9938.9166666666661</v>
      </c>
      <c r="AU68" s="1">
        <f t="shared" si="59"/>
        <v>1596750.6291328177</v>
      </c>
    </row>
    <row r="69" spans="1:48" x14ac:dyDescent="0.15">
      <c r="C69" s="7">
        <v>11</v>
      </c>
      <c r="D69" s="7">
        <f t="shared" si="60"/>
        <v>5.52593333333333</v>
      </c>
      <c r="E69" s="10">
        <f t="shared" si="61"/>
        <v>9.1813225806451602</v>
      </c>
      <c r="F69" s="7" t="s">
        <v>85</v>
      </c>
      <c r="G69" s="1">
        <v>12</v>
      </c>
      <c r="H69" s="9">
        <f t="shared" si="42"/>
        <v>5.52593333333333</v>
      </c>
      <c r="I69" s="9">
        <f t="shared" si="43"/>
        <v>278.67593333333332</v>
      </c>
      <c r="J69" s="9">
        <f t="shared" si="44"/>
        <v>3.5333242245740908E-2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0.2099999377718578</v>
      </c>
      <c r="P69" s="9">
        <f t="shared" si="47"/>
        <v>7.4199786728835673E-3</v>
      </c>
      <c r="Q69" s="12">
        <f t="shared" si="48"/>
        <v>1.4097959478478778E-3</v>
      </c>
      <c r="R69" s="9">
        <f t="shared" si="49"/>
        <v>1.8955666666666669E-2</v>
      </c>
      <c r="S69" s="13">
        <f t="shared" si="50"/>
        <v>7.4373324485969589E-2</v>
      </c>
      <c r="T69" s="2">
        <f t="shared" si="51"/>
        <v>0.01</v>
      </c>
      <c r="U69" s="14">
        <f t="shared" si="52"/>
        <v>7.4373324485969589E-4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1.2743733244859697E-2</v>
      </c>
      <c r="AR69" s="9">
        <f t="shared" si="56"/>
        <v>9.9766666666666666</v>
      </c>
      <c r="AS69" s="1">
        <f t="shared" si="57"/>
        <v>0.19</v>
      </c>
      <c r="AT69" s="1">
        <f t="shared" si="58"/>
        <v>9938.9166666666661</v>
      </c>
      <c r="AU69" s="1">
        <f t="shared" si="59"/>
        <v>1608605.6403091848</v>
      </c>
      <c r="AV69" s="1">
        <f>SUM(AU58:AU69)</f>
        <v>26319022.12243972</v>
      </c>
    </row>
    <row r="70" spans="1:48" x14ac:dyDescent="0.15">
      <c r="C70" s="7">
        <v>12</v>
      </c>
      <c r="D70" s="7">
        <f t="shared" si="60"/>
        <v>1.3440967741935499</v>
      </c>
      <c r="E70" s="10">
        <f t="shared" si="61"/>
        <v>5.52593333333333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2.5214838709677401</v>
      </c>
      <c r="E73" s="7"/>
      <c r="F73" s="7"/>
      <c r="G73" s="1">
        <v>1</v>
      </c>
      <c r="H73" s="9">
        <f t="shared" ref="H73:H84" si="63">E74</f>
        <v>2.5214838709677401</v>
      </c>
      <c r="I73" s="9">
        <f t="shared" ref="I73:I84" si="64">H73+273.15</f>
        <v>275.67148387096773</v>
      </c>
      <c r="J73" s="9">
        <f t="shared" ref="J73:J84" si="65">EXP(($C$15*(I73-$C$13))/($C$16*I73*$C$13))</f>
        <v>2.4143878603646304E-2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2.6437547070992705E-3</v>
      </c>
      <c r="Q73" s="12">
        <f t="shared" ref="Q73:Q84" si="69">P73*$B$75</f>
        <v>4.7587584727786869E-4</v>
      </c>
      <c r="R73" s="9">
        <f t="shared" ref="R73:R84" si="70">L73*$B$75</f>
        <v>1.9710000000000002E-2</v>
      </c>
      <c r="S73" s="13">
        <f t="shared" ref="S73:S84" si="71">Q73/R73</f>
        <v>2.4143878603646304E-2</v>
      </c>
      <c r="T73" s="2">
        <f t="shared" ref="T73:T84" si="72">$B$74/100</f>
        <v>0.01</v>
      </c>
      <c r="U73" s="14">
        <f t="shared" ref="U73:U84" si="73">S73*T73</f>
        <v>2.4143878603646304E-4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1.2841438786036464E-2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2140.3333333333335</v>
      </c>
      <c r="AU73" s="1">
        <f t="shared" ref="AU73:AU84" si="80">AT73*10000*AS73*0.67*AR73*AQ73</f>
        <v>362958.12942766247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0.54238709677419294</v>
      </c>
      <c r="E74" s="10">
        <f t="shared" ref="E74:E85" si="82">D73</f>
        <v>2.5214838709677401</v>
      </c>
      <c r="F74" s="7" t="s">
        <v>83</v>
      </c>
      <c r="G74" s="1">
        <v>2</v>
      </c>
      <c r="H74" s="9">
        <f t="shared" si="63"/>
        <v>0.54238709677419294</v>
      </c>
      <c r="I74" s="9">
        <f t="shared" si="64"/>
        <v>273.69238709677415</v>
      </c>
      <c r="J74" s="9">
        <f t="shared" si="65"/>
        <v>1.8701926814749401E-2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0.21635624529290076</v>
      </c>
      <c r="P74" s="9">
        <f t="shared" si="68"/>
        <v>4.0462786653817995E-3</v>
      </c>
      <c r="Q74" s="12">
        <f t="shared" si="69"/>
        <v>7.2833015976872387E-4</v>
      </c>
      <c r="R74" s="9">
        <f t="shared" si="70"/>
        <v>1.9710000000000002E-2</v>
      </c>
      <c r="S74" s="13">
        <f t="shared" si="71"/>
        <v>3.6952316578829213E-2</v>
      </c>
      <c r="T74" s="2">
        <f t="shared" si="72"/>
        <v>0.01</v>
      </c>
      <c r="U74" s="14">
        <f t="shared" si="73"/>
        <v>3.6952316578829213E-4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1.2969523165788293E-2</v>
      </c>
      <c r="AR74" s="9">
        <f t="shared" si="77"/>
        <v>10.950000000000001</v>
      </c>
      <c r="AS74" s="1">
        <f t="shared" si="78"/>
        <v>0.18</v>
      </c>
      <c r="AT74" s="1">
        <f t="shared" si="79"/>
        <v>2140.3333333333335</v>
      </c>
      <c r="AU74" s="1">
        <f t="shared" si="80"/>
        <v>366578.38317478757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4.45</v>
      </c>
      <c r="E75" s="10">
        <f t="shared" si="82"/>
        <v>0.54238709677419294</v>
      </c>
      <c r="F75" s="7" t="s">
        <v>83</v>
      </c>
      <c r="G75" s="1">
        <v>3</v>
      </c>
      <c r="H75" s="9">
        <f t="shared" si="63"/>
        <v>4.45</v>
      </c>
      <c r="I75" s="9">
        <f t="shared" si="64"/>
        <v>277.59999999999997</v>
      </c>
      <c r="J75" s="9">
        <f t="shared" si="65"/>
        <v>3.085825862833521E-2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0.32180996662751898</v>
      </c>
      <c r="P75" s="9">
        <f t="shared" si="68"/>
        <v>9.9304951793679035E-3</v>
      </c>
      <c r="Q75" s="12">
        <f t="shared" si="69"/>
        <v>1.7874891322862225E-3</v>
      </c>
      <c r="R75" s="9">
        <f t="shared" si="70"/>
        <v>1.9710000000000002E-2</v>
      </c>
      <c r="S75" s="13">
        <f t="shared" si="71"/>
        <v>9.0689453692857552E-2</v>
      </c>
      <c r="T75" s="2">
        <f t="shared" si="72"/>
        <v>0.01</v>
      </c>
      <c r="U75" s="14">
        <f t="shared" si="73"/>
        <v>9.0689453692857549E-4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1.3506894536928576E-2</v>
      </c>
      <c r="AR75" s="9">
        <f t="shared" si="77"/>
        <v>10.950000000000001</v>
      </c>
      <c r="AS75" s="1">
        <f t="shared" si="78"/>
        <v>0.18</v>
      </c>
      <c r="AT75" s="1">
        <f t="shared" si="79"/>
        <v>2140.3333333333335</v>
      </c>
      <c r="AU75" s="1">
        <f t="shared" si="80"/>
        <v>381766.96997778211</v>
      </c>
    </row>
    <row r="76" spans="1:48" x14ac:dyDescent="0.15">
      <c r="C76" s="7">
        <v>3</v>
      </c>
      <c r="D76" s="7">
        <f t="shared" si="81"/>
        <v>5.2524516129032301</v>
      </c>
      <c r="E76" s="10">
        <f t="shared" si="82"/>
        <v>4.45</v>
      </c>
      <c r="F76" s="7" t="s">
        <v>83</v>
      </c>
      <c r="G76" s="1">
        <v>4</v>
      </c>
      <c r="H76" s="9">
        <f t="shared" si="63"/>
        <v>5.2524516129032301</v>
      </c>
      <c r="I76" s="9">
        <f t="shared" si="64"/>
        <v>278.40245161290323</v>
      </c>
      <c r="J76" s="9">
        <f t="shared" si="65"/>
        <v>3.4141112716488321E-2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0.42137947144815108</v>
      </c>
      <c r="P76" s="9">
        <f t="shared" si="68"/>
        <v>1.4386364031125599E-2</v>
      </c>
      <c r="Q76" s="12">
        <f t="shared" si="69"/>
        <v>2.5895455256026078E-3</v>
      </c>
      <c r="R76" s="9">
        <f t="shared" si="70"/>
        <v>1.9710000000000002E-2</v>
      </c>
      <c r="S76" s="13">
        <f t="shared" si="71"/>
        <v>0.13138231991895524</v>
      </c>
      <c r="T76" s="2">
        <f t="shared" si="72"/>
        <v>0.01</v>
      </c>
      <c r="U76" s="14">
        <f t="shared" si="73"/>
        <v>1.3138231991895524E-3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1.3913823199189553E-2</v>
      </c>
      <c r="AR76" s="9">
        <f t="shared" si="77"/>
        <v>10.950000000000001</v>
      </c>
      <c r="AS76" s="1">
        <f t="shared" si="78"/>
        <v>0.18</v>
      </c>
      <c r="AT76" s="1">
        <f t="shared" si="79"/>
        <v>2140.3333333333335</v>
      </c>
      <c r="AU76" s="1">
        <f t="shared" si="80"/>
        <v>393268.64580443082</v>
      </c>
    </row>
    <row r="77" spans="1:48" x14ac:dyDescent="0.15">
      <c r="C77" s="7">
        <v>4</v>
      </c>
      <c r="D77" s="7">
        <f t="shared" si="81"/>
        <v>7.6519666666666701</v>
      </c>
      <c r="E77" s="10">
        <f t="shared" si="82"/>
        <v>5.2524516129032301</v>
      </c>
      <c r="F77" s="7" t="s">
        <v>83</v>
      </c>
      <c r="G77" s="1">
        <v>5</v>
      </c>
      <c r="H77" s="9">
        <f t="shared" si="63"/>
        <v>7.6519666666666701</v>
      </c>
      <c r="I77" s="9">
        <f t="shared" si="64"/>
        <v>280.80196666666666</v>
      </c>
      <c r="J77" s="9">
        <f t="shared" si="65"/>
        <v>4.6033118548672779E-2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0.38664345204617417</v>
      </c>
      <c r="O77" s="9">
        <f t="shared" si="83"/>
        <v>0.1298496553708513</v>
      </c>
      <c r="P77" s="9">
        <f t="shared" si="68"/>
        <v>5.9773845791907029E-3</v>
      </c>
      <c r="Q77" s="12">
        <f t="shared" si="69"/>
        <v>1.0759292242543265E-3</v>
      </c>
      <c r="R77" s="9">
        <f t="shared" si="70"/>
        <v>1.9710000000000002E-2</v>
      </c>
      <c r="S77" s="13">
        <f t="shared" si="71"/>
        <v>5.4587987024572619E-2</v>
      </c>
      <c r="T77" s="2">
        <f t="shared" si="72"/>
        <v>0.01</v>
      </c>
      <c r="U77" s="14">
        <f t="shared" si="73"/>
        <v>5.4587987024572616E-4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1.3145879870245725E-2</v>
      </c>
      <c r="AR77" s="9">
        <f t="shared" si="77"/>
        <v>10.950000000000001</v>
      </c>
      <c r="AS77" s="1">
        <f t="shared" si="78"/>
        <v>0.18</v>
      </c>
      <c r="AT77" s="1">
        <f t="shared" si="79"/>
        <v>2140.3333333333335</v>
      </c>
      <c r="AU77" s="1">
        <f t="shared" si="80"/>
        <v>371563.03486595949</v>
      </c>
    </row>
    <row r="78" spans="1:48" x14ac:dyDescent="0.15">
      <c r="C78" s="7">
        <v>5</v>
      </c>
      <c r="D78" s="7">
        <f t="shared" si="81"/>
        <v>12.408548387096801</v>
      </c>
      <c r="E78" s="10">
        <f t="shared" si="82"/>
        <v>7.6519666666666701</v>
      </c>
      <c r="F78" s="7" t="s">
        <v>85</v>
      </c>
      <c r="G78" s="1">
        <v>6</v>
      </c>
      <c r="H78" s="9">
        <f t="shared" si="63"/>
        <v>12.408548387096801</v>
      </c>
      <c r="I78" s="9">
        <f t="shared" si="64"/>
        <v>285.55854838709678</v>
      </c>
      <c r="J78" s="9">
        <f t="shared" si="65"/>
        <v>8.2018551105848117E-2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0.23337227079166062</v>
      </c>
      <c r="P78" s="9">
        <f t="shared" si="68"/>
        <v>1.9140855518613643E-2</v>
      </c>
      <c r="Q78" s="12">
        <f t="shared" si="69"/>
        <v>3.4453539933504557E-3</v>
      </c>
      <c r="R78" s="9">
        <f t="shared" si="70"/>
        <v>1.9710000000000002E-2</v>
      </c>
      <c r="S78" s="13">
        <f t="shared" si="71"/>
        <v>0.17480233350332092</v>
      </c>
      <c r="T78" s="2">
        <f t="shared" si="72"/>
        <v>0.01</v>
      </c>
      <c r="U78" s="14">
        <f t="shared" si="73"/>
        <v>1.7480233350332091E-3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1.4348023335033209E-2</v>
      </c>
      <c r="AR78" s="9">
        <f t="shared" si="77"/>
        <v>10.950000000000001</v>
      </c>
      <c r="AS78" s="1">
        <f t="shared" si="78"/>
        <v>0.18</v>
      </c>
      <c r="AT78" s="1">
        <f t="shared" si="79"/>
        <v>2140.3333333333335</v>
      </c>
      <c r="AU78" s="1">
        <f t="shared" si="80"/>
        <v>405541.13892057748</v>
      </c>
    </row>
    <row r="79" spans="1:48" x14ac:dyDescent="0.15">
      <c r="C79" s="7">
        <v>6</v>
      </c>
      <c r="D79" s="7">
        <f t="shared" si="81"/>
        <v>20.7056</v>
      </c>
      <c r="E79" s="10">
        <f t="shared" si="82"/>
        <v>12.408548387096801</v>
      </c>
      <c r="F79" s="7" t="s">
        <v>83</v>
      </c>
      <c r="G79" s="1">
        <v>7</v>
      </c>
      <c r="H79" s="9">
        <f t="shared" si="63"/>
        <v>20.7056</v>
      </c>
      <c r="I79" s="9">
        <f t="shared" si="64"/>
        <v>293.85559999999998</v>
      </c>
      <c r="J79" s="9">
        <f t="shared" si="65"/>
        <v>0.2147959622129921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0.32373141527304694</v>
      </c>
      <c r="P79" s="9">
        <f t="shared" si="68"/>
        <v>6.9536200842147844E-2</v>
      </c>
      <c r="Q79" s="12">
        <f t="shared" si="69"/>
        <v>1.2516516151586611E-2</v>
      </c>
      <c r="R79" s="9">
        <f t="shared" si="70"/>
        <v>1.9710000000000002E-2</v>
      </c>
      <c r="S79" s="13">
        <f t="shared" si="71"/>
        <v>0.63503379764518575</v>
      </c>
      <c r="T79" s="2">
        <f t="shared" si="72"/>
        <v>0.01</v>
      </c>
      <c r="U79" s="14">
        <f t="shared" si="73"/>
        <v>6.3503379764518579E-3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2.7950337976451859E-2</v>
      </c>
      <c r="AR79" s="9">
        <f t="shared" si="77"/>
        <v>10.950000000000001</v>
      </c>
      <c r="AS79" s="1">
        <f t="shared" si="78"/>
        <v>0.18</v>
      </c>
      <c r="AT79" s="1">
        <f t="shared" si="79"/>
        <v>2140.3333333333335</v>
      </c>
      <c r="AU79" s="1">
        <f t="shared" si="80"/>
        <v>790005.11997418769</v>
      </c>
    </row>
    <row r="80" spans="1:48" x14ac:dyDescent="0.15">
      <c r="C80" s="7">
        <v>7</v>
      </c>
      <c r="D80" s="7">
        <f t="shared" si="81"/>
        <v>21.475064516128999</v>
      </c>
      <c r="E80" s="10">
        <f t="shared" si="82"/>
        <v>20.7056</v>
      </c>
      <c r="F80" s="7" t="s">
        <v>83</v>
      </c>
      <c r="G80" s="1">
        <v>8</v>
      </c>
      <c r="H80" s="9">
        <f t="shared" si="63"/>
        <v>21.475064516128999</v>
      </c>
      <c r="I80" s="9">
        <f t="shared" si="64"/>
        <v>294.62506451612899</v>
      </c>
      <c r="J80" s="9">
        <f t="shared" si="65"/>
        <v>0.23421168384907273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0.36369521443089914</v>
      </c>
      <c r="P80" s="9">
        <f t="shared" si="68"/>
        <v>8.5181668579710462E-2</v>
      </c>
      <c r="Q80" s="12">
        <f t="shared" si="69"/>
        <v>1.5332700344347883E-2</v>
      </c>
      <c r="R80" s="9">
        <f t="shared" si="70"/>
        <v>1.9710000000000002E-2</v>
      </c>
      <c r="S80" s="13">
        <f t="shared" si="71"/>
        <v>0.77791478154986715</v>
      </c>
      <c r="T80" s="2">
        <f t="shared" si="72"/>
        <v>0.01</v>
      </c>
      <c r="U80" s="14">
        <f t="shared" si="73"/>
        <v>7.7791478154986713E-3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2.9379147815498673E-2</v>
      </c>
      <c r="AR80" s="9">
        <f t="shared" si="77"/>
        <v>10.950000000000001</v>
      </c>
      <c r="AS80" s="1">
        <f t="shared" si="78"/>
        <v>0.18</v>
      </c>
      <c r="AT80" s="1">
        <f t="shared" si="79"/>
        <v>2140.3333333333335</v>
      </c>
      <c r="AU80" s="1">
        <f t="shared" si="80"/>
        <v>830389.85840802931</v>
      </c>
    </row>
    <row r="81" spans="1:48" x14ac:dyDescent="0.15">
      <c r="C81" s="7">
        <v>8</v>
      </c>
      <c r="D81" s="7">
        <f t="shared" si="81"/>
        <v>19.255225806451602</v>
      </c>
      <c r="E81" s="10">
        <f t="shared" si="82"/>
        <v>21.475064516128999</v>
      </c>
      <c r="F81" s="7" t="s">
        <v>83</v>
      </c>
      <c r="G81" s="1">
        <v>9</v>
      </c>
      <c r="H81" s="9">
        <f t="shared" si="63"/>
        <v>19.255225806451602</v>
      </c>
      <c r="I81" s="9">
        <f t="shared" si="64"/>
        <v>292.4052258064516</v>
      </c>
      <c r="J81" s="9">
        <f t="shared" si="65"/>
        <v>0.1822420791614611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0.38801354585118875</v>
      </c>
      <c r="P81" s="9">
        <f t="shared" si="68"/>
        <v>7.0712395338731554E-2</v>
      </c>
      <c r="Q81" s="12">
        <f t="shared" si="69"/>
        <v>1.272823116097168E-2</v>
      </c>
      <c r="R81" s="9">
        <f t="shared" si="70"/>
        <v>1.9710000000000002E-2</v>
      </c>
      <c r="S81" s="13">
        <f t="shared" si="71"/>
        <v>0.64577529989709181</v>
      </c>
      <c r="T81" s="2">
        <f t="shared" si="72"/>
        <v>0.01</v>
      </c>
      <c r="U81" s="14">
        <f t="shared" si="73"/>
        <v>6.4577529989709179E-3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2.8057752998970918E-2</v>
      </c>
      <c r="AR81" s="9">
        <f t="shared" si="77"/>
        <v>10.950000000000001</v>
      </c>
      <c r="AS81" s="1">
        <f t="shared" si="78"/>
        <v>0.18</v>
      </c>
      <c r="AT81" s="1">
        <f t="shared" si="79"/>
        <v>2140.3333333333335</v>
      </c>
      <c r="AU81" s="1">
        <f t="shared" si="80"/>
        <v>793041.16260893841</v>
      </c>
    </row>
    <row r="82" spans="1:48" x14ac:dyDescent="0.15">
      <c r="C82" s="7">
        <v>9</v>
      </c>
      <c r="D82" s="7">
        <f t="shared" si="81"/>
        <v>16.202066666666699</v>
      </c>
      <c r="E82" s="10">
        <f t="shared" si="82"/>
        <v>19.255225806451602</v>
      </c>
      <c r="F82" s="7" t="s">
        <v>83</v>
      </c>
      <c r="G82" s="1">
        <v>10</v>
      </c>
      <c r="H82" s="9">
        <f t="shared" si="63"/>
        <v>16.202066666666699</v>
      </c>
      <c r="I82" s="9">
        <f t="shared" si="64"/>
        <v>289.3520666666667</v>
      </c>
      <c r="J82" s="9">
        <f t="shared" si="65"/>
        <v>0.1282491636364651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0.42680115051245726</v>
      </c>
      <c r="P82" s="9">
        <f t="shared" si="68"/>
        <v>5.4736890592303702E-2</v>
      </c>
      <c r="Q82" s="12">
        <f t="shared" si="69"/>
        <v>9.8526403066146653E-3</v>
      </c>
      <c r="R82" s="9">
        <f t="shared" si="70"/>
        <v>1.9710000000000002E-2</v>
      </c>
      <c r="S82" s="13">
        <f t="shared" si="71"/>
        <v>0.49988027938176888</v>
      </c>
      <c r="T82" s="2">
        <f t="shared" si="72"/>
        <v>0.01</v>
      </c>
      <c r="U82" s="14">
        <f t="shared" si="73"/>
        <v>4.9988027938176888E-3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2.659880279381769E-2</v>
      </c>
      <c r="AR82" s="9">
        <f t="shared" si="77"/>
        <v>10.950000000000001</v>
      </c>
      <c r="AS82" s="1">
        <f t="shared" si="78"/>
        <v>0.18</v>
      </c>
      <c r="AT82" s="1">
        <f t="shared" si="79"/>
        <v>2140.3333333333335</v>
      </c>
      <c r="AU82" s="1">
        <f t="shared" si="80"/>
        <v>751804.51878625946</v>
      </c>
    </row>
    <row r="83" spans="1:48" x14ac:dyDescent="0.15">
      <c r="C83" s="7">
        <v>10</v>
      </c>
      <c r="D83" s="7">
        <f t="shared" si="81"/>
        <v>9.1813225806451602</v>
      </c>
      <c r="E83" s="10">
        <f t="shared" si="82"/>
        <v>16.202066666666699</v>
      </c>
      <c r="F83" s="7" t="s">
        <v>83</v>
      </c>
      <c r="G83" s="1">
        <v>11</v>
      </c>
      <c r="H83" s="9">
        <f t="shared" si="63"/>
        <v>9.1813225806451602</v>
      </c>
      <c r="I83" s="9">
        <f t="shared" si="64"/>
        <v>282.33132258064512</v>
      </c>
      <c r="J83" s="9">
        <f t="shared" si="65"/>
        <v>5.5544870817261387E-2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0.35346104692414593</v>
      </c>
      <c r="O83" s="9">
        <f t="shared" si="83"/>
        <v>0.12810321299600769</v>
      </c>
      <c r="P83" s="9">
        <f t="shared" si="68"/>
        <v>7.1154764171393672E-3</v>
      </c>
      <c r="Q83" s="12">
        <f t="shared" si="69"/>
        <v>1.280785755085086E-3</v>
      </c>
      <c r="R83" s="9">
        <f t="shared" si="70"/>
        <v>1.9710000000000002E-2</v>
      </c>
      <c r="S83" s="13">
        <f t="shared" si="71"/>
        <v>6.4981519791227085E-2</v>
      </c>
      <c r="T83" s="2">
        <f t="shared" si="72"/>
        <v>0.01</v>
      </c>
      <c r="U83" s="14">
        <f t="shared" si="73"/>
        <v>6.4981519791227087E-4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1.3249815197912271E-2</v>
      </c>
      <c r="AR83" s="9">
        <f t="shared" si="77"/>
        <v>10.950000000000001</v>
      </c>
      <c r="AS83" s="1">
        <f t="shared" si="78"/>
        <v>0.18</v>
      </c>
      <c r="AT83" s="1">
        <f t="shared" si="79"/>
        <v>2140.3333333333335</v>
      </c>
      <c r="AU83" s="1">
        <f t="shared" si="80"/>
        <v>374500.72531792981</v>
      </c>
    </row>
    <row r="84" spans="1:48" x14ac:dyDescent="0.15">
      <c r="C84" s="7">
        <v>11</v>
      </c>
      <c r="D84" s="7">
        <f t="shared" si="81"/>
        <v>5.52593333333333</v>
      </c>
      <c r="E84" s="10">
        <f t="shared" si="82"/>
        <v>9.1813225806451602</v>
      </c>
      <c r="F84" s="7" t="s">
        <v>85</v>
      </c>
      <c r="G84" s="1">
        <v>12</v>
      </c>
      <c r="H84" s="9">
        <f t="shared" si="63"/>
        <v>5.52593333333333</v>
      </c>
      <c r="I84" s="9">
        <f t="shared" si="64"/>
        <v>278.67593333333332</v>
      </c>
      <c r="J84" s="9">
        <f t="shared" si="65"/>
        <v>3.5333242245740908E-2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0.23048773657886834</v>
      </c>
      <c r="P84" s="9">
        <f t="shared" si="68"/>
        <v>8.143879031213672E-3</v>
      </c>
      <c r="Q84" s="12">
        <f t="shared" si="69"/>
        <v>1.465898225618461E-3</v>
      </c>
      <c r="R84" s="9">
        <f t="shared" si="70"/>
        <v>1.9710000000000002E-2</v>
      </c>
      <c r="S84" s="13">
        <f t="shared" si="71"/>
        <v>7.4373324485969602E-2</v>
      </c>
      <c r="T84" s="2">
        <f t="shared" si="72"/>
        <v>0.01</v>
      </c>
      <c r="U84" s="14">
        <f t="shared" si="73"/>
        <v>7.43733244859696E-4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1.3343733244859697E-2</v>
      </c>
      <c r="AR84" s="9">
        <f t="shared" si="77"/>
        <v>10.950000000000001</v>
      </c>
      <c r="AS84" s="1">
        <f t="shared" si="78"/>
        <v>0.18</v>
      </c>
      <c r="AT84" s="1">
        <f t="shared" si="79"/>
        <v>2140.3333333333335</v>
      </c>
      <c r="AU84" s="1">
        <f t="shared" si="80"/>
        <v>377155.28133828822</v>
      </c>
      <c r="AV84" s="1">
        <f>SUM(AU73:AU84)</f>
        <v>6198572.9686048329</v>
      </c>
    </row>
    <row r="85" spans="1:48" x14ac:dyDescent="0.15">
      <c r="C85" s="7">
        <v>12</v>
      </c>
      <c r="D85" s="7">
        <f t="shared" si="81"/>
        <v>1.3440967741935499</v>
      </c>
      <c r="E85" s="10">
        <f t="shared" si="82"/>
        <v>5.52593333333333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2.5214838709677401</v>
      </c>
      <c r="E89" s="7"/>
      <c r="F89" s="7"/>
      <c r="G89" s="1">
        <v>1</v>
      </c>
      <c r="H89" s="9">
        <f t="shared" ref="H89:H100" si="84">E90</f>
        <v>2.5214838709677401</v>
      </c>
      <c r="I89" s="9">
        <f t="shared" ref="I89:I100" si="85">H89+273.15</f>
        <v>275.67148387096773</v>
      </c>
      <c r="J89" s="9">
        <f t="shared" ref="J89:J100" si="86">EXP(($C$15*(I89-$C$13))/($C$16*I89*$C$13))</f>
        <v>2.4143878603646304E-2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0.12808991555895965</v>
      </c>
      <c r="Q89" s="12">
        <f t="shared" ref="Q89:Q100" si="90">P89*$B$91</f>
        <v>5.7640462001531848E-2</v>
      </c>
      <c r="R89" s="9">
        <f t="shared" ref="R89:R100" si="91">L89*$B$91</f>
        <v>2.3873737500000001</v>
      </c>
      <c r="S89" s="13">
        <f t="shared" ref="S89:S100" si="92">Q89/R89</f>
        <v>2.4143878603646307E-2</v>
      </c>
      <c r="T89" s="2">
        <f t="shared" ref="T89:T100" si="93">$B$90/100</f>
        <v>0.51</v>
      </c>
      <c r="U89" s="14">
        <f t="shared" ref="U89:U100" si="94">S89*T89</f>
        <v>1.2313378087859617E-2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3.4049483493489671E-2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17975.833333333332</v>
      </c>
      <c r="AN89" s="1">
        <f t="shared" ref="AN89:AN100" si="99">AM89*10000*AK89*AJ89</f>
        <v>63670357.093974814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0.54238709677419294</v>
      </c>
      <c r="E90" s="10">
        <f t="shared" ref="E90:E101" si="101">D89</f>
        <v>2.5214838709677401</v>
      </c>
      <c r="F90" s="7" t="s">
        <v>83</v>
      </c>
      <c r="G90" s="1">
        <v>2</v>
      </c>
      <c r="H90" s="9">
        <f t="shared" si="84"/>
        <v>0.54238709677419294</v>
      </c>
      <c r="I90" s="9">
        <f t="shared" si="85"/>
        <v>273.69238709677415</v>
      </c>
      <c r="J90" s="9">
        <f t="shared" si="86"/>
        <v>1.8701926814749401E-2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10.48246008444104</v>
      </c>
      <c r="P90" s="9">
        <f t="shared" si="89"/>
        <v>0.19604220133774816</v>
      </c>
      <c r="Q90" s="12">
        <f t="shared" si="90"/>
        <v>8.821899060198668E-2</v>
      </c>
      <c r="R90" s="9">
        <f t="shared" si="91"/>
        <v>2.3873737500000001</v>
      </c>
      <c r="S90" s="13">
        <f t="shared" si="92"/>
        <v>3.695231657882922E-2</v>
      </c>
      <c r="T90" s="2">
        <f t="shared" si="93"/>
        <v>0.51</v>
      </c>
      <c r="U90" s="14">
        <f t="shared" si="94"/>
        <v>1.8845681455202903E-2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3.6018972958743678E-2</v>
      </c>
      <c r="AK90" s="9">
        <f t="shared" si="96"/>
        <v>10.4025</v>
      </c>
      <c r="AL90" s="1">
        <f t="shared" si="97"/>
        <v>0.45</v>
      </c>
      <c r="AM90" s="17">
        <f t="shared" si="98"/>
        <v>17975.833333333332</v>
      </c>
      <c r="AN90" s="1">
        <f t="shared" si="99"/>
        <v>67353176.469767123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4.45</v>
      </c>
      <c r="E91" s="10">
        <f t="shared" si="101"/>
        <v>0.54238709677419294</v>
      </c>
      <c r="F91" s="7" t="s">
        <v>83</v>
      </c>
      <c r="G91" s="1">
        <v>3</v>
      </c>
      <c r="H91" s="9">
        <f t="shared" si="84"/>
        <v>4.45</v>
      </c>
      <c r="I91" s="9">
        <f t="shared" si="85"/>
        <v>277.59999999999997</v>
      </c>
      <c r="J91" s="9">
        <f t="shared" si="86"/>
        <v>3.085825862833521E-2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15.591692883103292</v>
      </c>
      <c r="P91" s="9">
        <f t="shared" si="89"/>
        <v>0.48113249144037484</v>
      </c>
      <c r="Q91" s="12">
        <f t="shared" si="90"/>
        <v>0.21650962114816868</v>
      </c>
      <c r="R91" s="9">
        <f t="shared" si="91"/>
        <v>2.3873737500000001</v>
      </c>
      <c r="S91" s="13">
        <f t="shared" si="92"/>
        <v>9.0689453692857552E-2</v>
      </c>
      <c r="T91" s="2">
        <f t="shared" si="93"/>
        <v>0.51</v>
      </c>
      <c r="U91" s="14">
        <f t="shared" si="94"/>
        <v>4.6251621383357353E-2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4.4281863847082242E-2</v>
      </c>
      <c r="AK91" s="9">
        <f t="shared" si="96"/>
        <v>10.4025</v>
      </c>
      <c r="AL91" s="1">
        <f t="shared" si="97"/>
        <v>0.45</v>
      </c>
      <c r="AM91" s="17">
        <f t="shared" si="98"/>
        <v>17975.833333333332</v>
      </c>
      <c r="AN91" s="1">
        <f t="shared" si="99"/>
        <v>82804254.122374058</v>
      </c>
    </row>
    <row r="92" spans="1:48" x14ac:dyDescent="0.15">
      <c r="C92" s="7">
        <v>3</v>
      </c>
      <c r="D92" s="7">
        <f t="shared" si="100"/>
        <v>5.2524516129032301</v>
      </c>
      <c r="E92" s="10">
        <f t="shared" si="101"/>
        <v>4.45</v>
      </c>
      <c r="F92" s="7" t="s">
        <v>83</v>
      </c>
      <c r="G92" s="1">
        <v>4</v>
      </c>
      <c r="H92" s="9">
        <f t="shared" si="84"/>
        <v>5.2524516129032301</v>
      </c>
      <c r="I92" s="9">
        <f t="shared" si="85"/>
        <v>278.40245161290323</v>
      </c>
      <c r="J92" s="9">
        <f t="shared" si="86"/>
        <v>3.4141112716488321E-2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20.41583539166292</v>
      </c>
      <c r="P92" s="9">
        <f t="shared" si="89"/>
        <v>0.69701933730803523</v>
      </c>
      <c r="Q92" s="12">
        <f t="shared" si="90"/>
        <v>0.31365870178861588</v>
      </c>
      <c r="R92" s="9">
        <f t="shared" si="91"/>
        <v>2.3873737500000001</v>
      </c>
      <c r="S92" s="13">
        <f t="shared" si="92"/>
        <v>0.13138231991895524</v>
      </c>
      <c r="T92" s="2">
        <f t="shared" si="93"/>
        <v>0.51</v>
      </c>
      <c r="U92" s="14">
        <f t="shared" si="94"/>
        <v>6.7004983158667181E-2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5.053900242233815E-2</v>
      </c>
      <c r="AK92" s="9">
        <f t="shared" si="96"/>
        <v>10.4025</v>
      </c>
      <c r="AL92" s="1">
        <f t="shared" si="97"/>
        <v>0.45</v>
      </c>
      <c r="AM92" s="17">
        <f t="shared" si="98"/>
        <v>17975.833333333332</v>
      </c>
      <c r="AN92" s="1">
        <f t="shared" si="99"/>
        <v>94504703.192304954</v>
      </c>
    </row>
    <row r="93" spans="1:48" x14ac:dyDescent="0.15">
      <c r="C93" s="7">
        <v>4</v>
      </c>
      <c r="D93" s="7">
        <f t="shared" si="100"/>
        <v>7.6519666666666701</v>
      </c>
      <c r="E93" s="10">
        <f t="shared" si="101"/>
        <v>5.2524516129032301</v>
      </c>
      <c r="F93" s="7" t="s">
        <v>83</v>
      </c>
      <c r="G93" s="1">
        <v>5</v>
      </c>
      <c r="H93" s="9">
        <f t="shared" si="84"/>
        <v>7.6519666666666701</v>
      </c>
      <c r="I93" s="9">
        <f t="shared" si="85"/>
        <v>280.80196666666666</v>
      </c>
      <c r="J93" s="9">
        <f t="shared" si="86"/>
        <v>4.6033118548672779E-2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18.73287525163714</v>
      </c>
      <c r="O93" s="9">
        <f t="shared" si="102"/>
        <v>6.2912158027177441</v>
      </c>
      <c r="P93" s="9">
        <f t="shared" si="89"/>
        <v>0.28960428286178946</v>
      </c>
      <c r="Q93" s="12">
        <f t="shared" si="90"/>
        <v>0.13032192728780526</v>
      </c>
      <c r="R93" s="9">
        <f t="shared" si="91"/>
        <v>2.3873737500000001</v>
      </c>
      <c r="S93" s="13">
        <f t="shared" si="92"/>
        <v>5.4587987024572612E-2</v>
      </c>
      <c r="T93" s="2">
        <f t="shared" si="93"/>
        <v>0.51</v>
      </c>
      <c r="U93" s="14">
        <f t="shared" si="94"/>
        <v>2.7839873382532031E-2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3.1304721824833411E-2</v>
      </c>
      <c r="AK93" s="9">
        <f t="shared" si="96"/>
        <v>10.4025</v>
      </c>
      <c r="AL93" s="1">
        <f t="shared" si="97"/>
        <v>0.45</v>
      </c>
      <c r="AM93" s="17">
        <f t="shared" si="98"/>
        <v>17975.833333333332</v>
      </c>
      <c r="AN93" s="1">
        <f t="shared" si="99"/>
        <v>58537828.266786791</v>
      </c>
    </row>
    <row r="94" spans="1:48" x14ac:dyDescent="0.15">
      <c r="C94" s="7">
        <v>5</v>
      </c>
      <c r="D94" s="7">
        <f t="shared" si="100"/>
        <v>12.408548387096801</v>
      </c>
      <c r="E94" s="10">
        <f t="shared" si="101"/>
        <v>7.6519666666666701</v>
      </c>
      <c r="F94" s="7" t="s">
        <v>85</v>
      </c>
      <c r="G94" s="1">
        <v>6</v>
      </c>
      <c r="H94" s="9">
        <f t="shared" si="84"/>
        <v>12.408548387096801</v>
      </c>
      <c r="I94" s="9">
        <f t="shared" si="85"/>
        <v>285.55854838709678</v>
      </c>
      <c r="J94" s="9">
        <f t="shared" si="86"/>
        <v>8.2018551105848117E-2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11.306886519855954</v>
      </c>
      <c r="P94" s="9">
        <f t="shared" si="89"/>
        <v>0.92737444987683071</v>
      </c>
      <c r="Q94" s="12">
        <f t="shared" si="90"/>
        <v>0.4173185024445738</v>
      </c>
      <c r="R94" s="9">
        <f t="shared" si="91"/>
        <v>2.3873737500000001</v>
      </c>
      <c r="S94" s="13">
        <f t="shared" si="92"/>
        <v>0.17480233350332086</v>
      </c>
      <c r="T94" s="2">
        <f t="shared" si="93"/>
        <v>0.51</v>
      </c>
      <c r="U94" s="14">
        <f t="shared" si="94"/>
        <v>8.9149190086693642E-2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5.3007480811138138E-2</v>
      </c>
      <c r="AK94" s="9">
        <f t="shared" si="96"/>
        <v>10.4025</v>
      </c>
      <c r="AL94" s="1">
        <f t="shared" si="97"/>
        <v>0.45</v>
      </c>
      <c r="AM94" s="17">
        <f t="shared" si="98"/>
        <v>17975.833333333332</v>
      </c>
      <c r="AN94" s="1">
        <f t="shared" si="99"/>
        <v>99120599.951023951</v>
      </c>
    </row>
    <row r="95" spans="1:48" x14ac:dyDescent="0.15">
      <c r="C95" s="7">
        <v>6</v>
      </c>
      <c r="D95" s="7">
        <f t="shared" si="100"/>
        <v>20.7056</v>
      </c>
      <c r="E95" s="10">
        <f t="shared" si="101"/>
        <v>12.408548387096801</v>
      </c>
      <c r="F95" s="7" t="s">
        <v>83</v>
      </c>
      <c r="G95" s="1">
        <v>7</v>
      </c>
      <c r="H95" s="9">
        <f t="shared" si="84"/>
        <v>20.7056</v>
      </c>
      <c r="I95" s="9">
        <f t="shared" si="85"/>
        <v>293.85559999999998</v>
      </c>
      <c r="J95" s="9">
        <f t="shared" si="86"/>
        <v>0.2147959622129921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15.684787069979121</v>
      </c>
      <c r="P95" s="9">
        <f t="shared" si="89"/>
        <v>3.3690289308020622</v>
      </c>
      <c r="Q95" s="12">
        <f t="shared" si="90"/>
        <v>1.5160630188609281</v>
      </c>
      <c r="R95" s="9">
        <f t="shared" si="91"/>
        <v>2.3873737500000001</v>
      </c>
      <c r="S95" s="13">
        <f t="shared" si="92"/>
        <v>0.63503379764518564</v>
      </c>
      <c r="T95" s="2">
        <f t="shared" si="93"/>
        <v>0.51</v>
      </c>
      <c r="U95" s="14">
        <f t="shared" si="94"/>
        <v>0.32386723679904467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0.14410097189491197</v>
      </c>
      <c r="AK95" s="9">
        <f t="shared" si="96"/>
        <v>10.4025</v>
      </c>
      <c r="AL95" s="1">
        <f t="shared" si="97"/>
        <v>0.45</v>
      </c>
      <c r="AM95" s="17">
        <f t="shared" si="98"/>
        <v>17975.833333333332</v>
      </c>
      <c r="AN95" s="1">
        <f t="shared" si="99"/>
        <v>269459603.98759484</v>
      </c>
    </row>
    <row r="96" spans="1:48" x14ac:dyDescent="0.15">
      <c r="C96" s="7">
        <v>7</v>
      </c>
      <c r="D96" s="7">
        <f t="shared" si="100"/>
        <v>21.475064516128999</v>
      </c>
      <c r="E96" s="10">
        <f t="shared" si="101"/>
        <v>20.7056</v>
      </c>
      <c r="F96" s="7" t="s">
        <v>83</v>
      </c>
      <c r="G96" s="1">
        <v>8</v>
      </c>
      <c r="H96" s="9">
        <f t="shared" si="84"/>
        <v>21.475064516128999</v>
      </c>
      <c r="I96" s="9">
        <f t="shared" si="85"/>
        <v>294.62506451612899</v>
      </c>
      <c r="J96" s="9">
        <f t="shared" si="86"/>
        <v>0.23421168384907273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17.621033139177058</v>
      </c>
      <c r="P96" s="9">
        <f t="shared" si="89"/>
        <v>4.1270518426869707</v>
      </c>
      <c r="Q96" s="12">
        <f t="shared" si="90"/>
        <v>1.8571733292091368</v>
      </c>
      <c r="R96" s="9">
        <f t="shared" si="91"/>
        <v>2.3873737500000001</v>
      </c>
      <c r="S96" s="13">
        <f t="shared" si="92"/>
        <v>0.77791478154986693</v>
      </c>
      <c r="T96" s="2">
        <f t="shared" si="93"/>
        <v>0.51</v>
      </c>
      <c r="U96" s="14">
        <f t="shared" si="94"/>
        <v>0.39673653859043212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0.16607106638501529</v>
      </c>
      <c r="AK96" s="9">
        <f t="shared" si="96"/>
        <v>10.4025</v>
      </c>
      <c r="AL96" s="1">
        <f t="shared" si="97"/>
        <v>0.45</v>
      </c>
      <c r="AM96" s="17">
        <f t="shared" si="98"/>
        <v>17975.833333333332</v>
      </c>
      <c r="AN96" s="1">
        <f t="shared" si="99"/>
        <v>310542275.97117156</v>
      </c>
    </row>
    <row r="97" spans="1:50" x14ac:dyDescent="0.15">
      <c r="C97" s="7">
        <v>8</v>
      </c>
      <c r="D97" s="7">
        <f t="shared" si="100"/>
        <v>19.255225806451602</v>
      </c>
      <c r="E97" s="10">
        <f t="shared" si="101"/>
        <v>21.475064516128999</v>
      </c>
      <c r="F97" s="7" t="s">
        <v>83</v>
      </c>
      <c r="G97" s="1">
        <v>9</v>
      </c>
      <c r="H97" s="9">
        <f t="shared" si="84"/>
        <v>19.255225806451602</v>
      </c>
      <c r="I97" s="9">
        <f t="shared" si="85"/>
        <v>292.4052258064516</v>
      </c>
      <c r="J97" s="9">
        <f t="shared" si="86"/>
        <v>0.1822420791614611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18.799256296490089</v>
      </c>
      <c r="P97" s="9">
        <f t="shared" si="89"/>
        <v>3.4260155541615429</v>
      </c>
      <c r="Q97" s="12">
        <f t="shared" si="90"/>
        <v>1.5417069993726944</v>
      </c>
      <c r="R97" s="9">
        <f t="shared" si="91"/>
        <v>2.3873737500000001</v>
      </c>
      <c r="S97" s="13">
        <f t="shared" si="92"/>
        <v>0.6457752998970917</v>
      </c>
      <c r="T97" s="2">
        <f t="shared" si="93"/>
        <v>0.51</v>
      </c>
      <c r="U97" s="14">
        <f t="shared" si="94"/>
        <v>0.3293454029475168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0.1457526389886763</v>
      </c>
      <c r="AK97" s="9">
        <f t="shared" si="96"/>
        <v>10.4025</v>
      </c>
      <c r="AL97" s="1">
        <f t="shared" si="97"/>
        <v>0.45</v>
      </c>
      <c r="AM97" s="17">
        <f t="shared" si="98"/>
        <v>17975.833333333332</v>
      </c>
      <c r="AN97" s="1">
        <f t="shared" si="99"/>
        <v>272548115.8494693</v>
      </c>
    </row>
    <row r="98" spans="1:50" x14ac:dyDescent="0.15">
      <c r="C98" s="7">
        <v>9</v>
      </c>
      <c r="D98" s="7">
        <f t="shared" si="100"/>
        <v>16.202066666666699</v>
      </c>
      <c r="E98" s="10">
        <f t="shared" si="101"/>
        <v>19.255225806451602</v>
      </c>
      <c r="F98" s="7" t="s">
        <v>83</v>
      </c>
      <c r="G98" s="1">
        <v>10</v>
      </c>
      <c r="H98" s="9">
        <f t="shared" si="84"/>
        <v>16.202066666666699</v>
      </c>
      <c r="I98" s="9">
        <f t="shared" si="85"/>
        <v>289.3520666666667</v>
      </c>
      <c r="J98" s="9">
        <f t="shared" si="86"/>
        <v>0.1282491636364651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20.678515742328543</v>
      </c>
      <c r="P98" s="9">
        <f t="shared" si="89"/>
        <v>2.652002349197113</v>
      </c>
      <c r="Q98" s="12">
        <f t="shared" si="90"/>
        <v>1.1934010571387008</v>
      </c>
      <c r="R98" s="9">
        <f t="shared" si="91"/>
        <v>2.3873737500000001</v>
      </c>
      <c r="S98" s="13">
        <f t="shared" si="92"/>
        <v>0.49988027938176866</v>
      </c>
      <c r="T98" s="2">
        <f t="shared" si="93"/>
        <v>0.51</v>
      </c>
      <c r="U98" s="14">
        <f t="shared" si="94"/>
        <v>0.254938942484702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0.12011309115913765</v>
      </c>
      <c r="AK98" s="9">
        <f t="shared" si="96"/>
        <v>10.4025</v>
      </c>
      <c r="AL98" s="1">
        <f t="shared" si="97"/>
        <v>0.45</v>
      </c>
      <c r="AM98" s="17">
        <f t="shared" si="98"/>
        <v>17975.833333333332</v>
      </c>
      <c r="AN98" s="1">
        <f t="shared" si="99"/>
        <v>224603800.73682138</v>
      </c>
    </row>
    <row r="99" spans="1:50" x14ac:dyDescent="0.15">
      <c r="C99" s="7">
        <v>10</v>
      </c>
      <c r="D99" s="7">
        <f t="shared" si="100"/>
        <v>9.1813225806451602</v>
      </c>
      <c r="E99" s="10">
        <f t="shared" si="101"/>
        <v>16.202066666666699</v>
      </c>
      <c r="F99" s="7" t="s">
        <v>83</v>
      </c>
      <c r="G99" s="1">
        <v>11</v>
      </c>
      <c r="H99" s="9">
        <f t="shared" si="84"/>
        <v>9.1813225806451602</v>
      </c>
      <c r="I99" s="9">
        <f t="shared" si="85"/>
        <v>282.33132258064512</v>
      </c>
      <c r="J99" s="9">
        <f t="shared" si="86"/>
        <v>5.5544870817261387E-2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17.125187723474859</v>
      </c>
      <c r="O99" s="9">
        <f t="shared" si="102"/>
        <v>6.2066006696565736</v>
      </c>
      <c r="P99" s="9">
        <f t="shared" si="89"/>
        <v>0.34474483241040238</v>
      </c>
      <c r="Q99" s="12">
        <f t="shared" si="90"/>
        <v>0.15513517458468107</v>
      </c>
      <c r="R99" s="9">
        <f t="shared" si="91"/>
        <v>2.3873737500000001</v>
      </c>
      <c r="S99" s="13">
        <f t="shared" si="92"/>
        <v>6.4981519791227099E-2</v>
      </c>
      <c r="T99" s="2">
        <f t="shared" si="93"/>
        <v>0.51</v>
      </c>
      <c r="U99" s="14">
        <f t="shared" si="94"/>
        <v>3.3140575093525824E-2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4.0328883390698039E-2</v>
      </c>
      <c r="AK99" s="9">
        <f t="shared" si="96"/>
        <v>10.4025</v>
      </c>
      <c r="AL99" s="1">
        <f t="shared" si="97"/>
        <v>0.45</v>
      </c>
      <c r="AM99" s="17">
        <f t="shared" si="98"/>
        <v>17975.833333333332</v>
      </c>
      <c r="AN99" s="1">
        <f t="shared" si="99"/>
        <v>75412433.412623525</v>
      </c>
    </row>
    <row r="100" spans="1:50" x14ac:dyDescent="0.15">
      <c r="C100" s="7">
        <v>11</v>
      </c>
      <c r="D100" s="7">
        <f t="shared" si="100"/>
        <v>5.52593333333333</v>
      </c>
      <c r="E100" s="10">
        <f t="shared" si="101"/>
        <v>9.1813225806451602</v>
      </c>
      <c r="F100" s="7" t="s">
        <v>85</v>
      </c>
      <c r="G100" s="1">
        <v>12</v>
      </c>
      <c r="H100" s="9">
        <f t="shared" si="84"/>
        <v>5.52593333333333</v>
      </c>
      <c r="I100" s="9">
        <f t="shared" si="85"/>
        <v>278.67593333333332</v>
      </c>
      <c r="J100" s="9">
        <f t="shared" si="86"/>
        <v>3.5333242245740908E-2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11.167130837246171</v>
      </c>
      <c r="P100" s="9">
        <f t="shared" si="89"/>
        <v>0.39457093906230245</v>
      </c>
      <c r="Q100" s="12">
        <f t="shared" si="90"/>
        <v>0.1775569225780361</v>
      </c>
      <c r="R100" s="9">
        <f t="shared" si="91"/>
        <v>2.3873737500000001</v>
      </c>
      <c r="S100" s="13">
        <f t="shared" si="92"/>
        <v>7.4373324485969616E-2</v>
      </c>
      <c r="T100" s="2">
        <f t="shared" si="93"/>
        <v>0.51</v>
      </c>
      <c r="U100" s="14">
        <f t="shared" si="94"/>
        <v>3.7930395487844507E-2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4.177301423958512E-2</v>
      </c>
      <c r="AK100" s="9">
        <f t="shared" si="96"/>
        <v>10.4025</v>
      </c>
      <c r="AL100" s="1">
        <f t="shared" si="97"/>
        <v>0.45</v>
      </c>
      <c r="AM100" s="17">
        <f t="shared" si="98"/>
        <v>17975.833333333332</v>
      </c>
      <c r="AN100" s="1">
        <f t="shared" si="99"/>
        <v>78112865.765926227</v>
      </c>
      <c r="AO100" s="1">
        <f>SUM(AN89:AN100)</f>
        <v>1696670014.8198388</v>
      </c>
    </row>
    <row r="101" spans="1:50" x14ac:dyDescent="0.15">
      <c r="C101" s="7">
        <v>12</v>
      </c>
      <c r="D101" s="7">
        <f t="shared" si="100"/>
        <v>1.3440967741935499</v>
      </c>
      <c r="E101" s="10">
        <f t="shared" si="101"/>
        <v>5.52593333333333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2.5214838709677401</v>
      </c>
      <c r="E105" s="7"/>
      <c r="F105" s="7"/>
      <c r="G105" s="1">
        <v>1</v>
      </c>
      <c r="H105" s="9">
        <f t="shared" ref="H105:H116" si="103">E106</f>
        <v>2.5214838709677401</v>
      </c>
      <c r="I105" s="9">
        <f t="shared" ref="I105:I116" si="104">H105+273.15</f>
        <v>275.67148387096773</v>
      </c>
      <c r="J105" s="9">
        <f t="shared" ref="J105:J116" si="105">EXP(($C$15*(I105-$C$13))/($C$16*I105*$C$13))</f>
        <v>2.4143878603646304E-2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1.5642582538491115E-2</v>
      </c>
      <c r="Q105" s="12">
        <f t="shared" ref="Q105:Q116" si="109">P105*$B$107</f>
        <v>4.6927747615473341E-3</v>
      </c>
      <c r="R105" s="9">
        <f t="shared" ref="R105:R116" si="110">L105*$B$107</f>
        <v>0.19436706250000002</v>
      </c>
      <c r="S105" s="13">
        <f t="shared" ref="S105:S116" si="111">Q105/R105</f>
        <v>2.4143878603646304E-2</v>
      </c>
      <c r="T105" s="2">
        <f t="shared" ref="T105:T116" si="112">$B$106/100</f>
        <v>0.01</v>
      </c>
      <c r="U105" s="14">
        <f t="shared" ref="U105:U116" si="113">S105*T105</f>
        <v>2.4143878603646304E-4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5.7314387860364635E-3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0.54238709677419294</v>
      </c>
      <c r="E106" s="10">
        <f t="shared" ref="E106:E117" si="122">D105</f>
        <v>2.5214838709677401</v>
      </c>
      <c r="F106" s="7" t="s">
        <v>83</v>
      </c>
      <c r="G106" s="1">
        <v>2</v>
      </c>
      <c r="H106" s="9">
        <f t="shared" si="103"/>
        <v>0.54238709677419294</v>
      </c>
      <c r="I106" s="9">
        <f t="shared" si="104"/>
        <v>273.69238709677415</v>
      </c>
      <c r="J106" s="9">
        <f t="shared" si="105"/>
        <v>1.8701926814749401E-2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1.2801378341281757</v>
      </c>
      <c r="P106" s="9">
        <f t="shared" si="108"/>
        <v>2.3941044086656951E-2</v>
      </c>
      <c r="Q106" s="12">
        <f t="shared" si="109"/>
        <v>7.1823132259970848E-3</v>
      </c>
      <c r="R106" s="9">
        <f t="shared" si="110"/>
        <v>0.19436706250000002</v>
      </c>
      <c r="S106" s="13">
        <f t="shared" si="111"/>
        <v>3.6952316578829213E-2</v>
      </c>
      <c r="T106" s="2">
        <f t="shared" si="112"/>
        <v>0.01</v>
      </c>
      <c r="U106" s="14">
        <f t="shared" si="113"/>
        <v>3.6952316578829213E-4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5.8595231657882921E-3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4.45</v>
      </c>
      <c r="E107" s="10">
        <f t="shared" si="122"/>
        <v>0.54238709677419294</v>
      </c>
      <c r="F107" s="7" t="s">
        <v>83</v>
      </c>
      <c r="G107" s="1">
        <v>3</v>
      </c>
      <c r="H107" s="9">
        <f t="shared" si="103"/>
        <v>4.45</v>
      </c>
      <c r="I107" s="9">
        <f t="shared" si="104"/>
        <v>277.59999999999997</v>
      </c>
      <c r="J107" s="9">
        <f t="shared" si="105"/>
        <v>3.085825862833521E-2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1.9040869983748523</v>
      </c>
      <c r="P107" s="9">
        <f t="shared" si="108"/>
        <v>5.8756809046701677E-2</v>
      </c>
      <c r="Q107" s="12">
        <f t="shared" si="109"/>
        <v>1.7627042714010503E-2</v>
      </c>
      <c r="R107" s="9">
        <f t="shared" si="110"/>
        <v>0.19436706250000002</v>
      </c>
      <c r="S107" s="13">
        <f t="shared" si="111"/>
        <v>9.0689453692857552E-2</v>
      </c>
      <c r="T107" s="2">
        <f t="shared" si="112"/>
        <v>0.01</v>
      </c>
      <c r="U107" s="14">
        <f t="shared" si="113"/>
        <v>9.0689453692857549E-4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6.3968945369285756E-3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5.2524516129032301</v>
      </c>
      <c r="E108" s="10">
        <f t="shared" si="122"/>
        <v>4.45</v>
      </c>
      <c r="F108" s="7" t="s">
        <v>83</v>
      </c>
      <c r="G108" s="1">
        <v>4</v>
      </c>
      <c r="H108" s="9">
        <f t="shared" si="103"/>
        <v>5.2524516129032301</v>
      </c>
      <c r="I108" s="9">
        <f t="shared" si="104"/>
        <v>278.40245161290323</v>
      </c>
      <c r="J108" s="9">
        <f t="shared" si="105"/>
        <v>3.4141112716488321E-2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2.4932203976614837</v>
      </c>
      <c r="P108" s="9">
        <f t="shared" si="108"/>
        <v>8.5121318623608555E-2</v>
      </c>
      <c r="Q108" s="12">
        <f t="shared" si="109"/>
        <v>2.5536395587082567E-2</v>
      </c>
      <c r="R108" s="9">
        <f t="shared" si="110"/>
        <v>0.19436706250000002</v>
      </c>
      <c r="S108" s="13">
        <f t="shared" si="111"/>
        <v>0.13138231991895521</v>
      </c>
      <c r="T108" s="2">
        <f t="shared" si="112"/>
        <v>0.01</v>
      </c>
      <c r="U108" s="14">
        <f t="shared" si="113"/>
        <v>1.3138231991895522E-3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6.8038231991895525E-3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7.6519666666666701</v>
      </c>
      <c r="E109" s="10">
        <f t="shared" si="122"/>
        <v>5.2524516129032301</v>
      </c>
      <c r="F109" s="7" t="s">
        <v>83</v>
      </c>
      <c r="G109" s="1">
        <v>5</v>
      </c>
      <c r="H109" s="9">
        <f t="shared" si="103"/>
        <v>7.6519666666666701</v>
      </c>
      <c r="I109" s="9">
        <f t="shared" si="104"/>
        <v>280.80196666666666</v>
      </c>
      <c r="J109" s="9">
        <f t="shared" si="105"/>
        <v>4.6033118548672779E-2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2.2876941250859817</v>
      </c>
      <c r="O109" s="9">
        <f t="shared" si="123"/>
        <v>0.76829516228522721</v>
      </c>
      <c r="P109" s="9">
        <f t="shared" si="108"/>
        <v>3.5367022285847656E-2</v>
      </c>
      <c r="Q109" s="12">
        <f t="shared" si="109"/>
        <v>1.0610106685754296E-2</v>
      </c>
      <c r="R109" s="9">
        <f t="shared" si="110"/>
        <v>0.19436706250000002</v>
      </c>
      <c r="S109" s="13">
        <f t="shared" si="111"/>
        <v>5.4587987024572619E-2</v>
      </c>
      <c r="T109" s="2">
        <f t="shared" si="112"/>
        <v>0.01</v>
      </c>
      <c r="U109" s="14">
        <f t="shared" si="113"/>
        <v>5.4587987024572616E-4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6.0358798702457262E-3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12.408548387096801</v>
      </c>
      <c r="E110" s="10">
        <f t="shared" si="122"/>
        <v>7.6519666666666701</v>
      </c>
      <c r="F110" s="7" t="s">
        <v>85</v>
      </c>
      <c r="G110" s="1">
        <v>6</v>
      </c>
      <c r="H110" s="9">
        <f t="shared" si="103"/>
        <v>12.408548387096801</v>
      </c>
      <c r="I110" s="9">
        <f t="shared" si="104"/>
        <v>285.55854838709678</v>
      </c>
      <c r="J110" s="9">
        <f t="shared" si="105"/>
        <v>8.2018551105848117E-2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1.380818348332713</v>
      </c>
      <c r="P110" s="9">
        <f t="shared" si="108"/>
        <v>0.1132527202706194</v>
      </c>
      <c r="Q110" s="12">
        <f t="shared" si="109"/>
        <v>3.3975816081185821E-2</v>
      </c>
      <c r="R110" s="9">
        <f t="shared" si="110"/>
        <v>0.19436706250000002</v>
      </c>
      <c r="S110" s="13">
        <f t="shared" si="111"/>
        <v>0.17480233350332089</v>
      </c>
      <c r="T110" s="2">
        <f t="shared" si="112"/>
        <v>0.01</v>
      </c>
      <c r="U110" s="14">
        <f t="shared" si="113"/>
        <v>1.7480233350332089E-3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7.2380233350332092E-3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20.7056</v>
      </c>
      <c r="E111" s="10">
        <f t="shared" si="122"/>
        <v>12.408548387096801</v>
      </c>
      <c r="F111" s="7" t="s">
        <v>83</v>
      </c>
      <c r="G111" s="1">
        <v>7</v>
      </c>
      <c r="H111" s="9">
        <f t="shared" si="103"/>
        <v>20.7056</v>
      </c>
      <c r="I111" s="9">
        <f t="shared" si="104"/>
        <v>293.85559999999998</v>
      </c>
      <c r="J111" s="9">
        <f t="shared" si="105"/>
        <v>0.2147959622129921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1.915455836395427</v>
      </c>
      <c r="P111" s="9">
        <f t="shared" si="108"/>
        <v>0.41143217945504734</v>
      </c>
      <c r="Q111" s="12">
        <f t="shared" si="109"/>
        <v>0.12342965383651419</v>
      </c>
      <c r="R111" s="9">
        <f t="shared" si="110"/>
        <v>0.19436706250000002</v>
      </c>
      <c r="S111" s="13">
        <f t="shared" si="111"/>
        <v>0.63503379764518575</v>
      </c>
      <c r="T111" s="2">
        <f t="shared" si="112"/>
        <v>0.01</v>
      </c>
      <c r="U111" s="14">
        <f t="shared" si="113"/>
        <v>6.3503379764518579E-3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1.6300337976451858E-2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21.475064516128999</v>
      </c>
      <c r="E112" s="10">
        <f t="shared" si="122"/>
        <v>20.7056</v>
      </c>
      <c r="F112" s="7" t="s">
        <v>83</v>
      </c>
      <c r="G112" s="1">
        <v>8</v>
      </c>
      <c r="H112" s="9">
        <f t="shared" si="103"/>
        <v>21.475064516128999</v>
      </c>
      <c r="I112" s="9">
        <f t="shared" si="104"/>
        <v>294.62506451612899</v>
      </c>
      <c r="J112" s="9">
        <f t="shared" si="105"/>
        <v>0.23421168384907273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2.1519138652737131</v>
      </c>
      <c r="P112" s="9">
        <f t="shared" si="108"/>
        <v>0.50400336988392302</v>
      </c>
      <c r="Q112" s="12">
        <f t="shared" si="109"/>
        <v>0.15120101096517691</v>
      </c>
      <c r="R112" s="9">
        <f t="shared" si="110"/>
        <v>0.19436706250000002</v>
      </c>
      <c r="S112" s="13">
        <f t="shared" si="111"/>
        <v>0.77791478154986726</v>
      </c>
      <c r="T112" s="2">
        <f t="shared" si="112"/>
        <v>0.01</v>
      </c>
      <c r="U112" s="14">
        <f t="shared" si="113"/>
        <v>7.7791478154986731E-3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1.7729147815498673E-2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19.255225806451602</v>
      </c>
      <c r="E113" s="10">
        <f t="shared" si="122"/>
        <v>21.475064516128999</v>
      </c>
      <c r="F113" s="7" t="s">
        <v>83</v>
      </c>
      <c r="G113" s="1">
        <v>9</v>
      </c>
      <c r="H113" s="9">
        <f t="shared" si="103"/>
        <v>19.255225806451602</v>
      </c>
      <c r="I113" s="9">
        <f t="shared" si="104"/>
        <v>292.4052258064516</v>
      </c>
      <c r="J113" s="9">
        <f t="shared" si="105"/>
        <v>0.1822420791614611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2.2958007037231236</v>
      </c>
      <c r="P113" s="9">
        <f t="shared" si="108"/>
        <v>0.41839149358684757</v>
      </c>
      <c r="Q113" s="12">
        <f t="shared" si="109"/>
        <v>0.12551744807605428</v>
      </c>
      <c r="R113" s="9">
        <f t="shared" si="110"/>
        <v>0.19436706250000002</v>
      </c>
      <c r="S113" s="13">
        <f t="shared" si="111"/>
        <v>0.6457752998970917</v>
      </c>
      <c r="T113" s="2">
        <f t="shared" si="112"/>
        <v>0.01</v>
      </c>
      <c r="U113" s="14">
        <f t="shared" si="113"/>
        <v>6.457752998970917E-3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1.6407752998970918E-2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16.202066666666699</v>
      </c>
      <c r="E114" s="10">
        <f t="shared" si="122"/>
        <v>19.255225806451602</v>
      </c>
      <c r="F114" s="7" t="s">
        <v>83</v>
      </c>
      <c r="G114" s="1">
        <v>10</v>
      </c>
      <c r="H114" s="9">
        <f t="shared" si="103"/>
        <v>16.202066666666699</v>
      </c>
      <c r="I114" s="9">
        <f t="shared" si="104"/>
        <v>289.3520666666667</v>
      </c>
      <c r="J114" s="9">
        <f t="shared" si="105"/>
        <v>0.1282491636364651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2.5252994184696096</v>
      </c>
      <c r="P114" s="9">
        <f t="shared" si="108"/>
        <v>0.32386753835037912</v>
      </c>
      <c r="Q114" s="12">
        <f t="shared" si="109"/>
        <v>9.716026150511374E-2</v>
      </c>
      <c r="R114" s="9">
        <f t="shared" si="110"/>
        <v>0.19436706250000002</v>
      </c>
      <c r="S114" s="13">
        <f t="shared" si="111"/>
        <v>0.49988027938176888</v>
      </c>
      <c r="T114" s="2">
        <f t="shared" si="112"/>
        <v>0.01</v>
      </c>
      <c r="U114" s="14">
        <f t="shared" si="113"/>
        <v>4.9988027938176888E-3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1.4948802793817689E-2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9.1813225806451602</v>
      </c>
      <c r="E115" s="10">
        <f t="shared" si="122"/>
        <v>16.202066666666699</v>
      </c>
      <c r="F115" s="7" t="s">
        <v>83</v>
      </c>
      <c r="G115" s="1">
        <v>11</v>
      </c>
      <c r="H115" s="9">
        <f t="shared" si="103"/>
        <v>9.1813225806451602</v>
      </c>
      <c r="I115" s="9">
        <f t="shared" si="104"/>
        <v>282.33132258064512</v>
      </c>
      <c r="J115" s="9">
        <f t="shared" si="105"/>
        <v>5.5544870817261387E-2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2.091360286113269</v>
      </c>
      <c r="O115" s="9">
        <f t="shared" si="123"/>
        <v>0.75796180233929489</v>
      </c>
      <c r="P115" s="9">
        <f t="shared" si="108"/>
        <v>4.2100890395354744E-2</v>
      </c>
      <c r="Q115" s="12">
        <f t="shared" si="109"/>
        <v>1.2630267118606422E-2</v>
      </c>
      <c r="R115" s="9">
        <f t="shared" si="110"/>
        <v>0.19436706250000002</v>
      </c>
      <c r="S115" s="13">
        <f t="shared" si="111"/>
        <v>6.4981519791227085E-2</v>
      </c>
      <c r="T115" s="2">
        <f t="shared" si="112"/>
        <v>0.01</v>
      </c>
      <c r="U115" s="14">
        <f t="shared" si="113"/>
        <v>6.4981519791227087E-4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6.1398151979122706E-3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5.52593333333333</v>
      </c>
      <c r="E116" s="10">
        <f t="shared" si="122"/>
        <v>9.1813225806451602</v>
      </c>
      <c r="F116" s="7" t="s">
        <v>85</v>
      </c>
      <c r="G116" s="1">
        <v>12</v>
      </c>
      <c r="H116" s="9">
        <f t="shared" si="103"/>
        <v>5.52593333333333</v>
      </c>
      <c r="I116" s="9">
        <f t="shared" si="104"/>
        <v>278.67593333333332</v>
      </c>
      <c r="J116" s="9">
        <f t="shared" si="105"/>
        <v>3.5333242245740908E-2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1.3637511202772736</v>
      </c>
      <c r="P116" s="9">
        <f t="shared" si="108"/>
        <v>4.8185748695657456E-2</v>
      </c>
      <c r="Q116" s="12">
        <f t="shared" si="109"/>
        <v>1.4455724608697236E-2</v>
      </c>
      <c r="R116" s="9">
        <f t="shared" si="110"/>
        <v>0.19436706250000002</v>
      </c>
      <c r="S116" s="13">
        <f t="shared" si="111"/>
        <v>7.4373324485969602E-2</v>
      </c>
      <c r="T116" s="2">
        <f t="shared" si="112"/>
        <v>0.01</v>
      </c>
      <c r="U116" s="14">
        <f t="shared" si="113"/>
        <v>7.43733244859696E-4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6.2337332448596959E-3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1.3440967741935499</v>
      </c>
      <c r="E117" s="10">
        <f t="shared" si="122"/>
        <v>5.52593333333333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2.5214838709677401</v>
      </c>
      <c r="E121" s="7"/>
      <c r="F121" s="7"/>
      <c r="G121" s="1">
        <v>1</v>
      </c>
      <c r="H121" s="9">
        <f t="shared" ref="H121:H132" si="124">E122</f>
        <v>2.5214838709677401</v>
      </c>
      <c r="I121" s="9">
        <f t="shared" ref="I121:I132" si="125">H121+273.15</f>
        <v>275.67148387096773</v>
      </c>
      <c r="J121" s="9">
        <f t="shared" ref="J121:J132" si="126">EXP(($C$15*(I121-$C$13))/($C$16*I121*$C$13))</f>
        <v>2.4143878603646304E-2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6.8737622384581025E-3</v>
      </c>
      <c r="Q121" s="12">
        <f t="shared" ref="Q121:Q132" si="130">P121*$B$123</f>
        <v>2.2683415386911738E-3</v>
      </c>
      <c r="R121" s="9">
        <f t="shared" ref="R121:R132" si="131">L121*$B$123</f>
        <v>9.3951000000000007E-2</v>
      </c>
      <c r="S121" s="13">
        <f t="shared" ref="S121:S132" si="132">Q121/R121</f>
        <v>2.41438786036463E-2</v>
      </c>
      <c r="T121" s="2">
        <f t="shared" ref="T121:T132" si="133">$B$122/100</f>
        <v>0.01</v>
      </c>
      <c r="U121" s="14">
        <f t="shared" ref="U121:U132" si="134">S121*T121</f>
        <v>2.4143878603646301E-4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5.7314387860364635E-3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0.54238709677419294</v>
      </c>
      <c r="E122" s="10">
        <f t="shared" ref="E122:E133" si="145">D121</f>
        <v>2.5214838709677401</v>
      </c>
      <c r="F122" s="7" t="s">
        <v>83</v>
      </c>
      <c r="G122" s="1">
        <v>2</v>
      </c>
      <c r="H122" s="9">
        <f t="shared" si="124"/>
        <v>0.54238709677419294</v>
      </c>
      <c r="I122" s="9">
        <f t="shared" si="125"/>
        <v>273.69238709677415</v>
      </c>
      <c r="J122" s="9">
        <f t="shared" si="126"/>
        <v>1.8701926814749401E-2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0.56252623776154187</v>
      </c>
      <c r="P122" s="9">
        <f t="shared" si="129"/>
        <v>1.0520324529992678E-2</v>
      </c>
      <c r="Q122" s="12">
        <f t="shared" si="130"/>
        <v>3.4717070948975838E-3</v>
      </c>
      <c r="R122" s="9">
        <f t="shared" si="131"/>
        <v>9.3951000000000007E-2</v>
      </c>
      <c r="S122" s="13">
        <f t="shared" si="132"/>
        <v>3.6952316578829213E-2</v>
      </c>
      <c r="T122" s="2">
        <f t="shared" si="133"/>
        <v>0.01</v>
      </c>
      <c r="U122" s="14">
        <f t="shared" si="134"/>
        <v>3.6952316578829213E-4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5.8595231657882921E-3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4.45</v>
      </c>
      <c r="E123" s="10">
        <f t="shared" si="145"/>
        <v>0.54238709677419294</v>
      </c>
      <c r="F123" s="7" t="s">
        <v>83</v>
      </c>
      <c r="G123" s="1">
        <v>3</v>
      </c>
      <c r="H123" s="9">
        <f t="shared" si="124"/>
        <v>4.45</v>
      </c>
      <c r="I123" s="9">
        <f t="shared" si="125"/>
        <v>277.59999999999997</v>
      </c>
      <c r="J123" s="9">
        <f t="shared" si="126"/>
        <v>3.085825862833521E-2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0.83670591323154919</v>
      </c>
      <c r="P123" s="9">
        <f t="shared" si="129"/>
        <v>2.5819287466356543E-2</v>
      </c>
      <c r="Q123" s="12">
        <f t="shared" si="130"/>
        <v>8.520364863897659E-3</v>
      </c>
      <c r="R123" s="9">
        <f t="shared" si="131"/>
        <v>9.3951000000000007E-2</v>
      </c>
      <c r="S123" s="13">
        <f t="shared" si="132"/>
        <v>9.0689453692857538E-2</v>
      </c>
      <c r="T123" s="2">
        <f t="shared" si="133"/>
        <v>0.01</v>
      </c>
      <c r="U123" s="14">
        <f t="shared" si="134"/>
        <v>9.0689453692857538E-4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6.3968945369285756E-3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5.2524516129032301</v>
      </c>
      <c r="E124" s="10">
        <f t="shared" si="145"/>
        <v>4.45</v>
      </c>
      <c r="F124" s="7" t="s">
        <v>83</v>
      </c>
      <c r="G124" s="1">
        <v>4</v>
      </c>
      <c r="H124" s="9">
        <f t="shared" si="124"/>
        <v>5.2524516129032301</v>
      </c>
      <c r="I124" s="9">
        <f t="shared" si="125"/>
        <v>278.40245161290323</v>
      </c>
      <c r="J124" s="9">
        <f t="shared" si="126"/>
        <v>3.4141112716488321E-2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1.0955866257651927</v>
      </c>
      <c r="P124" s="9">
        <f t="shared" si="129"/>
        <v>3.7404546480926552E-2</v>
      </c>
      <c r="Q124" s="12">
        <f t="shared" si="130"/>
        <v>1.2343500338705763E-2</v>
      </c>
      <c r="R124" s="9">
        <f t="shared" si="131"/>
        <v>9.3951000000000007E-2</v>
      </c>
      <c r="S124" s="13">
        <f t="shared" si="132"/>
        <v>0.13138231991895521</v>
      </c>
      <c r="T124" s="2">
        <f t="shared" si="133"/>
        <v>0.01</v>
      </c>
      <c r="U124" s="14">
        <f t="shared" si="134"/>
        <v>1.3138231991895522E-3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6.8038231991895525E-3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7.6519666666666701</v>
      </c>
      <c r="E125" s="10">
        <f t="shared" si="145"/>
        <v>5.2524516129032301</v>
      </c>
      <c r="F125" s="7" t="s">
        <v>83</v>
      </c>
      <c r="G125" s="1">
        <v>5</v>
      </c>
      <c r="H125" s="9">
        <f t="shared" si="124"/>
        <v>7.6519666666666701</v>
      </c>
      <c r="I125" s="9">
        <f t="shared" si="125"/>
        <v>280.80196666666666</v>
      </c>
      <c r="J125" s="9">
        <f t="shared" si="126"/>
        <v>4.6033118548672779E-2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1.0052729753200529</v>
      </c>
      <c r="O125" s="9">
        <f t="shared" si="146"/>
        <v>0.33760910396421329</v>
      </c>
      <c r="P125" s="9">
        <f t="shared" si="129"/>
        <v>1.5541199905895824E-2</v>
      </c>
      <c r="Q125" s="12">
        <f t="shared" si="130"/>
        <v>5.1285959689456222E-3</v>
      </c>
      <c r="R125" s="9">
        <f t="shared" si="131"/>
        <v>9.3951000000000007E-2</v>
      </c>
      <c r="S125" s="13">
        <f t="shared" si="132"/>
        <v>5.4587987024572619E-2</v>
      </c>
      <c r="T125" s="2">
        <f t="shared" si="133"/>
        <v>0.01</v>
      </c>
      <c r="U125" s="14">
        <f t="shared" si="134"/>
        <v>5.4587987024572616E-4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6.0358798702457262E-3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12.408548387096801</v>
      </c>
      <c r="E126" s="10">
        <f t="shared" si="145"/>
        <v>7.6519666666666701</v>
      </c>
      <c r="F126" s="7" t="s">
        <v>85</v>
      </c>
      <c r="G126" s="1">
        <v>6</v>
      </c>
      <c r="H126" s="9">
        <f t="shared" si="124"/>
        <v>12.408548387096801</v>
      </c>
      <c r="I126" s="9">
        <f t="shared" si="125"/>
        <v>285.55854838709678</v>
      </c>
      <c r="J126" s="9">
        <f t="shared" si="126"/>
        <v>8.2018551105848117E-2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0.60676790405831738</v>
      </c>
      <c r="P126" s="9">
        <f t="shared" si="129"/>
        <v>4.9766224348395449E-2</v>
      </c>
      <c r="Q126" s="12">
        <f t="shared" si="130"/>
        <v>1.6422854034970499E-2</v>
      </c>
      <c r="R126" s="9">
        <f t="shared" si="131"/>
        <v>9.3951000000000007E-2</v>
      </c>
      <c r="S126" s="13">
        <f t="shared" si="132"/>
        <v>0.17480233350332086</v>
      </c>
      <c r="T126" s="2">
        <f t="shared" si="133"/>
        <v>0.01</v>
      </c>
      <c r="U126" s="14">
        <f t="shared" si="134"/>
        <v>1.7480233350332087E-3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7.2380233350332083E-3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20.7056</v>
      </c>
      <c r="E127" s="10">
        <f t="shared" si="145"/>
        <v>12.408548387096801</v>
      </c>
      <c r="F127" s="7" t="s">
        <v>83</v>
      </c>
      <c r="G127" s="1">
        <v>7</v>
      </c>
      <c r="H127" s="9">
        <f t="shared" si="124"/>
        <v>20.7056</v>
      </c>
      <c r="I127" s="9">
        <f t="shared" si="125"/>
        <v>293.85559999999998</v>
      </c>
      <c r="J127" s="9">
        <f t="shared" si="126"/>
        <v>0.2147959622129921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0.84170167970992193</v>
      </c>
      <c r="P127" s="9">
        <f t="shared" si="129"/>
        <v>0.18079412218958438</v>
      </c>
      <c r="Q127" s="12">
        <f t="shared" si="130"/>
        <v>5.9662060322562847E-2</v>
      </c>
      <c r="R127" s="9">
        <f t="shared" si="131"/>
        <v>9.3951000000000007E-2</v>
      </c>
      <c r="S127" s="13">
        <f t="shared" si="132"/>
        <v>0.63503379764518575</v>
      </c>
      <c r="T127" s="2">
        <f t="shared" si="133"/>
        <v>0.01</v>
      </c>
      <c r="U127" s="14">
        <f t="shared" si="134"/>
        <v>6.3503379764518579E-3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1.6300337976451858E-2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21.475064516128999</v>
      </c>
      <c r="E128" s="10">
        <f t="shared" si="145"/>
        <v>20.7056</v>
      </c>
      <c r="F128" s="7" t="s">
        <v>83</v>
      </c>
      <c r="G128" s="1">
        <v>8</v>
      </c>
      <c r="H128" s="9">
        <f t="shared" si="124"/>
        <v>21.475064516128999</v>
      </c>
      <c r="I128" s="9">
        <f t="shared" si="125"/>
        <v>294.62506451612899</v>
      </c>
      <c r="J128" s="9">
        <f t="shared" si="126"/>
        <v>0.23421168384907273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0.94560755752033754</v>
      </c>
      <c r="P128" s="9">
        <f t="shared" si="129"/>
        <v>0.22147233830724716</v>
      </c>
      <c r="Q128" s="12">
        <f t="shared" si="130"/>
        <v>7.3085871641391562E-2</v>
      </c>
      <c r="R128" s="9">
        <f t="shared" si="131"/>
        <v>9.3951000000000007E-2</v>
      </c>
      <c r="S128" s="13">
        <f t="shared" si="132"/>
        <v>0.77791478154986704</v>
      </c>
      <c r="T128" s="2">
        <f t="shared" si="133"/>
        <v>0.01</v>
      </c>
      <c r="U128" s="14">
        <f t="shared" si="134"/>
        <v>7.7791478154986705E-3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1.7729147815498669E-2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19.255225806451602</v>
      </c>
      <c r="E129" s="10">
        <f t="shared" si="145"/>
        <v>21.475064516128999</v>
      </c>
      <c r="F129" s="7" t="s">
        <v>83</v>
      </c>
      <c r="G129" s="1">
        <v>9</v>
      </c>
      <c r="H129" s="9">
        <f t="shared" si="124"/>
        <v>19.255225806451602</v>
      </c>
      <c r="I129" s="9">
        <f t="shared" si="125"/>
        <v>292.4052258064516</v>
      </c>
      <c r="J129" s="9">
        <f t="shared" si="126"/>
        <v>0.1822420791614611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1.0088352192130903</v>
      </c>
      <c r="P129" s="9">
        <f t="shared" si="129"/>
        <v>0.18385222788070196</v>
      </c>
      <c r="Q129" s="12">
        <f t="shared" si="130"/>
        <v>6.0671235200631647E-2</v>
      </c>
      <c r="R129" s="9">
        <f t="shared" si="131"/>
        <v>9.3951000000000007E-2</v>
      </c>
      <c r="S129" s="13">
        <f t="shared" si="132"/>
        <v>0.64577529989709148</v>
      </c>
      <c r="T129" s="2">
        <f t="shared" si="133"/>
        <v>0.01</v>
      </c>
      <c r="U129" s="14">
        <f t="shared" si="134"/>
        <v>6.4577529989709153E-3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1.6407752998970914E-2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16.202066666666699</v>
      </c>
      <c r="E130" s="10">
        <f t="shared" si="145"/>
        <v>19.255225806451602</v>
      </c>
      <c r="F130" s="7" t="s">
        <v>83</v>
      </c>
      <c r="G130" s="1">
        <v>10</v>
      </c>
      <c r="H130" s="9">
        <f t="shared" si="124"/>
        <v>16.202066666666699</v>
      </c>
      <c r="I130" s="9">
        <f t="shared" si="125"/>
        <v>289.3520666666667</v>
      </c>
      <c r="J130" s="9">
        <f t="shared" si="126"/>
        <v>0.1282491636364651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1.1096829913323882</v>
      </c>
      <c r="P130" s="9">
        <f t="shared" si="129"/>
        <v>0.14231591553998954</v>
      </c>
      <c r="Q130" s="12">
        <f t="shared" si="130"/>
        <v>4.6964252128196549E-2</v>
      </c>
      <c r="R130" s="9">
        <f t="shared" si="131"/>
        <v>9.3951000000000007E-2</v>
      </c>
      <c r="S130" s="13">
        <f t="shared" si="132"/>
        <v>0.49988027938176866</v>
      </c>
      <c r="T130" s="2">
        <f t="shared" si="133"/>
        <v>0.01</v>
      </c>
      <c r="U130" s="14">
        <f t="shared" si="134"/>
        <v>4.998802793817687E-3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1.4948802793817686E-2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9.1813225806451602</v>
      </c>
      <c r="E131" s="10">
        <f t="shared" si="145"/>
        <v>16.202066666666699</v>
      </c>
      <c r="F131" s="7" t="s">
        <v>83</v>
      </c>
      <c r="G131" s="1">
        <v>11</v>
      </c>
      <c r="H131" s="9">
        <f t="shared" si="124"/>
        <v>9.1813225806451602</v>
      </c>
      <c r="I131" s="9">
        <f t="shared" si="125"/>
        <v>282.33132258064512</v>
      </c>
      <c r="J131" s="9">
        <f t="shared" si="126"/>
        <v>5.5544870817261387E-2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0.91899872200277866</v>
      </c>
      <c r="O131" s="9">
        <f t="shared" si="146"/>
        <v>0.33306835378961996</v>
      </c>
      <c r="P131" s="9">
        <f t="shared" si="129"/>
        <v>1.8500238684562353E-2</v>
      </c>
      <c r="Q131" s="12">
        <f t="shared" si="130"/>
        <v>6.1050787659055767E-3</v>
      </c>
      <c r="R131" s="9">
        <f t="shared" si="131"/>
        <v>9.3951000000000007E-2</v>
      </c>
      <c r="S131" s="13">
        <f t="shared" si="132"/>
        <v>6.4981519791227085E-2</v>
      </c>
      <c r="T131" s="2">
        <f t="shared" si="133"/>
        <v>0.01</v>
      </c>
      <c r="U131" s="14">
        <f t="shared" si="134"/>
        <v>6.4981519791227087E-4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6.1398151979122706E-3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5.52593333333333</v>
      </c>
      <c r="E132" s="10">
        <f t="shared" si="145"/>
        <v>9.1813225806451602</v>
      </c>
      <c r="F132" s="7" t="s">
        <v>85</v>
      </c>
      <c r="G132" s="1">
        <v>12</v>
      </c>
      <c r="H132" s="9">
        <f t="shared" si="124"/>
        <v>5.52593333333333</v>
      </c>
      <c r="I132" s="9">
        <f t="shared" si="125"/>
        <v>278.67593333333332</v>
      </c>
      <c r="J132" s="9">
        <f t="shared" si="126"/>
        <v>3.5333242245740908E-2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0.59926811510505762</v>
      </c>
      <c r="P132" s="9">
        <f t="shared" si="129"/>
        <v>2.1174085481155548E-2</v>
      </c>
      <c r="Q132" s="12">
        <f t="shared" si="130"/>
        <v>6.987448208781331E-3</v>
      </c>
      <c r="R132" s="9">
        <f t="shared" si="131"/>
        <v>9.3951000000000007E-2</v>
      </c>
      <c r="S132" s="13">
        <f t="shared" si="132"/>
        <v>7.4373324485969602E-2</v>
      </c>
      <c r="T132" s="2">
        <f t="shared" si="133"/>
        <v>0.01</v>
      </c>
      <c r="U132" s="14">
        <f t="shared" si="134"/>
        <v>7.43733244859696E-4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6.2337332448596959E-3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1.3440967741935499</v>
      </c>
      <c r="E133" s="10">
        <f t="shared" si="145"/>
        <v>5.52593333333333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2.5214838709677401</v>
      </c>
      <c r="E136" s="7"/>
      <c r="F136" s="7"/>
      <c r="G136" s="1">
        <v>1</v>
      </c>
      <c r="H136" s="9">
        <f t="shared" ref="H136:H147" si="147">E137</f>
        <v>2.5214838709677401</v>
      </c>
      <c r="I136" s="9">
        <f t="shared" ref="I136:I147" si="148">H136+273.15</f>
        <v>275.67148387096773</v>
      </c>
      <c r="J136" s="9">
        <f t="shared" ref="J136:J147" si="149">EXP(($C$15*(I136-$C$13))/($C$16*I136*$C$13))</f>
        <v>2.4143878603646304E-2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1.8326360754350637E-2</v>
      </c>
      <c r="Q136" s="12">
        <f t="shared" ref="Q136:Q147" si="153">P136*$B$138</f>
        <v>4.7648537961311657E-3</v>
      </c>
      <c r="R136" s="9">
        <f t="shared" ref="R136:R147" si="154">L136*$B$138</f>
        <v>0.19735245833333334</v>
      </c>
      <c r="S136" s="13">
        <f t="shared" ref="S136:S147" si="155">Q136/R136</f>
        <v>2.4143878603646304E-2</v>
      </c>
      <c r="T136" s="2">
        <f t="shared" ref="T136:T147" si="156">$B$137/100</f>
        <v>0.01</v>
      </c>
      <c r="U136" s="14">
        <f t="shared" ref="U136:U147" si="157">S136*T136</f>
        <v>2.4143878603646304E-4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5.7314387860364635E-3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0.54238709677419294</v>
      </c>
      <c r="E137" s="10">
        <f t="shared" ref="E137:E148" si="166">D136</f>
        <v>2.5214838709677401</v>
      </c>
      <c r="F137" s="7" t="s">
        <v>83</v>
      </c>
      <c r="G137" s="1">
        <v>2</v>
      </c>
      <c r="H137" s="9">
        <f t="shared" si="147"/>
        <v>0.54238709677419294</v>
      </c>
      <c r="I137" s="9">
        <f t="shared" si="148"/>
        <v>273.69238709677415</v>
      </c>
      <c r="J137" s="9">
        <f t="shared" si="149"/>
        <v>1.8701926814749401E-2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1.4997694725789827</v>
      </c>
      <c r="P137" s="9">
        <f t="shared" si="152"/>
        <v>2.8048578915167443E-2</v>
      </c>
      <c r="Q137" s="12">
        <f t="shared" si="153"/>
        <v>7.2926305179435357E-3</v>
      </c>
      <c r="R137" s="9">
        <f t="shared" si="154"/>
        <v>0.19735245833333334</v>
      </c>
      <c r="S137" s="13">
        <f t="shared" si="155"/>
        <v>3.695231657882922E-2</v>
      </c>
      <c r="T137" s="2">
        <f t="shared" si="156"/>
        <v>0.01</v>
      </c>
      <c r="U137" s="14">
        <f t="shared" si="157"/>
        <v>3.6952316578829219E-4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5.8595231657882921E-3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4.45</v>
      </c>
      <c r="E138" s="10">
        <f t="shared" si="166"/>
        <v>0.54238709677419294</v>
      </c>
      <c r="F138" s="7" t="s">
        <v>83</v>
      </c>
      <c r="G138" s="1">
        <v>3</v>
      </c>
      <c r="H138" s="9">
        <f t="shared" si="147"/>
        <v>4.45</v>
      </c>
      <c r="I138" s="9">
        <f t="shared" si="148"/>
        <v>277.59999999999997</v>
      </c>
      <c r="J138" s="9">
        <f t="shared" si="149"/>
        <v>3.085825862833521E-2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2.2307688103304821</v>
      </c>
      <c r="P138" s="9">
        <f t="shared" si="152"/>
        <v>6.8837640889201676E-2</v>
      </c>
      <c r="Q138" s="12">
        <f t="shared" si="153"/>
        <v>1.7897786631192437E-2</v>
      </c>
      <c r="R138" s="9">
        <f t="shared" si="154"/>
        <v>0.19735245833333334</v>
      </c>
      <c r="S138" s="13">
        <f t="shared" si="155"/>
        <v>9.0689453692857566E-2</v>
      </c>
      <c r="T138" s="2">
        <f t="shared" si="156"/>
        <v>0.01</v>
      </c>
      <c r="U138" s="14">
        <f t="shared" si="157"/>
        <v>9.0689453692857571E-4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6.3968945369285756E-3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5.2524516129032301</v>
      </c>
      <c r="E139" s="10">
        <f t="shared" si="166"/>
        <v>4.45</v>
      </c>
      <c r="F139" s="7" t="s">
        <v>83</v>
      </c>
      <c r="G139" s="1">
        <v>4</v>
      </c>
      <c r="H139" s="9">
        <f t="shared" si="147"/>
        <v>5.2524516129032301</v>
      </c>
      <c r="I139" s="9">
        <f t="shared" si="148"/>
        <v>278.40245161290323</v>
      </c>
      <c r="J139" s="9">
        <f t="shared" si="149"/>
        <v>3.4141112716488321E-2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2.9209790861079474</v>
      </c>
      <c r="P139" s="9">
        <f t="shared" si="152"/>
        <v>9.9725476221316472E-2</v>
      </c>
      <c r="Q139" s="12">
        <f t="shared" si="153"/>
        <v>2.5928623817542285E-2</v>
      </c>
      <c r="R139" s="9">
        <f t="shared" si="154"/>
        <v>0.19735245833333334</v>
      </c>
      <c r="S139" s="13">
        <f t="shared" si="155"/>
        <v>0.13138231991895524</v>
      </c>
      <c r="T139" s="2">
        <f t="shared" si="156"/>
        <v>0.01</v>
      </c>
      <c r="U139" s="14">
        <f t="shared" si="157"/>
        <v>1.3138231991895524E-3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6.8038231991895525E-3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7.6519666666666701</v>
      </c>
      <c r="E140" s="10">
        <f t="shared" si="166"/>
        <v>5.2524516129032301</v>
      </c>
      <c r="F140" s="7" t="s">
        <v>83</v>
      </c>
      <c r="G140" s="1">
        <v>5</v>
      </c>
      <c r="H140" s="9">
        <f t="shared" si="147"/>
        <v>7.6519666666666701</v>
      </c>
      <c r="I140" s="9">
        <f t="shared" si="148"/>
        <v>280.80196666666666</v>
      </c>
      <c r="J140" s="9">
        <f t="shared" si="149"/>
        <v>4.6033118548672779E-2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3.5803015265532978</v>
      </c>
      <c r="P140" s="9">
        <f t="shared" si="152"/>
        <v>0.16481244461182207</v>
      </c>
      <c r="Q140" s="12">
        <f t="shared" si="153"/>
        <v>4.2851235599073736E-2</v>
      </c>
      <c r="R140" s="9">
        <f t="shared" si="154"/>
        <v>0.19735245833333334</v>
      </c>
      <c r="S140" s="13">
        <f t="shared" si="155"/>
        <v>0.21713048806666957</v>
      </c>
      <c r="T140" s="2">
        <f t="shared" si="156"/>
        <v>0.01</v>
      </c>
      <c r="U140" s="14">
        <f t="shared" si="157"/>
        <v>2.1713048806666956E-3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7.6613048806666957E-3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12.408548387096801</v>
      </c>
      <c r="E141" s="10">
        <f t="shared" si="166"/>
        <v>7.6519666666666701</v>
      </c>
      <c r="F141" s="7" t="s">
        <v>85</v>
      </c>
      <c r="G141" s="1">
        <v>6</v>
      </c>
      <c r="H141" s="9">
        <f t="shared" si="147"/>
        <v>12.408548387096801</v>
      </c>
      <c r="I141" s="9">
        <f t="shared" si="148"/>
        <v>285.55854838709678</v>
      </c>
      <c r="J141" s="9">
        <f t="shared" si="149"/>
        <v>8.2018551105848117E-2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4.1745369986081418</v>
      </c>
      <c r="P141" s="9">
        <f t="shared" si="152"/>
        <v>0.34238947616359566</v>
      </c>
      <c r="Q141" s="12">
        <f t="shared" si="153"/>
        <v>8.9021263802534875E-2</v>
      </c>
      <c r="R141" s="9">
        <f t="shared" si="154"/>
        <v>0.19735245833333334</v>
      </c>
      <c r="S141" s="13">
        <f t="shared" si="155"/>
        <v>0.45107755208286127</v>
      </c>
      <c r="T141" s="2">
        <f t="shared" si="156"/>
        <v>0.01</v>
      </c>
      <c r="U141" s="14">
        <f t="shared" si="157"/>
        <v>4.5107755208286127E-3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1.0000775520828613E-2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20.7056</v>
      </c>
      <c r="E142" s="10">
        <f t="shared" si="166"/>
        <v>12.408548387096801</v>
      </c>
      <c r="F142" s="7" t="s">
        <v>83</v>
      </c>
      <c r="G142" s="1">
        <v>7</v>
      </c>
      <c r="H142" s="9">
        <f t="shared" si="147"/>
        <v>20.7056</v>
      </c>
      <c r="I142" s="9">
        <f t="shared" si="148"/>
        <v>293.85559999999998</v>
      </c>
      <c r="J142" s="9">
        <f t="shared" si="149"/>
        <v>0.2147959622129921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4.5911954391112131</v>
      </c>
      <c r="P142" s="9">
        <f t="shared" si="152"/>
        <v>0.98617024205179382</v>
      </c>
      <c r="Q142" s="12">
        <f t="shared" si="153"/>
        <v>0.25640426293346641</v>
      </c>
      <c r="R142" s="9">
        <f t="shared" si="154"/>
        <v>0.19735245833333334</v>
      </c>
      <c r="S142" s="13">
        <f t="shared" si="155"/>
        <v>1.299220010223501</v>
      </c>
      <c r="T142" s="2">
        <f t="shared" si="156"/>
        <v>0.01</v>
      </c>
      <c r="U142" s="14">
        <f t="shared" si="157"/>
        <v>1.2992200102235009E-2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2.2942200102235008E-2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21.475064516128999</v>
      </c>
      <c r="E143" s="10">
        <f t="shared" si="166"/>
        <v>20.7056</v>
      </c>
      <c r="F143" s="7" t="s">
        <v>83</v>
      </c>
      <c r="G143" s="1">
        <v>8</v>
      </c>
      <c r="H143" s="9">
        <f t="shared" si="147"/>
        <v>21.475064516128999</v>
      </c>
      <c r="I143" s="9">
        <f t="shared" si="148"/>
        <v>294.62506451612899</v>
      </c>
      <c r="J143" s="9">
        <f t="shared" si="149"/>
        <v>0.23421168384907273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4.3640731137260858</v>
      </c>
      <c r="P143" s="9">
        <f t="shared" si="152"/>
        <v>1.0221169124062524</v>
      </c>
      <c r="Q143" s="12">
        <f t="shared" si="153"/>
        <v>0.2657503972256256</v>
      </c>
      <c r="R143" s="9">
        <f t="shared" si="154"/>
        <v>0.19735245833333334</v>
      </c>
      <c r="S143" s="13">
        <f t="shared" si="155"/>
        <v>1.3465775874793837</v>
      </c>
      <c r="T143" s="2">
        <f t="shared" si="156"/>
        <v>0.01</v>
      </c>
      <c r="U143" s="14">
        <f t="shared" si="157"/>
        <v>1.3465775874793837E-2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2.3415775874793838E-2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19.255225806451602</v>
      </c>
      <c r="E144" s="10">
        <f t="shared" si="166"/>
        <v>21.475064516128999</v>
      </c>
      <c r="F144" s="7" t="s">
        <v>83</v>
      </c>
      <c r="G144" s="1">
        <v>9</v>
      </c>
      <c r="H144" s="9">
        <f t="shared" si="147"/>
        <v>19.255225806451602</v>
      </c>
      <c r="I144" s="9">
        <f t="shared" si="148"/>
        <v>292.4052258064516</v>
      </c>
      <c r="J144" s="9">
        <f t="shared" si="149"/>
        <v>0.1822420791614611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4.1010041179865002</v>
      </c>
      <c r="P144" s="9">
        <f t="shared" si="152"/>
        <v>0.74737551711157368</v>
      </c>
      <c r="Q144" s="12">
        <f t="shared" si="153"/>
        <v>0.19431763444900915</v>
      </c>
      <c r="R144" s="9">
        <f t="shared" si="154"/>
        <v>0.19735245833333334</v>
      </c>
      <c r="S144" s="13">
        <f t="shared" si="155"/>
        <v>0.98462231527312272</v>
      </c>
      <c r="T144" s="2">
        <f t="shared" si="156"/>
        <v>0.01</v>
      </c>
      <c r="U144" s="14">
        <f t="shared" si="157"/>
        <v>9.8462231527312281E-3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1.9796223152731229E-2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16.202066666666699</v>
      </c>
      <c r="E145" s="10">
        <f t="shared" si="166"/>
        <v>19.255225806451602</v>
      </c>
      <c r="F145" s="7" t="s">
        <v>83</v>
      </c>
      <c r="G145" s="1">
        <v>10</v>
      </c>
      <c r="H145" s="9">
        <f t="shared" si="147"/>
        <v>16.202066666666699</v>
      </c>
      <c r="I145" s="9">
        <f t="shared" si="148"/>
        <v>289.3520666666667</v>
      </c>
      <c r="J145" s="9">
        <f t="shared" si="149"/>
        <v>0.1282491636364651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4.1126765175415931</v>
      </c>
      <c r="P145" s="9">
        <f t="shared" si="152"/>
        <v>0.52744732368203917</v>
      </c>
      <c r="Q145" s="12">
        <f t="shared" si="153"/>
        <v>0.13713630415733019</v>
      </c>
      <c r="R145" s="9">
        <f t="shared" si="154"/>
        <v>0.19735245833333334</v>
      </c>
      <c r="S145" s="13">
        <f t="shared" si="155"/>
        <v>0.69488014142546672</v>
      </c>
      <c r="T145" s="2">
        <f t="shared" si="156"/>
        <v>0.01</v>
      </c>
      <c r="U145" s="14">
        <f t="shared" si="157"/>
        <v>6.9488014142546671E-3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1.6898801414254667E-2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9.1813225806451602</v>
      </c>
      <c r="E146" s="10">
        <f t="shared" si="166"/>
        <v>16.202066666666699</v>
      </c>
      <c r="F146" s="7" t="s">
        <v>83</v>
      </c>
      <c r="G146" s="1">
        <v>11</v>
      </c>
      <c r="H146" s="9">
        <f t="shared" si="147"/>
        <v>9.1813225806451602</v>
      </c>
      <c r="I146" s="9">
        <f t="shared" si="148"/>
        <v>282.33132258064512</v>
      </c>
      <c r="J146" s="9">
        <f t="shared" si="149"/>
        <v>5.5544870817261387E-2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4.344277110526221</v>
      </c>
      <c r="P146" s="9">
        <f t="shared" si="152"/>
        <v>0.24130231089856452</v>
      </c>
      <c r="Q146" s="12">
        <f t="shared" si="153"/>
        <v>6.2738600833626784E-2</v>
      </c>
      <c r="R146" s="9">
        <f t="shared" si="154"/>
        <v>0.19735245833333334</v>
      </c>
      <c r="S146" s="13">
        <f t="shared" si="155"/>
        <v>0.31790128870682566</v>
      </c>
      <c r="T146" s="2">
        <f t="shared" si="156"/>
        <v>0.01</v>
      </c>
      <c r="U146" s="14">
        <f t="shared" si="157"/>
        <v>3.1790128870682567E-3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8.6690128870682559E-3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5.52593333333333</v>
      </c>
      <c r="E147" s="10">
        <f t="shared" si="166"/>
        <v>9.1813225806451602</v>
      </c>
      <c r="F147" s="7" t="s">
        <v>85</v>
      </c>
      <c r="G147" s="1">
        <v>12</v>
      </c>
      <c r="H147" s="9">
        <f t="shared" si="147"/>
        <v>5.52593333333333</v>
      </c>
      <c r="I147" s="9">
        <f t="shared" si="148"/>
        <v>278.67593333333332</v>
      </c>
      <c r="J147" s="9">
        <f t="shared" si="149"/>
        <v>3.5333242245740908E-2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4.862022716294323</v>
      </c>
      <c r="P147" s="9">
        <f t="shared" si="152"/>
        <v>0.17179102643912253</v>
      </c>
      <c r="Q147" s="12">
        <f t="shared" si="153"/>
        <v>4.466566687417186E-2</v>
      </c>
      <c r="R147" s="9">
        <f t="shared" si="154"/>
        <v>0.19735245833333334</v>
      </c>
      <c r="S147" s="13">
        <f t="shared" si="155"/>
        <v>0.22632435010629767</v>
      </c>
      <c r="T147" s="2">
        <f t="shared" si="156"/>
        <v>0.01</v>
      </c>
      <c r="U147" s="14">
        <f t="shared" si="157"/>
        <v>2.263243501062977E-3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7.7532435010629766E-3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1.3440967741935499</v>
      </c>
      <c r="E148" s="10">
        <f t="shared" si="166"/>
        <v>5.52593333333333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2B25E-5AF4-4C56-B873-30AAE7041485}">
  <dimension ref="A1:BB148"/>
  <sheetViews>
    <sheetView tabSelected="1" workbookViewId="0">
      <pane xSplit="4" topLeftCell="E1" activePane="topRight" state="frozen"/>
      <selection pane="topRight" activeCell="E15" sqref="E15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2">
        <v>5999</v>
      </c>
      <c r="F2" s="2">
        <v>1430.5445</v>
      </c>
      <c r="G2" s="2">
        <v>0.1</v>
      </c>
      <c r="H2" s="2">
        <v>34</v>
      </c>
      <c r="I2" s="40"/>
      <c r="J2" s="40"/>
      <c r="K2" s="40"/>
      <c r="L2" s="40"/>
      <c r="M2" s="40"/>
      <c r="N2" s="40"/>
      <c r="O2" s="40"/>
      <c r="P2" s="40"/>
      <c r="Q2" s="40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2">
        <v>18027172</v>
      </c>
      <c r="F3" s="2">
        <v>1642.5</v>
      </c>
      <c r="G3" s="2">
        <v>0.24</v>
      </c>
      <c r="H3" s="2">
        <v>43</v>
      </c>
      <c r="I3" s="40"/>
      <c r="J3" s="40"/>
      <c r="K3" s="40"/>
      <c r="L3" s="40"/>
      <c r="M3" s="40"/>
      <c r="N3" s="40"/>
      <c r="O3" s="40"/>
      <c r="P3" s="40"/>
      <c r="Q3" s="40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>
        <v>1874524</v>
      </c>
      <c r="F4" s="2">
        <v>131.4</v>
      </c>
      <c r="G4" s="2">
        <v>0.18</v>
      </c>
      <c r="H4" s="2">
        <v>1</v>
      </c>
      <c r="I4" s="40"/>
      <c r="J4" s="40"/>
      <c r="K4" s="40"/>
      <c r="L4" s="40"/>
      <c r="M4" s="40"/>
      <c r="N4" s="40"/>
      <c r="O4" s="40"/>
      <c r="P4" s="40"/>
      <c r="Q4" s="40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19785390</v>
      </c>
      <c r="F5" s="2">
        <v>119.72</v>
      </c>
      <c r="G5" s="2">
        <v>0.19</v>
      </c>
      <c r="H5" s="2">
        <v>1</v>
      </c>
      <c r="I5" s="40"/>
      <c r="J5" s="40"/>
      <c r="K5" s="40"/>
      <c r="L5" s="40"/>
      <c r="M5" s="40"/>
      <c r="N5" s="40"/>
      <c r="O5" s="40"/>
      <c r="P5" s="40"/>
      <c r="Q5" s="40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25850147</v>
      </c>
      <c r="F6" s="2">
        <v>124.83</v>
      </c>
      <c r="G6" s="2">
        <v>0.45</v>
      </c>
      <c r="H6" s="2">
        <v>51</v>
      </c>
      <c r="I6" s="40"/>
      <c r="J6" s="40"/>
      <c r="K6" s="40"/>
      <c r="L6" s="40"/>
      <c r="M6" s="40"/>
      <c r="N6" s="40"/>
      <c r="O6" s="40"/>
      <c r="P6" s="40"/>
      <c r="Q6" s="40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1302916</v>
      </c>
      <c r="F7" s="2">
        <v>777.46825000000001</v>
      </c>
      <c r="G7" s="2">
        <v>0.3</v>
      </c>
      <c r="H7" s="2">
        <v>1</v>
      </c>
      <c r="I7" s="40"/>
      <c r="J7" s="40"/>
      <c r="K7" s="40"/>
      <c r="L7" s="40"/>
      <c r="M7" s="40"/>
      <c r="N7" s="40"/>
      <c r="O7" s="40"/>
      <c r="P7" s="40"/>
      <c r="Q7" s="40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6147</v>
      </c>
      <c r="F8" s="2">
        <v>341.64</v>
      </c>
      <c r="G8" s="2">
        <v>0.33</v>
      </c>
      <c r="H8" s="2">
        <v>1</v>
      </c>
      <c r="I8" s="40"/>
      <c r="J8" s="40"/>
      <c r="K8" s="40"/>
      <c r="L8" s="40"/>
      <c r="M8" s="40"/>
      <c r="N8" s="40"/>
      <c r="O8" s="40"/>
      <c r="P8" s="40"/>
      <c r="Q8" s="40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139</v>
      </c>
      <c r="F9" s="2">
        <v>341.64</v>
      </c>
      <c r="G9" s="2">
        <v>0.33</v>
      </c>
      <c r="H9" s="2">
        <v>1</v>
      </c>
      <c r="I9" s="40"/>
      <c r="J9" s="40"/>
      <c r="K9" s="40"/>
      <c r="L9" s="40"/>
      <c r="M9" s="40"/>
      <c r="N9" s="40"/>
      <c r="O9" s="40"/>
      <c r="P9" s="40"/>
      <c r="Q9" s="40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>
        <v>5687</v>
      </c>
      <c r="F10" s="2">
        <v>910.85749999999996</v>
      </c>
      <c r="G10" s="2">
        <v>0.26</v>
      </c>
      <c r="H10" s="2">
        <v>1</v>
      </c>
      <c r="I10" s="40"/>
      <c r="J10" s="40"/>
      <c r="K10" s="40"/>
      <c r="L10" s="40"/>
      <c r="M10" s="40"/>
      <c r="N10" s="40"/>
      <c r="O10" s="40"/>
      <c r="P10" s="40"/>
      <c r="Q10" s="4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39181753.450868405</v>
      </c>
      <c r="J13" s="6" t="s">
        <v>37</v>
      </c>
      <c r="K13" s="6">
        <f>I13/(10000*1000)</f>
        <v>3.9181753450868406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40"/>
      <c r="G15" s="40"/>
      <c r="H15" s="40"/>
      <c r="I15" s="40"/>
      <c r="J15" s="40"/>
    </row>
    <row r="16" spans="1:41" x14ac:dyDescent="0.15">
      <c r="A16" s="1" t="s">
        <v>42</v>
      </c>
      <c r="B16" s="1" t="s">
        <v>43</v>
      </c>
      <c r="C16" s="1">
        <v>1.9870000000000001</v>
      </c>
      <c r="F16" s="40"/>
      <c r="G16" s="40"/>
      <c r="H16" s="40"/>
      <c r="I16" s="40"/>
      <c r="J16" s="40"/>
    </row>
    <row r="17" spans="1:47" x14ac:dyDescent="0.15">
      <c r="A17" s="1" t="s">
        <v>44</v>
      </c>
      <c r="B17" s="1" t="s">
        <v>45</v>
      </c>
      <c r="C17" s="1">
        <v>1</v>
      </c>
      <c r="F17" s="40"/>
      <c r="G17" s="40"/>
      <c r="H17" s="40"/>
      <c r="I17" s="40"/>
      <c r="J17" s="40"/>
    </row>
    <row r="18" spans="1:47" x14ac:dyDescent="0.15">
      <c r="A18" s="1" t="s">
        <v>46</v>
      </c>
      <c r="B18" s="1" t="s">
        <v>45</v>
      </c>
      <c r="C18" s="1">
        <v>3</v>
      </c>
      <c r="F18" s="40"/>
      <c r="G18" s="40"/>
      <c r="H18" s="40"/>
      <c r="I18" s="40"/>
      <c r="J18" s="40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6" t="s">
        <v>25</v>
      </c>
      <c r="T24" s="36"/>
      <c r="U24" s="36"/>
      <c r="V24" s="36" t="s">
        <v>54</v>
      </c>
      <c r="W24" s="36"/>
      <c r="X24" s="36"/>
      <c r="Y24" s="36" t="s">
        <v>55</v>
      </c>
      <c r="Z24" s="36"/>
      <c r="AA24" s="36"/>
      <c r="AB24" s="36" t="s">
        <v>56</v>
      </c>
      <c r="AC24" s="36"/>
      <c r="AD24" s="36"/>
      <c r="AE24" s="36" t="s">
        <v>57</v>
      </c>
      <c r="AF24" s="36"/>
      <c r="AG24" s="36"/>
      <c r="AH24" s="36" t="s">
        <v>58</v>
      </c>
      <c r="AI24" s="36"/>
      <c r="AJ24" s="36"/>
      <c r="AK24" s="39" t="s">
        <v>59</v>
      </c>
      <c r="AL24" s="38"/>
      <c r="AM24" s="37"/>
      <c r="AN24" s="36" t="s">
        <v>60</v>
      </c>
      <c r="AO24" s="36"/>
      <c r="AP24" s="36"/>
    </row>
    <row r="25" spans="1:47" x14ac:dyDescent="0.15">
      <c r="A25" s="35" t="s">
        <v>61</v>
      </c>
      <c r="B25" s="35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-21.957645161290301</v>
      </c>
      <c r="E26" s="7"/>
      <c r="F26" s="7"/>
      <c r="G26" s="1">
        <v>1</v>
      </c>
      <c r="H26" s="9">
        <f>E27</f>
        <v>-21.957645161290301</v>
      </c>
      <c r="I26" s="9">
        <f>H26+273.15</f>
        <v>251.19235483870966</v>
      </c>
      <c r="J26" s="9">
        <f>EXP(($C$15*(I26-$C$13))/($C$16*I26*$C$13))</f>
        <v>7.7260317194383608E-4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3.1315224518692925E-2</v>
      </c>
      <c r="Q26" s="12">
        <f>P26*$B$28</f>
        <v>3.1315224518692927E-3</v>
      </c>
      <c r="R26" s="9">
        <f>L26*$B$28</f>
        <v>4.0532094166666672</v>
      </c>
      <c r="S26" s="13">
        <f>Q26/R26</f>
        <v>7.7260317194383608E-4</v>
      </c>
      <c r="T26" s="2">
        <f>$B$27/100</f>
        <v>0.34</v>
      </c>
      <c r="U26" s="14">
        <f>S26*T26</f>
        <v>2.626850784609043E-4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1.3162685078460905E-2</v>
      </c>
      <c r="AR26" s="9">
        <f>$B$26/12</f>
        <v>119.21204166666666</v>
      </c>
      <c r="AS26" s="1">
        <f>$B$28</f>
        <v>0.1</v>
      </c>
      <c r="AT26" s="1">
        <f>$E$2/12</f>
        <v>499.91666666666669</v>
      </c>
      <c r="AU26" s="1">
        <f>AT26*10000*AS26*0.67*AR26*AQ26</f>
        <v>525577.82736988296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-26.8964838709677</v>
      </c>
      <c r="E27" s="10">
        <f>D26</f>
        <v>-21.957645161290301</v>
      </c>
      <c r="F27" s="7" t="s">
        <v>83</v>
      </c>
      <c r="G27" s="1">
        <v>2</v>
      </c>
      <c r="H27" s="9">
        <f>E28</f>
        <v>-26.8964838709677</v>
      </c>
      <c r="I27" s="9">
        <f>H27+273.15</f>
        <v>246.25351612903228</v>
      </c>
      <c r="J27" s="9">
        <f>EXP(($C$15*(I27-$C$13))/($C$16*I27*$C$13))</f>
        <v>3.5508338253124687E-4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81.032873108814641</v>
      </c>
      <c r="P27" s="9">
        <f>O27*J27</f>
        <v>2.8773426679703219E-2</v>
      </c>
      <c r="Q27" s="12">
        <f>P27*$B$28</f>
        <v>2.877342667970322E-3</v>
      </c>
      <c r="R27" s="9">
        <f>L27*$B$28</f>
        <v>4.0532094166666672</v>
      </c>
      <c r="S27" s="13">
        <f>Q27/R27</f>
        <v>7.0989242651484552E-4</v>
      </c>
      <c r="T27" s="2">
        <f>$B$27/100</f>
        <v>0.34</v>
      </c>
      <c r="U27" s="14">
        <f>S27*T27</f>
        <v>2.4136342501504749E-4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1.3141363425015047E-2</v>
      </c>
      <c r="AR27" s="9">
        <f>$B$26/12</f>
        <v>119.21204166666666</v>
      </c>
      <c r="AS27" s="1">
        <f>$B$28</f>
        <v>0.1</v>
      </c>
      <c r="AT27" s="1">
        <f>$E$2/12</f>
        <v>499.91666666666669</v>
      </c>
      <c r="AU27" s="1">
        <f>AT27*10000*AS27*0.67*AR27*AQ27</f>
        <v>524726.46701086732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-24.427357142857101</v>
      </c>
      <c r="E28" s="10">
        <f>D27</f>
        <v>-26.8964838709677</v>
      </c>
      <c r="F28" s="7" t="s">
        <v>83</v>
      </c>
      <c r="G28" s="1">
        <v>3</v>
      </c>
      <c r="H28" s="9">
        <f>E29</f>
        <v>-24.427357142857101</v>
      </c>
      <c r="I28" s="9">
        <f>H28+273.15</f>
        <v>248.72264285714289</v>
      </c>
      <c r="J28" s="9">
        <f>EXP(($C$15*(I28-$C$13))/($C$16*I28*$C$13))</f>
        <v>5.2577442589196602E-4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121.5361938488016</v>
      </c>
      <c r="P28" s="9">
        <f>O28*J28</f>
        <v>6.390062254594836E-2</v>
      </c>
      <c r="Q28" s="12">
        <f>P28*$B$28</f>
        <v>6.3900622545948367E-3</v>
      </c>
      <c r="R28" s="9">
        <f>L28*$B$28</f>
        <v>4.0532094166666672</v>
      </c>
      <c r="S28" s="13">
        <f>Q28/R28</f>
        <v>1.5765438194037312E-3</v>
      </c>
      <c r="T28" s="2">
        <f>$B$27/100</f>
        <v>0.34</v>
      </c>
      <c r="U28" s="14">
        <f>S28*T28</f>
        <v>5.3602489859726861E-4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1.3436024898597269E-2</v>
      </c>
      <c r="AR28" s="9">
        <f>$B$26/12</f>
        <v>119.21204166666666</v>
      </c>
      <c r="AS28" s="1">
        <f>$B$28</f>
        <v>0.1</v>
      </c>
      <c r="AT28" s="1">
        <f>$E$2/12</f>
        <v>499.91666666666669</v>
      </c>
      <c r="AU28" s="1">
        <f>AT28*10000*AS28*0.67*AR28*AQ28</f>
        <v>536492.1163576236</v>
      </c>
    </row>
    <row r="29" spans="1:47" x14ac:dyDescent="0.15">
      <c r="C29" s="7">
        <v>3</v>
      </c>
      <c r="D29" s="7">
        <v>-15.226774193548399</v>
      </c>
      <c r="E29" s="10">
        <f>D28</f>
        <v>-24.427357142857101</v>
      </c>
      <c r="F29" s="7" t="s">
        <v>83</v>
      </c>
      <c r="G29" s="1">
        <v>4</v>
      </c>
      <c r="H29" s="9">
        <f>E30</f>
        <v>-15.226774193548399</v>
      </c>
      <c r="I29" s="9">
        <f>H29+273.15</f>
        <v>257.92322580645157</v>
      </c>
      <c r="J29" s="9">
        <f>EXP(($C$15*(I29-$C$13))/($C$16*I29*$C$13))</f>
        <v>2.1245644417582205E-3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162.00438739292233</v>
      </c>
      <c r="P29" s="9">
        <f>O29*J29</f>
        <v>0.34418876086382649</v>
      </c>
      <c r="Q29" s="12">
        <f>P29*$B$28</f>
        <v>3.4418876086382652E-2</v>
      </c>
      <c r="R29" s="9">
        <f>L29*$B$28</f>
        <v>4.0532094166666672</v>
      </c>
      <c r="S29" s="13">
        <f>Q29/R29</f>
        <v>8.4917586406597547E-3</v>
      </c>
      <c r="T29" s="2">
        <f>$B$27/100</f>
        <v>0.34</v>
      </c>
      <c r="U29" s="14">
        <f>S29*T29</f>
        <v>2.8871979378243167E-3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1.5787197937824318E-2</v>
      </c>
      <c r="AR29" s="9">
        <f>$B$26/12</f>
        <v>119.21204166666666</v>
      </c>
      <c r="AS29" s="1">
        <f>$B$28</f>
        <v>0.1</v>
      </c>
      <c r="AT29" s="1">
        <f>$E$2/12</f>
        <v>499.91666666666669</v>
      </c>
      <c r="AU29" s="1">
        <f>AT29*10000*AS29*0.67*AR29*AQ29</f>
        <v>630372.99327305681</v>
      </c>
    </row>
    <row r="30" spans="1:47" x14ac:dyDescent="0.15">
      <c r="C30" s="7">
        <v>4</v>
      </c>
      <c r="D30" s="7">
        <v>-3.8052999999999999</v>
      </c>
      <c r="E30" s="10">
        <f>D29</f>
        <v>-15.226774193548399</v>
      </c>
      <c r="F30" s="7" t="s">
        <v>83</v>
      </c>
      <c r="G30" s="1">
        <v>5</v>
      </c>
      <c r="H30" s="9">
        <f>E31</f>
        <v>-3.8052999999999999</v>
      </c>
      <c r="I30" s="9">
        <f>H30+273.15</f>
        <v>269.34469999999999</v>
      </c>
      <c r="J30" s="9">
        <f>EXP(($C$15*(I30-$C$13))/($C$16*I30*$C$13))</f>
        <v>1.0531534673405504E-2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153.57718870045557</v>
      </c>
      <c r="O30" s="9">
        <f>L30+O29-P29-N30</f>
        <v>48.615104098269597</v>
      </c>
      <c r="P30" s="9">
        <f>O30*J30</f>
        <v>0.51199165446214423</v>
      </c>
      <c r="Q30" s="12">
        <f>P30*$B$28</f>
        <v>5.1199165446214424E-2</v>
      </c>
      <c r="R30" s="9">
        <f>L30*$B$28</f>
        <v>4.0532094166666672</v>
      </c>
      <c r="S30" s="13">
        <f>Q30/R30</f>
        <v>1.2631759226573662E-2</v>
      </c>
      <c r="T30" s="2">
        <f>$B$27/100</f>
        <v>0.34</v>
      </c>
      <c r="U30" s="14">
        <f>S30*T30</f>
        <v>4.2947981370350455E-3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1.7194798137035047E-2</v>
      </c>
      <c r="AR30" s="9">
        <f>$B$26/12</f>
        <v>119.21204166666666</v>
      </c>
      <c r="AS30" s="1">
        <f>$B$28</f>
        <v>0.1</v>
      </c>
      <c r="AT30" s="1">
        <f>$E$2/12</f>
        <v>499.91666666666669</v>
      </c>
      <c r="AU30" s="1">
        <f>AT30*10000*AS30*0.67*AR30*AQ30</f>
        <v>686577.59363360063</v>
      </c>
    </row>
    <row r="31" spans="1:47" x14ac:dyDescent="0.15">
      <c r="C31" s="7">
        <v>5</v>
      </c>
      <c r="D31" s="7">
        <v>5.8641290322580604</v>
      </c>
      <c r="E31" s="10">
        <f>D30</f>
        <v>-3.8052999999999999</v>
      </c>
      <c r="F31" s="7" t="s">
        <v>85</v>
      </c>
      <c r="G31" s="1">
        <v>6</v>
      </c>
      <c r="H31" s="9">
        <f>E32</f>
        <v>5.8641290322580604</v>
      </c>
      <c r="I31" s="9">
        <f>H31+273.15</f>
        <v>279.01412903225804</v>
      </c>
      <c r="J31" s="9">
        <f>EXP(($C$15*(I31-$C$13))/($C$16*I31*$C$13))</f>
        <v>3.6861759751132601E-2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88.635206610474114</v>
      </c>
      <c r="P31" s="9">
        <f>O31*J31</f>
        <v>3.2672496915672968</v>
      </c>
      <c r="Q31" s="12">
        <f>P31*$B$28</f>
        <v>0.32672496915672972</v>
      </c>
      <c r="R31" s="9">
        <f>L31*$B$28</f>
        <v>4.0532094166666672</v>
      </c>
      <c r="S31" s="13">
        <f>Q31/R31</f>
        <v>8.0608953441499251E-2</v>
      </c>
      <c r="T31" s="2">
        <f>$B$27/100</f>
        <v>0.34</v>
      </c>
      <c r="U31" s="14">
        <f>S31*T31</f>
        <v>2.7407044170109748E-2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4.0307044170109746E-2</v>
      </c>
      <c r="AR31" s="9">
        <f>$B$26/12</f>
        <v>119.21204166666666</v>
      </c>
      <c r="AS31" s="1">
        <f>$B$28</f>
        <v>0.1</v>
      </c>
      <c r="AT31" s="1">
        <f>$E$2/12</f>
        <v>499.91666666666669</v>
      </c>
      <c r="AU31" s="1">
        <f>AT31*10000*AS31*0.67*AR31*AQ31</f>
        <v>1609435.2008234218</v>
      </c>
    </row>
    <row r="32" spans="1:47" x14ac:dyDescent="0.15">
      <c r="C32" s="7">
        <v>6</v>
      </c>
      <c r="D32" s="7">
        <v>13.5468333333333</v>
      </c>
      <c r="E32" s="10">
        <f>D31</f>
        <v>5.8641290322580604</v>
      </c>
      <c r="F32" s="7" t="s">
        <v>83</v>
      </c>
      <c r="G32" s="1">
        <v>7</v>
      </c>
      <c r="H32" s="9">
        <f>E33</f>
        <v>13.5468333333333</v>
      </c>
      <c r="I32" s="9">
        <f>H32+273.15</f>
        <v>286.6968333333333</v>
      </c>
      <c r="J32" s="9">
        <f>EXP(($C$15*(I32-$C$13))/($C$16*I32*$C$13))</f>
        <v>9.3908757143006449E-2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125.90005108557348</v>
      </c>
      <c r="P32" s="9">
        <f>O32*J32</f>
        <v>11.823117321687226</v>
      </c>
      <c r="Q32" s="12">
        <f>P32*$B$28</f>
        <v>1.1823117321687227</v>
      </c>
      <c r="R32" s="9">
        <f>L32*$B$28</f>
        <v>4.0532094166666672</v>
      </c>
      <c r="S32" s="13">
        <f>Q32/R32</f>
        <v>0.29169766736134944</v>
      </c>
      <c r="T32" s="2">
        <f>$B$27/100</f>
        <v>0.34</v>
      </c>
      <c r="U32" s="14">
        <f>S32*T32</f>
        <v>9.9177206902858819E-2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0.11207720690285881</v>
      </c>
      <c r="AR32" s="9">
        <f>$B$26/12</f>
        <v>119.21204166666666</v>
      </c>
      <c r="AS32" s="1">
        <f>$B$28</f>
        <v>0.1</v>
      </c>
      <c r="AT32" s="1">
        <f>$E$2/12</f>
        <v>499.91666666666669</v>
      </c>
      <c r="AU32" s="1">
        <f>AT32*10000*AS32*0.67*AR32*AQ32</f>
        <v>4475173.1543042501</v>
      </c>
    </row>
    <row r="33" spans="1:48" x14ac:dyDescent="0.15">
      <c r="C33" s="7">
        <v>7</v>
      </c>
      <c r="D33" s="7">
        <v>15.966064516129</v>
      </c>
      <c r="E33" s="10">
        <f>D32</f>
        <v>13.5468333333333</v>
      </c>
      <c r="F33" s="7" t="s">
        <v>83</v>
      </c>
      <c r="G33" s="1">
        <v>8</v>
      </c>
      <c r="H33" s="9">
        <f>E34</f>
        <v>15.966064516129</v>
      </c>
      <c r="I33" s="9">
        <f>H33+273.15</f>
        <v>289.11606451612897</v>
      </c>
      <c r="J33" s="9">
        <f>EXP(($C$15*(I33-$C$13))/($C$16*I33*$C$13))</f>
        <v>0.12477431071973187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154.60902793055294</v>
      </c>
      <c r="P33" s="9">
        <f>O33*J33</f>
        <v>19.291234891082517</v>
      </c>
      <c r="Q33" s="12">
        <f>P33*$B$28</f>
        <v>1.9291234891082518</v>
      </c>
      <c r="R33" s="9">
        <f>L33*$B$28</f>
        <v>4.0532094166666672</v>
      </c>
      <c r="S33" s="13">
        <f>Q33/R33</f>
        <v>0.47594962184183176</v>
      </c>
      <c r="T33" s="2">
        <f>$B$27/100</f>
        <v>0.34</v>
      </c>
      <c r="U33" s="14">
        <f>S33*T33</f>
        <v>0.16182287142622281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0.18747287142622282</v>
      </c>
      <c r="AR33" s="9">
        <f>$B$26/12</f>
        <v>119.21204166666666</v>
      </c>
      <c r="AS33" s="1">
        <f>$B$28</f>
        <v>0.1</v>
      </c>
      <c r="AT33" s="1">
        <f>$E$2/12</f>
        <v>499.91666666666669</v>
      </c>
      <c r="AU33" s="1">
        <f>AT33*10000*AS33*0.67*AR33*AQ33</f>
        <v>7485675.1390506383</v>
      </c>
    </row>
    <row r="34" spans="1:48" x14ac:dyDescent="0.15">
      <c r="C34" s="7">
        <v>8</v>
      </c>
      <c r="D34" s="7">
        <v>13.9873225806452</v>
      </c>
      <c r="E34" s="10">
        <f>D33</f>
        <v>15.966064516129</v>
      </c>
      <c r="F34" s="7" t="s">
        <v>83</v>
      </c>
      <c r="G34" s="1">
        <v>9</v>
      </c>
      <c r="H34" s="9">
        <f>E35</f>
        <v>13.9873225806452</v>
      </c>
      <c r="I34" s="9">
        <f>H34+273.15</f>
        <v>287.13732258064516</v>
      </c>
      <c r="J34" s="9">
        <f>EXP(($C$15*(I34-$C$13))/($C$16*I34*$C$13))</f>
        <v>9.8931109014289337E-2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175.84988720613708</v>
      </c>
      <c r="P34" s="9">
        <f>O34*J34</f>
        <v>17.397024361340833</v>
      </c>
      <c r="Q34" s="12">
        <f>P34*$B$28</f>
        <v>1.7397024361340834</v>
      </c>
      <c r="R34" s="9">
        <f>L34*$B$28</f>
        <v>4.0532094166666672</v>
      </c>
      <c r="S34" s="13">
        <f>Q34/R34</f>
        <v>0.42921602544898929</v>
      </c>
      <c r="T34" s="2">
        <f>$B$27/100</f>
        <v>0.34</v>
      </c>
      <c r="U34" s="14">
        <f>S34*T34</f>
        <v>0.14593344865265637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0.15883344865265636</v>
      </c>
      <c r="AR34" s="9">
        <f>$B$26/12</f>
        <v>119.21204166666666</v>
      </c>
      <c r="AS34" s="1">
        <f>$B$28</f>
        <v>0.1</v>
      </c>
      <c r="AT34" s="1">
        <f>$E$2/12</f>
        <v>499.91666666666669</v>
      </c>
      <c r="AU34" s="1">
        <f>AT34*10000*AS34*0.67*AR34*AQ34</f>
        <v>6342120.8027784945</v>
      </c>
    </row>
    <row r="35" spans="1:48" x14ac:dyDescent="0.15">
      <c r="C35" s="7">
        <v>9</v>
      </c>
      <c r="D35" s="7">
        <v>5.7520333333333298</v>
      </c>
      <c r="E35" s="10">
        <f>D34</f>
        <v>13.9873225806452</v>
      </c>
      <c r="F35" s="7" t="s">
        <v>83</v>
      </c>
      <c r="G35" s="1">
        <v>10</v>
      </c>
      <c r="H35" s="9">
        <f>E36</f>
        <v>5.7520333333333298</v>
      </c>
      <c r="I35" s="9">
        <f>H35+273.15</f>
        <v>278.90203333333329</v>
      </c>
      <c r="J35" s="9">
        <f>EXP(($C$15*(I35-$C$13))/($C$16*I35*$C$13))</f>
        <v>3.6348353912837555E-2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198.98495701146291</v>
      </c>
      <c r="P35" s="9">
        <f>O35*J35</f>
        <v>7.2327756407834203</v>
      </c>
      <c r="Q35" s="12">
        <f>P35*$B$28</f>
        <v>0.72327756407834209</v>
      </c>
      <c r="R35" s="9">
        <f>L35*$B$28</f>
        <v>4.0532094166666672</v>
      </c>
      <c r="S35" s="13">
        <f>Q35/R35</f>
        <v>0.17844564386538922</v>
      </c>
      <c r="T35" s="2">
        <f>$B$27/100</f>
        <v>0.34</v>
      </c>
      <c r="U35" s="14">
        <f>S35*T35</f>
        <v>6.0671518914232336E-2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7.3571518914232331E-2</v>
      </c>
      <c r="AR35" s="9">
        <f>$B$26/12</f>
        <v>119.21204166666666</v>
      </c>
      <c r="AS35" s="1">
        <f>$B$28</f>
        <v>0.1</v>
      </c>
      <c r="AT35" s="1">
        <f>$E$2/12</f>
        <v>499.91666666666669</v>
      </c>
      <c r="AU35" s="1">
        <f>AT35*10000*AS35*0.67*AR35*AQ35</f>
        <v>2937664.9852786586</v>
      </c>
    </row>
    <row r="36" spans="1:48" x14ac:dyDescent="0.15">
      <c r="C36" s="7">
        <v>10</v>
      </c>
      <c r="D36" s="7">
        <v>-2.72087096774194</v>
      </c>
      <c r="E36" s="10">
        <f>D35</f>
        <v>5.7520333333333298</v>
      </c>
      <c r="F36" s="7" t="s">
        <v>83</v>
      </c>
      <c r="G36" s="1">
        <v>11</v>
      </c>
      <c r="H36" s="9">
        <f>E37</f>
        <v>-2.72087096774194</v>
      </c>
      <c r="I36" s="9">
        <f>H36+273.15</f>
        <v>270.42912903225806</v>
      </c>
      <c r="J36" s="9">
        <f>EXP(($C$15*(I36-$C$13))/($C$16*I36*$C$13))</f>
        <v>1.2174411533041952E-2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182.16457230214553</v>
      </c>
      <c r="O36" s="9">
        <f>L36+O35-P35-N36</f>
        <v>50.119703235200632</v>
      </c>
      <c r="P36" s="9">
        <f>O36*J36</f>
        <v>0.61017789309926662</v>
      </c>
      <c r="Q36" s="12">
        <f>P36*$B$28</f>
        <v>6.1017789309926664E-2</v>
      </c>
      <c r="R36" s="9">
        <f>L36*$B$28</f>
        <v>4.0532094166666672</v>
      </c>
      <c r="S36" s="13">
        <f>Q36/R36</f>
        <v>1.5054191145175838E-2</v>
      </c>
      <c r="T36" s="2">
        <f>$B$27/100</f>
        <v>0.34</v>
      </c>
      <c r="U36" s="14">
        <f>S36*T36</f>
        <v>5.118424989359785E-3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1.8018424989359787E-2</v>
      </c>
      <c r="AR36" s="9">
        <f>$B$26/12</f>
        <v>119.21204166666666</v>
      </c>
      <c r="AS36" s="1">
        <f>$B$28</f>
        <v>0.1</v>
      </c>
      <c r="AT36" s="1">
        <f>$E$2/12</f>
        <v>499.91666666666669</v>
      </c>
      <c r="AU36" s="1">
        <f>AT36*10000*AS36*0.67*AR36*AQ36</f>
        <v>719464.50151204609</v>
      </c>
    </row>
    <row r="37" spans="1:48" x14ac:dyDescent="0.15">
      <c r="C37" s="7">
        <v>11</v>
      </c>
      <c r="D37" s="7">
        <v>-13.478733333333301</v>
      </c>
      <c r="E37" s="10">
        <f>D36</f>
        <v>-2.72087096774194</v>
      </c>
      <c r="F37" s="7" t="s">
        <v>85</v>
      </c>
      <c r="G37" s="1">
        <v>12</v>
      </c>
      <c r="H37" s="9">
        <f>E38</f>
        <v>-13.478733333333301</v>
      </c>
      <c r="I37" s="9">
        <f>H37+273.15</f>
        <v>259.67126666666667</v>
      </c>
      <c r="J37" s="9">
        <f>EXP(($C$15*(I37-$C$13))/($C$16*I37*$C$13))</f>
        <v>2.7392799457419759E-3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90.041619508768036</v>
      </c>
      <c r="P37" s="9">
        <f>O37*J37</f>
        <v>0.24664920260249776</v>
      </c>
      <c r="Q37" s="12">
        <f>P37*$B$28</f>
        <v>2.4664920260249776E-2</v>
      </c>
      <c r="R37" s="9">
        <f>L37*$B$28</f>
        <v>4.0532094166666672</v>
      </c>
      <c r="S37" s="13">
        <f>Q37/R37</f>
        <v>6.0852814954066806E-3</v>
      </c>
      <c r="T37" s="2">
        <f>$B$27/100</f>
        <v>0.34</v>
      </c>
      <c r="U37" s="14">
        <f>S37*T37</f>
        <v>2.0689957084382717E-3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1.4968995708438272E-2</v>
      </c>
      <c r="AR37" s="9">
        <f>$B$26/12</f>
        <v>119.21204166666666</v>
      </c>
      <c r="AS37" s="1">
        <f>$B$28</f>
        <v>0.1</v>
      </c>
      <c r="AT37" s="1">
        <f>$E$2/12</f>
        <v>499.91666666666669</v>
      </c>
      <c r="AU37" s="1">
        <f>AT37*10000*AS37*0.67*AR37*AQ37</f>
        <v>597702.68721418118</v>
      </c>
      <c r="AV37" s="1">
        <f>SUM(AU26:AU37)</f>
        <v>27070983.468606722</v>
      </c>
    </row>
    <row r="38" spans="1:48" x14ac:dyDescent="0.15">
      <c r="C38" s="7">
        <v>12</v>
      </c>
      <c r="D38" s="7">
        <v>-23.040612903225799</v>
      </c>
      <c r="E38" s="10">
        <f>D37</f>
        <v>-13.478733333333301</v>
      </c>
      <c r="F38" s="7" t="s">
        <v>83</v>
      </c>
    </row>
    <row r="40" spans="1:48" x14ac:dyDescent="0.15">
      <c r="S40" s="36" t="s">
        <v>25</v>
      </c>
      <c r="T40" s="36"/>
      <c r="U40" s="36"/>
      <c r="V40" s="36" t="s">
        <v>54</v>
      </c>
      <c r="W40" s="36"/>
      <c r="X40" s="36"/>
      <c r="Y40" s="36" t="s">
        <v>55</v>
      </c>
      <c r="Z40" s="36"/>
      <c r="AA40" s="36"/>
      <c r="AB40" s="36" t="s">
        <v>56</v>
      </c>
      <c r="AC40" s="36"/>
      <c r="AD40" s="36"/>
      <c r="AE40" s="36" t="s">
        <v>57</v>
      </c>
      <c r="AF40" s="36"/>
      <c r="AG40" s="36"/>
      <c r="AH40" s="36" t="s">
        <v>58</v>
      </c>
      <c r="AI40" s="36"/>
      <c r="AJ40" s="36"/>
      <c r="AK40" s="39" t="s">
        <v>59</v>
      </c>
      <c r="AL40" s="38"/>
      <c r="AM40" s="37"/>
      <c r="AN40" s="36" t="s">
        <v>60</v>
      </c>
      <c r="AO40" s="36"/>
      <c r="AP40" s="36"/>
    </row>
    <row r="41" spans="1:48" x14ac:dyDescent="0.15">
      <c r="A41" s="35" t="s">
        <v>30</v>
      </c>
      <c r="B41" s="35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-21.957645161290301</v>
      </c>
      <c r="E42" s="7"/>
      <c r="F42" s="7"/>
      <c r="G42" s="1">
        <v>1</v>
      </c>
      <c r="H42" s="9">
        <f>E43</f>
        <v>-21.957645161290301</v>
      </c>
      <c r="I42" s="9">
        <f>H42+273.15</f>
        <v>251.19235483870966</v>
      </c>
      <c r="J42" s="9">
        <f>EXP(($C$15*(I42-$C$13))/($C$16*I42*$C$13))</f>
        <v>7.7260317194383608E-4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4.5472525438719408E-2</v>
      </c>
      <c r="Q42" s="12">
        <f>P42*$B$44</f>
        <v>1.0913406105292657E-2</v>
      </c>
      <c r="R42" s="9">
        <f>L42*$B$44</f>
        <v>14.125500000000001</v>
      </c>
      <c r="S42" s="13">
        <f>Q42/R42</f>
        <v>7.7260317194383608E-4</v>
      </c>
      <c r="T42" s="2">
        <f>$B$43/100</f>
        <v>0.43</v>
      </c>
      <c r="U42" s="14">
        <f>S42*T42</f>
        <v>3.3221936393584953E-4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8.7522193639358488E-3</v>
      </c>
      <c r="AR42" s="9">
        <f>$B$42/12</f>
        <v>136.875</v>
      </c>
      <c r="AS42" s="1">
        <f>$B$44</f>
        <v>0.24</v>
      </c>
      <c r="AT42" s="1">
        <f>$E$3/12</f>
        <v>1502264.3333333333</v>
      </c>
      <c r="AU42" s="1">
        <f>AT42*10000*AS42*0.67*AR42*AQ42</f>
        <v>2893841411.3128943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-26.8964838709677</v>
      </c>
      <c r="E43" s="10">
        <f>D42</f>
        <v>-21.957645161290301</v>
      </c>
      <c r="F43" s="7" t="s">
        <v>83</v>
      </c>
      <c r="G43" s="1">
        <v>2</v>
      </c>
      <c r="H43" s="9">
        <f>E44</f>
        <v>-26.8964838709677</v>
      </c>
      <c r="I43" s="9">
        <f>H43+273.15</f>
        <v>246.25351612903228</v>
      </c>
      <c r="J43" s="9">
        <f>EXP(($C$15*(I43-$C$13))/($C$16*I43*$C$13))</f>
        <v>3.5508338253124687E-4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117.66702747456128</v>
      </c>
      <c r="P43" s="9">
        <f>O43*J43</f>
        <v>4.1781606128064377E-2</v>
      </c>
      <c r="Q43" s="12">
        <f>P43*$B$44</f>
        <v>1.0027585470735451E-2</v>
      </c>
      <c r="R43" s="9">
        <f>L43*$B$44</f>
        <v>14.125500000000001</v>
      </c>
      <c r="S43" s="13">
        <f>Q43/R43</f>
        <v>7.0989242651484552E-4</v>
      </c>
      <c r="T43" s="2">
        <f>$B$43/100</f>
        <v>0.43</v>
      </c>
      <c r="U43" s="14">
        <f>S43*T43</f>
        <v>3.052537434013836E-4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8.7252537434013826E-3</v>
      </c>
      <c r="AR43" s="9">
        <f>$B$42/12</f>
        <v>136.875</v>
      </c>
      <c r="AS43" s="1">
        <f>$B$44</f>
        <v>0.24</v>
      </c>
      <c r="AT43" s="1">
        <f>$E$3/12</f>
        <v>1502264.3333333333</v>
      </c>
      <c r="AU43" s="1">
        <f>AT43*10000*AS43*0.67*AR43*AQ43</f>
        <v>2884925475.1212201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-24.427357142857101</v>
      </c>
      <c r="E44" s="10">
        <f>D43</f>
        <v>-26.8964838709677</v>
      </c>
      <c r="F44" s="7" t="s">
        <v>83</v>
      </c>
      <c r="G44" s="1">
        <v>3</v>
      </c>
      <c r="H44" s="9">
        <f>E45</f>
        <v>-24.427357142857101</v>
      </c>
      <c r="I44" s="9">
        <f>H44+273.15</f>
        <v>248.72264285714289</v>
      </c>
      <c r="J44" s="9">
        <f>EXP(($C$15*(I44-$C$13))/($C$16*I44*$C$13))</f>
        <v>5.2577442589196602E-4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176.4814958684332</v>
      </c>
      <c r="P44" s="9">
        <f>O44*J44</f>
        <v>9.278945717078084E-2</v>
      </c>
      <c r="Q44" s="12">
        <f>P44*$B$44</f>
        <v>2.2269469720987402E-2</v>
      </c>
      <c r="R44" s="9">
        <f>L44*$B$44</f>
        <v>14.125500000000001</v>
      </c>
      <c r="S44" s="13">
        <f>Q44/R44</f>
        <v>1.576543819403731E-3</v>
      </c>
      <c r="T44" s="2">
        <f>$B$43/100</f>
        <v>0.43</v>
      </c>
      <c r="U44" s="14">
        <f>S44*T44</f>
        <v>6.779138423436043E-4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9.0979138423436037E-3</v>
      </c>
      <c r="AR44" s="9">
        <f>$B$42/12</f>
        <v>136.875</v>
      </c>
      <c r="AS44" s="1">
        <f>$B$44</f>
        <v>0.24</v>
      </c>
      <c r="AT44" s="1">
        <f>$E$3/12</f>
        <v>1502264.3333333333</v>
      </c>
      <c r="AU44" s="1">
        <f>AT44*10000*AS44*0.67*AR44*AQ44</f>
        <v>3008142133.870276</v>
      </c>
    </row>
    <row r="45" spans="1:48" x14ac:dyDescent="0.15">
      <c r="C45" s="7">
        <v>3</v>
      </c>
      <c r="D45" s="7">
        <f>D29</f>
        <v>-15.226774193548399</v>
      </c>
      <c r="E45" s="10">
        <f>D44</f>
        <v>-24.427357142857101</v>
      </c>
      <c r="F45" s="7" t="s">
        <v>83</v>
      </c>
      <c r="G45" s="1">
        <v>4</v>
      </c>
      <c r="H45" s="9">
        <f>E46</f>
        <v>-15.226774193548399</v>
      </c>
      <c r="I45" s="9">
        <f>H45+273.15</f>
        <v>257.92322580645157</v>
      </c>
      <c r="J45" s="9">
        <f>EXP(($C$15*(I45-$C$13))/($C$16*I45*$C$13))</f>
        <v>2.1245644417582205E-3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235.24495641126245</v>
      </c>
      <c r="P45" s="9">
        <f>O45*J45</f>
        <v>0.49979306949433072</v>
      </c>
      <c r="Q45" s="12">
        <f>P45*$B$44</f>
        <v>0.11995033667863937</v>
      </c>
      <c r="R45" s="9">
        <f>L45*$B$44</f>
        <v>14.125500000000001</v>
      </c>
      <c r="S45" s="13">
        <f>Q45/R45</f>
        <v>8.4917586406597547E-3</v>
      </c>
      <c r="T45" s="2">
        <f>$B$43/100</f>
        <v>0.43</v>
      </c>
      <c r="U45" s="14">
        <f>S45*T45</f>
        <v>3.6514562154836947E-3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1.2071456215483693E-2</v>
      </c>
      <c r="AR45" s="9">
        <f>$B$42/12</f>
        <v>136.875</v>
      </c>
      <c r="AS45" s="1">
        <f>$B$44</f>
        <v>0.24</v>
      </c>
      <c r="AT45" s="1">
        <f>$E$3/12</f>
        <v>1502264.3333333333</v>
      </c>
      <c r="AU45" s="1">
        <f>AT45*10000*AS45*0.67*AR45*AQ45</f>
        <v>3991316766.4833212</v>
      </c>
    </row>
    <row r="46" spans="1:48" x14ac:dyDescent="0.15">
      <c r="C46" s="7">
        <v>4</v>
      </c>
      <c r="D46" s="7">
        <f>D30</f>
        <v>-3.8052999999999999</v>
      </c>
      <c r="E46" s="10">
        <f>D45</f>
        <v>-15.226774193548399</v>
      </c>
      <c r="F46" s="7" t="s">
        <v>83</v>
      </c>
      <c r="G46" s="1">
        <v>5</v>
      </c>
      <c r="H46" s="9">
        <f>E47</f>
        <v>-3.8052999999999999</v>
      </c>
      <c r="I46" s="9">
        <f>H46+273.15</f>
        <v>269.34469999999999</v>
      </c>
      <c r="J46" s="9">
        <f>EXP(($C$15*(I46-$C$13))/($C$16*I46*$C$13))</f>
        <v>1.0531534673405504E-2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223.00790517467973</v>
      </c>
      <c r="O46" s="9">
        <f>L46+O45-P45-N46</f>
        <v>70.593508167088402</v>
      </c>
      <c r="P46" s="9">
        <f>O46*J46</f>
        <v>0.7434579789790261</v>
      </c>
      <c r="Q46" s="12">
        <f>P46*$B$44</f>
        <v>0.17842991495496627</v>
      </c>
      <c r="R46" s="9">
        <f>L46*$B$44</f>
        <v>14.125500000000001</v>
      </c>
      <c r="S46" s="13">
        <f>Q46/R46</f>
        <v>1.2631759226573662E-2</v>
      </c>
      <c r="T46" s="2">
        <f>$B$43/100</f>
        <v>0.43</v>
      </c>
      <c r="U46" s="14">
        <f>S46*T46</f>
        <v>5.4316564674266746E-3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1.3851656467426674E-2</v>
      </c>
      <c r="AR46" s="9">
        <f>$B$42/12</f>
        <v>136.875</v>
      </c>
      <c r="AS46" s="1">
        <f>$B$44</f>
        <v>0.24</v>
      </c>
      <c r="AT46" s="1">
        <f>$E$3/12</f>
        <v>1502264.3333333333</v>
      </c>
      <c r="AU46" s="1">
        <f>AT46*10000*AS46*0.67*AR46*AQ46</f>
        <v>4579923723.7917566</v>
      </c>
    </row>
    <row r="47" spans="1:48" x14ac:dyDescent="0.15">
      <c r="C47" s="7">
        <v>5</v>
      </c>
      <c r="D47" s="7">
        <f>D31</f>
        <v>5.8641290322580604</v>
      </c>
      <c r="E47" s="10">
        <f>D46</f>
        <v>-3.8052999999999999</v>
      </c>
      <c r="F47" s="7" t="s">
        <v>85</v>
      </c>
      <c r="G47" s="1">
        <v>6</v>
      </c>
      <c r="H47" s="9">
        <f>E48</f>
        <v>5.8641290322580604</v>
      </c>
      <c r="I47" s="9">
        <f>H47+273.15</f>
        <v>279.01412903225804</v>
      </c>
      <c r="J47" s="9">
        <f>EXP(($C$15*(I47-$C$13))/($C$16*I47*$C$13))</f>
        <v>3.6861759751132601E-2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128.7063001881094</v>
      </c>
      <c r="P47" s="9">
        <f>O47*J47</f>
        <v>4.7443407159912416</v>
      </c>
      <c r="Q47" s="12">
        <f>P47*$B$44</f>
        <v>1.1386417718378981</v>
      </c>
      <c r="R47" s="9">
        <f>L47*$B$44</f>
        <v>14.125500000000001</v>
      </c>
      <c r="S47" s="13">
        <f>Q47/R47</f>
        <v>8.0608953441499279E-2</v>
      </c>
      <c r="T47" s="2">
        <f>$B$43/100</f>
        <v>0.43</v>
      </c>
      <c r="U47" s="14">
        <f>S47*T47</f>
        <v>3.4661849979844686E-2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4.3081849979844683E-2</v>
      </c>
      <c r="AR47" s="9">
        <f>$B$42/12</f>
        <v>136.875</v>
      </c>
      <c r="AS47" s="1">
        <f>$B$44</f>
        <v>0.24</v>
      </c>
      <c r="AT47" s="1">
        <f>$E$3/12</f>
        <v>1502264.3333333333</v>
      </c>
      <c r="AU47" s="1">
        <f>AT47*10000*AS47*0.67*AR47*AQ47</f>
        <v>14244620291.553051</v>
      </c>
    </row>
    <row r="48" spans="1:48" x14ac:dyDescent="0.15">
      <c r="C48" s="7">
        <v>6</v>
      </c>
      <c r="D48" s="7">
        <f>D32</f>
        <v>13.5468333333333</v>
      </c>
      <c r="E48" s="10">
        <f>D47</f>
        <v>5.8641290322580604</v>
      </c>
      <c r="F48" s="7" t="s">
        <v>83</v>
      </c>
      <c r="G48" s="1">
        <v>7</v>
      </c>
      <c r="H48" s="9">
        <f>E49</f>
        <v>13.5468333333333</v>
      </c>
      <c r="I48" s="9">
        <f>H48+273.15</f>
        <v>286.6968333333333</v>
      </c>
      <c r="J48" s="9">
        <f>EXP(($C$15*(I48-$C$13))/($C$16*I48*$C$13))</f>
        <v>9.3908757143006449E-2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182.81820947211818</v>
      </c>
      <c r="P48" s="9">
        <f>O48*J48</f>
        <v>17.168230834636429</v>
      </c>
      <c r="Q48" s="12">
        <f>P48*$B$44</f>
        <v>4.1203754003127431</v>
      </c>
      <c r="R48" s="9">
        <f>L48*$B$44</f>
        <v>14.125500000000001</v>
      </c>
      <c r="S48" s="13">
        <f>Q48/R48</f>
        <v>0.29169766736134956</v>
      </c>
      <c r="T48" s="2">
        <f>$B$43/100</f>
        <v>0.43</v>
      </c>
      <c r="U48" s="14">
        <f>S48*T48</f>
        <v>0.12542999696538032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0.1338499969653803</v>
      </c>
      <c r="AR48" s="9">
        <f>$B$42/12</f>
        <v>136.875</v>
      </c>
      <c r="AS48" s="1">
        <f>$B$44</f>
        <v>0.24</v>
      </c>
      <c r="AT48" s="1">
        <f>$E$3/12</f>
        <v>1502264.3333333333</v>
      </c>
      <c r="AU48" s="1">
        <f>AT48*10000*AS48*0.67*AR48*AQ48</f>
        <v>44256279237.993958</v>
      </c>
    </row>
    <row r="49" spans="1:48" x14ac:dyDescent="0.15">
      <c r="C49" s="7">
        <v>7</v>
      </c>
      <c r="D49" s="7">
        <f>D33</f>
        <v>15.966064516129</v>
      </c>
      <c r="E49" s="10">
        <f>D48</f>
        <v>13.5468333333333</v>
      </c>
      <c r="F49" s="7" t="s">
        <v>83</v>
      </c>
      <c r="G49" s="1">
        <v>8</v>
      </c>
      <c r="H49" s="9">
        <f>E50</f>
        <v>15.966064516129</v>
      </c>
      <c r="I49" s="9">
        <f>H49+273.15</f>
        <v>289.11606451612897</v>
      </c>
      <c r="J49" s="9">
        <f>EXP(($C$15*(I49-$C$13))/($C$16*I49*$C$13))</f>
        <v>0.12477431071973187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224.50622863748177</v>
      </c>
      <c r="P49" s="9">
        <f>O49*J49</f>
        <v>28.012609930528317</v>
      </c>
      <c r="Q49" s="12">
        <f>P49*$B$44</f>
        <v>6.723026383326796</v>
      </c>
      <c r="R49" s="9">
        <f>L49*$B$44</f>
        <v>14.125500000000001</v>
      </c>
      <c r="S49" s="13">
        <f>Q49/R49</f>
        <v>0.47594962184183187</v>
      </c>
      <c r="T49" s="2">
        <f>$B$43/100</f>
        <v>0.43</v>
      </c>
      <c r="U49" s="14">
        <f>S49*T49</f>
        <v>0.20465833739198769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0.22025833739198769</v>
      </c>
      <c r="AR49" s="9">
        <f>$B$42/12</f>
        <v>136.875</v>
      </c>
      <c r="AS49" s="1">
        <f>$B$44</f>
        <v>0.24</v>
      </c>
      <c r="AT49" s="1">
        <f>$E$3/12</f>
        <v>1502264.3333333333</v>
      </c>
      <c r="AU49" s="1">
        <f>AT49*10000*AS49*0.67*AR49*AQ49</f>
        <v>72826407957.53862</v>
      </c>
    </row>
    <row r="50" spans="1:48" x14ac:dyDescent="0.15">
      <c r="C50" s="7">
        <v>8</v>
      </c>
      <c r="D50" s="7">
        <f>D34</f>
        <v>13.9873225806452</v>
      </c>
      <c r="E50" s="10">
        <f>D49</f>
        <v>15.966064516129</v>
      </c>
      <c r="F50" s="7" t="s">
        <v>83</v>
      </c>
      <c r="G50" s="1">
        <v>9</v>
      </c>
      <c r="H50" s="9">
        <f>E51</f>
        <v>13.9873225806452</v>
      </c>
      <c r="I50" s="9">
        <f>H50+273.15</f>
        <v>287.13732258064516</v>
      </c>
      <c r="J50" s="9">
        <f>EXP(($C$15*(I50-$C$13))/($C$16*I50*$C$13))</f>
        <v>9.8931109014289337E-2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255.34986870695346</v>
      </c>
      <c r="P50" s="9">
        <f>O50*J50</f>
        <v>25.262045697832082</v>
      </c>
      <c r="Q50" s="12">
        <f>P50*$B$44</f>
        <v>6.0628909674796994</v>
      </c>
      <c r="R50" s="9">
        <f>L50*$B$44</f>
        <v>14.125500000000001</v>
      </c>
      <c r="S50" s="13">
        <f>Q50/R50</f>
        <v>0.42921602544898935</v>
      </c>
      <c r="T50" s="2">
        <f>$B$43/100</f>
        <v>0.43</v>
      </c>
      <c r="U50" s="14">
        <f>S50*T50</f>
        <v>0.18456289094306541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0.19298289094306539</v>
      </c>
      <c r="AR50" s="9">
        <f>$B$42/12</f>
        <v>136.875</v>
      </c>
      <c r="AS50" s="1">
        <f>$B$44</f>
        <v>0.24</v>
      </c>
      <c r="AT50" s="1">
        <f>$E$3/12</f>
        <v>1502264.3333333333</v>
      </c>
      <c r="AU50" s="1">
        <f>AT50*10000*AS50*0.67*AR50*AQ50</f>
        <v>63808030656.441864</v>
      </c>
    </row>
    <row r="51" spans="1:48" x14ac:dyDescent="0.15">
      <c r="C51" s="7">
        <v>9</v>
      </c>
      <c r="D51" s="7">
        <f>D35</f>
        <v>5.7520333333333298</v>
      </c>
      <c r="E51" s="10">
        <f>D50</f>
        <v>13.9873225806452</v>
      </c>
      <c r="F51" s="7" t="s">
        <v>83</v>
      </c>
      <c r="G51" s="1">
        <v>10</v>
      </c>
      <c r="H51" s="9">
        <f>E52</f>
        <v>5.7520333333333298</v>
      </c>
      <c r="I51" s="9">
        <f>H51+273.15</f>
        <v>278.90203333333329</v>
      </c>
      <c r="J51" s="9">
        <f>EXP(($C$15*(I51-$C$13))/($C$16*I51*$C$13))</f>
        <v>3.6348353912837555E-2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288.94407300912138</v>
      </c>
      <c r="P51" s="9">
        <f>O51*J51</f>
        <v>10.502641426752318</v>
      </c>
      <c r="Q51" s="12">
        <f>P51*$B$44</f>
        <v>2.5206339424205559</v>
      </c>
      <c r="R51" s="9">
        <f>L51*$B$44</f>
        <v>14.125500000000001</v>
      </c>
      <c r="S51" s="13">
        <f>Q51/R51</f>
        <v>0.17844564386538925</v>
      </c>
      <c r="T51" s="2">
        <f>$B$43/100</f>
        <v>0.43</v>
      </c>
      <c r="U51" s="14">
        <f>S51*T51</f>
        <v>7.6731626862117375E-2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8.5151626862117386E-2</v>
      </c>
      <c r="AR51" s="9">
        <f>$B$42/12</f>
        <v>136.875</v>
      </c>
      <c r="AS51" s="1">
        <f>$B$44</f>
        <v>0.24</v>
      </c>
      <c r="AT51" s="1">
        <f>$E$3/12</f>
        <v>1502264.3333333333</v>
      </c>
      <c r="AU51" s="1">
        <f>AT51*10000*AS51*0.67*AR51*AQ51</f>
        <v>28154607855.195084</v>
      </c>
    </row>
    <row r="52" spans="1:48" x14ac:dyDescent="0.15">
      <c r="C52" s="7">
        <v>10</v>
      </c>
      <c r="D52" s="7">
        <f>D36</f>
        <v>-2.72087096774194</v>
      </c>
      <c r="E52" s="10">
        <f>D51</f>
        <v>5.7520333333333298</v>
      </c>
      <c r="F52" s="7" t="s">
        <v>83</v>
      </c>
      <c r="G52" s="1">
        <v>11</v>
      </c>
      <c r="H52" s="9">
        <f>E53</f>
        <v>-2.72087096774194</v>
      </c>
      <c r="I52" s="9">
        <f>H52+273.15</f>
        <v>270.42912903225806</v>
      </c>
      <c r="J52" s="9">
        <f>EXP(($C$15*(I52-$C$13))/($C$16*I52*$C$13))</f>
        <v>1.2174411533041952E-2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264.5193600032506</v>
      </c>
      <c r="O52" s="9">
        <f>L52+O51-P51-N52</f>
        <v>72.778321579118483</v>
      </c>
      <c r="P52" s="9">
        <f>O52*J52</f>
        <v>0.88603323758825603</v>
      </c>
      <c r="Q52" s="12">
        <f>P52*$B$44</f>
        <v>0.21264797702118143</v>
      </c>
      <c r="R52" s="9">
        <f>L52*$B$44</f>
        <v>14.125500000000001</v>
      </c>
      <c r="S52" s="13">
        <f>Q52/R52</f>
        <v>1.5054191145175847E-2</v>
      </c>
      <c r="T52" s="2">
        <f>$B$43/100</f>
        <v>0.43</v>
      </c>
      <c r="U52" s="14">
        <f>S52*T52</f>
        <v>6.4733021924256139E-3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1.4893302192425613E-2</v>
      </c>
      <c r="AR52" s="9">
        <f>$B$42/12</f>
        <v>136.875</v>
      </c>
      <c r="AS52" s="1">
        <f>$B$44</f>
        <v>0.24</v>
      </c>
      <c r="AT52" s="1">
        <f>$E$3/12</f>
        <v>1502264.3333333333</v>
      </c>
      <c r="AU52" s="1">
        <f>AT52*10000*AS52*0.67*AR52*AQ52</f>
        <v>4924334370.9174271</v>
      </c>
    </row>
    <row r="53" spans="1:48" x14ac:dyDescent="0.15">
      <c r="C53" s="7">
        <v>11</v>
      </c>
      <c r="D53" s="7">
        <f>D37</f>
        <v>-13.478733333333301</v>
      </c>
      <c r="E53" s="10">
        <f>D52</f>
        <v>-2.72087096774194</v>
      </c>
      <c r="F53" s="7" t="s">
        <v>85</v>
      </c>
      <c r="G53" s="1">
        <v>12</v>
      </c>
      <c r="H53" s="9">
        <f>E54</f>
        <v>-13.478733333333301</v>
      </c>
      <c r="I53" s="9">
        <f>H53+273.15</f>
        <v>259.67126666666667</v>
      </c>
      <c r="J53" s="9">
        <f>EXP(($C$15*(I53-$C$13))/($C$16*I53*$C$13))</f>
        <v>2.7392799457419759E-3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130.74853834153021</v>
      </c>
      <c r="P53" s="9">
        <f>O53*J53</f>
        <v>0.3581568490140295</v>
      </c>
      <c r="Q53" s="12">
        <f>P53*$B$44</f>
        <v>8.5957643763367078E-2</v>
      </c>
      <c r="R53" s="9">
        <f>L53*$B$44</f>
        <v>14.125500000000001</v>
      </c>
      <c r="S53" s="13">
        <f>Q53/R53</f>
        <v>6.0852814954066815E-3</v>
      </c>
      <c r="T53" s="2">
        <f>$B$43/100</f>
        <v>0.43</v>
      </c>
      <c r="U53" s="14">
        <f>S53*T53</f>
        <v>2.6166710430248728E-3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1.1036671043024871E-2</v>
      </c>
      <c r="AR53" s="9">
        <f>$B$42/12</f>
        <v>136.875</v>
      </c>
      <c r="AS53" s="1">
        <f>$B$44</f>
        <v>0.24</v>
      </c>
      <c r="AT53" s="1">
        <f>$E$3/12</f>
        <v>1502264.3333333333</v>
      </c>
      <c r="AU53" s="1">
        <f>AT53*10000*AS53*0.67*AR53*AQ53</f>
        <v>3649174498.4075274</v>
      </c>
      <c r="AV53" s="1">
        <f>SUM(AU42:AU53)</f>
        <v>249221604378.62701</v>
      </c>
    </row>
    <row r="54" spans="1:48" x14ac:dyDescent="0.15">
      <c r="C54" s="7">
        <v>12</v>
      </c>
      <c r="D54" s="7">
        <f>D38</f>
        <v>-23.040612903225799</v>
      </c>
      <c r="E54" s="10">
        <f>D53</f>
        <v>-13.478733333333301</v>
      </c>
      <c r="F54" s="7" t="s">
        <v>83</v>
      </c>
    </row>
    <row r="56" spans="1:48" x14ac:dyDescent="0.15">
      <c r="S56" s="36" t="s">
        <v>25</v>
      </c>
      <c r="T56" s="36"/>
      <c r="U56" s="36"/>
      <c r="V56" s="36" t="s">
        <v>54</v>
      </c>
      <c r="W56" s="36"/>
      <c r="X56" s="36"/>
      <c r="Y56" s="36" t="s">
        <v>55</v>
      </c>
      <c r="Z56" s="36"/>
      <c r="AA56" s="36"/>
      <c r="AB56" s="36" t="s">
        <v>56</v>
      </c>
      <c r="AC56" s="36"/>
      <c r="AD56" s="36"/>
      <c r="AE56" s="36" t="s">
        <v>57</v>
      </c>
      <c r="AF56" s="36"/>
      <c r="AG56" s="36"/>
      <c r="AH56" s="36" t="s">
        <v>58</v>
      </c>
      <c r="AI56" s="36"/>
      <c r="AJ56" s="36"/>
      <c r="AK56" s="39" t="s">
        <v>59</v>
      </c>
      <c r="AL56" s="38"/>
      <c r="AM56" s="37"/>
      <c r="AN56" s="36" t="s">
        <v>60</v>
      </c>
      <c r="AO56" s="36"/>
      <c r="AP56" s="36"/>
    </row>
    <row r="57" spans="1:48" x14ac:dyDescent="0.15">
      <c r="A57" s="35" t="s">
        <v>31</v>
      </c>
      <c r="B57" s="35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-21.957645161290301</v>
      </c>
      <c r="E58" s="7"/>
      <c r="F58" s="7"/>
      <c r="G58" s="1">
        <v>1</v>
      </c>
      <c r="H58" s="9">
        <f>E59</f>
        <v>-21.957645161290301</v>
      </c>
      <c r="I58" s="9">
        <f>H58+273.15</f>
        <v>251.19235483870966</v>
      </c>
      <c r="J58" s="9">
        <f>EXP(($C$15*(I58-$C$13))/($C$16*I58*$C$13))</f>
        <v>7.7260317194383608E-4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7.7080043120930045E-5</v>
      </c>
      <c r="Q58" s="12">
        <f>P58*$B$60</f>
        <v>1.464520819297671E-5</v>
      </c>
      <c r="R58" s="9">
        <f>L58*$B$60</f>
        <v>1.8955666666666669E-2</v>
      </c>
      <c r="S58" s="13">
        <f>Q58/R58</f>
        <v>7.7260317194383598E-4</v>
      </c>
      <c r="T58" s="2">
        <f>$B$59/100</f>
        <v>0.01</v>
      </c>
      <c r="U58" s="14">
        <f>S58*T58</f>
        <v>7.7260317194383605E-6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1.2007726031719439E-2</v>
      </c>
      <c r="AR58" s="9">
        <f>$B$58/12</f>
        <v>9.9766666666666666</v>
      </c>
      <c r="AS58" s="1">
        <f>$B$60</f>
        <v>0.19</v>
      </c>
      <c r="AT58" s="1">
        <f>$E$5/12</f>
        <v>1648782.5</v>
      </c>
      <c r="AU58" s="1">
        <f>AT58*10000*AS58*0.67*AR58*AQ58</f>
        <v>251442105.97764885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-26.8964838709677</v>
      </c>
      <c r="E59" s="10">
        <f>D58</f>
        <v>-21.957645161290301</v>
      </c>
      <c r="F59" s="7" t="s">
        <v>83</v>
      </c>
      <c r="G59" s="1">
        <v>2</v>
      </c>
      <c r="H59" s="9">
        <f>E60</f>
        <v>-26.8964838709677</v>
      </c>
      <c r="I59" s="9">
        <f>H59+273.15</f>
        <v>246.25351612903228</v>
      </c>
      <c r="J59" s="9">
        <f>EXP(($C$15*(I59-$C$13))/($C$16*I59*$C$13))</f>
        <v>3.5508338253124687E-4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0.19945625329021241</v>
      </c>
      <c r="P59" s="9">
        <f>O59*J59</f>
        <v>7.0823601085297756E-5</v>
      </c>
      <c r="Q59" s="12">
        <f>P59*$B$60</f>
        <v>1.3456484206206573E-5</v>
      </c>
      <c r="R59" s="9">
        <f>L59*$B$60</f>
        <v>1.8955666666666669E-2</v>
      </c>
      <c r="S59" s="13">
        <f>Q59/R59</f>
        <v>7.0989242651484541E-4</v>
      </c>
      <c r="T59" s="2">
        <f>$B$59/100</f>
        <v>0.01</v>
      </c>
      <c r="U59" s="14">
        <f>S59*T59</f>
        <v>7.0989242651484545E-6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1.200709892426515E-2</v>
      </c>
      <c r="AR59" s="9">
        <f>$B$58/12</f>
        <v>9.9766666666666666</v>
      </c>
      <c r="AS59" s="1">
        <f>$B$60</f>
        <v>0.19</v>
      </c>
      <c r="AT59" s="1">
        <f>$E$5/12</f>
        <v>1648782.5</v>
      </c>
      <c r="AU59" s="1">
        <f>AT59*10000*AS59*0.67*AR59*AQ59</f>
        <v>251428974.33069387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-24.427357142857101</v>
      </c>
      <c r="E60" s="10">
        <f>D59</f>
        <v>-26.8964838709677</v>
      </c>
      <c r="F60" s="7" t="s">
        <v>83</v>
      </c>
      <c r="G60" s="1">
        <v>3</v>
      </c>
      <c r="H60" s="9">
        <f>E61</f>
        <v>-24.427357142857101</v>
      </c>
      <c r="I60" s="9">
        <f>H60+273.15</f>
        <v>248.72264285714289</v>
      </c>
      <c r="J60" s="9">
        <f>EXP(($C$15*(I60-$C$13))/($C$16*I60*$C$13))</f>
        <v>5.2577442589196602E-4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0.29915209635579382</v>
      </c>
      <c r="P60" s="9">
        <f>O60*J60</f>
        <v>1.572865217158456E-4</v>
      </c>
      <c r="Q60" s="12">
        <f>P60*$B$60</f>
        <v>2.9884439126010664E-5</v>
      </c>
      <c r="R60" s="9">
        <f>L60*$B$60</f>
        <v>1.8955666666666669E-2</v>
      </c>
      <c r="S60" s="13">
        <f>Q60/R60</f>
        <v>1.5765438194037312E-3</v>
      </c>
      <c r="T60" s="2">
        <f>$B$59/100</f>
        <v>0.01</v>
      </c>
      <c r="U60" s="14">
        <f>S60*T60</f>
        <v>1.5765438194037312E-5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1.2015765438194038E-2</v>
      </c>
      <c r="AR60" s="9">
        <f>$B$58/12</f>
        <v>9.9766666666666666</v>
      </c>
      <c r="AS60" s="1">
        <f>$B$60</f>
        <v>0.19</v>
      </c>
      <c r="AT60" s="1">
        <f>$E$5/12</f>
        <v>1648782.5</v>
      </c>
      <c r="AU60" s="1">
        <f>AT60*10000*AS60*0.67*AR60*AQ60</f>
        <v>251610451.36539701</v>
      </c>
    </row>
    <row r="61" spans="1:48" x14ac:dyDescent="0.15">
      <c r="C61" s="7">
        <v>3</v>
      </c>
      <c r="D61" s="7">
        <f>D29</f>
        <v>-15.226774193548399</v>
      </c>
      <c r="E61" s="10">
        <f>D60</f>
        <v>-24.427357142857101</v>
      </c>
      <c r="F61" s="7" t="s">
        <v>83</v>
      </c>
      <c r="G61" s="1">
        <v>4</v>
      </c>
      <c r="H61" s="9">
        <f>E62</f>
        <v>-15.226774193548399</v>
      </c>
      <c r="I61" s="9">
        <f>H61+273.15</f>
        <v>257.92322580645157</v>
      </c>
      <c r="J61" s="9">
        <f>EXP(($C$15*(I61-$C$13))/($C$16*I61*$C$13))</f>
        <v>2.1245644417582205E-3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0.39876147650074462</v>
      </c>
      <c r="P61" s="9">
        <f>O61*J61</f>
        <v>8.4719445371648822E-4</v>
      </c>
      <c r="Q61" s="12">
        <f>P61*$B$60</f>
        <v>1.6096694620613275E-4</v>
      </c>
      <c r="R61" s="9">
        <f>L61*$B$60</f>
        <v>1.8955666666666669E-2</v>
      </c>
      <c r="S61" s="13">
        <f>Q61/R61</f>
        <v>8.491758640659753E-3</v>
      </c>
      <c r="T61" s="2">
        <f>$B$59/100</f>
        <v>0.01</v>
      </c>
      <c r="U61" s="14">
        <f>S61*T61</f>
        <v>8.4917586406597529E-5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1.2084917586406597E-2</v>
      </c>
      <c r="AR61" s="9">
        <f>$B$58/12</f>
        <v>9.9766666666666666</v>
      </c>
      <c r="AS61" s="1">
        <f>$B$60</f>
        <v>0.19</v>
      </c>
      <c r="AT61" s="1">
        <f>$E$5/12</f>
        <v>1648782.5</v>
      </c>
      <c r="AU61" s="1">
        <f>AT61*10000*AS61*0.67*AR61*AQ61</f>
        <v>253058499.20838687</v>
      </c>
    </row>
    <row r="62" spans="1:48" x14ac:dyDescent="0.15">
      <c r="C62" s="7">
        <v>4</v>
      </c>
      <c r="D62" s="7">
        <f>D30</f>
        <v>-3.8052999999999999</v>
      </c>
      <c r="E62" s="10">
        <f>D61</f>
        <v>-15.226774193548399</v>
      </c>
      <c r="F62" s="7" t="s">
        <v>83</v>
      </c>
      <c r="G62" s="1">
        <v>5</v>
      </c>
      <c r="H62" s="9">
        <f>E63</f>
        <v>-3.8052999999999999</v>
      </c>
      <c r="I62" s="9">
        <f>H62+273.15</f>
        <v>269.34469999999999</v>
      </c>
      <c r="J62" s="9">
        <f>EXP(($C$15*(I62-$C$13))/($C$16*I62*$C$13))</f>
        <v>1.0531534673405504E-2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0.3780185679446767</v>
      </c>
      <c r="O62" s="9">
        <f>L62+O61-P61-N62</f>
        <v>0.11966238076901808</v>
      </c>
      <c r="P62" s="9">
        <f>O62*J62</f>
        <v>1.2602285121711659E-3</v>
      </c>
      <c r="Q62" s="12">
        <f>P62*$B$60</f>
        <v>2.3944341731252153E-4</v>
      </c>
      <c r="R62" s="9">
        <f>L62*$B$60</f>
        <v>1.8955666666666669E-2</v>
      </c>
      <c r="S62" s="13">
        <f>Q62/R62</f>
        <v>1.2631759226573662E-2</v>
      </c>
      <c r="T62" s="2">
        <f>$B$59/100</f>
        <v>0.01</v>
      </c>
      <c r="U62" s="14">
        <f>S62*T62</f>
        <v>1.2631759226573662E-4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1.2126317592265737E-2</v>
      </c>
      <c r="AR62" s="9">
        <f>$B$58/12</f>
        <v>9.9766666666666666</v>
      </c>
      <c r="AS62" s="1">
        <f>$B$60</f>
        <v>0.19</v>
      </c>
      <c r="AT62" s="1">
        <f>$E$5/12</f>
        <v>1648782.5</v>
      </c>
      <c r="AU62" s="1">
        <f>AT62*10000*AS62*0.67*AR62*AQ62</f>
        <v>253925416.4442741</v>
      </c>
    </row>
    <row r="63" spans="1:48" x14ac:dyDescent="0.15">
      <c r="C63" s="7">
        <v>5</v>
      </c>
      <c r="D63" s="7">
        <f>D31</f>
        <v>5.8641290322580604</v>
      </c>
      <c r="E63" s="10">
        <f>D62</f>
        <v>-3.8052999999999999</v>
      </c>
      <c r="F63" s="7" t="s">
        <v>85</v>
      </c>
      <c r="G63" s="1">
        <v>6</v>
      </c>
      <c r="H63" s="9">
        <f>E64</f>
        <v>5.8641290322580604</v>
      </c>
      <c r="I63" s="9">
        <f>H63+273.15</f>
        <v>279.01412903225804</v>
      </c>
      <c r="J63" s="9">
        <f>EXP(($C$15*(I63-$C$13))/($C$16*I63*$C$13))</f>
        <v>3.6861759751132601E-2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0.21816881892351359</v>
      </c>
      <c r="P63" s="9">
        <f>O63*J63</f>
        <v>8.0420865883469098E-3</v>
      </c>
      <c r="Q63" s="12">
        <f>P63*$B$60</f>
        <v>1.5279964517859129E-3</v>
      </c>
      <c r="R63" s="9">
        <f>L63*$B$60</f>
        <v>1.8955666666666669E-2</v>
      </c>
      <c r="S63" s="13">
        <f>Q63/R63</f>
        <v>8.0608953441499251E-2</v>
      </c>
      <c r="T63" s="2">
        <f>$B$59/100</f>
        <v>0.01</v>
      </c>
      <c r="U63" s="14">
        <f>S63*T63</f>
        <v>8.0608953441499258E-4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1.2806089534414993E-2</v>
      </c>
      <c r="AR63" s="9">
        <f>$B$58/12</f>
        <v>9.9766666666666666</v>
      </c>
      <c r="AS63" s="1">
        <f>$B$60</f>
        <v>0.19</v>
      </c>
      <c r="AT63" s="1">
        <f>$E$5/12</f>
        <v>1648782.5</v>
      </c>
      <c r="AU63" s="1">
        <f>AT63*10000*AS63*0.67*AR63*AQ63</f>
        <v>268159859.19113696</v>
      </c>
    </row>
    <row r="64" spans="1:48" x14ac:dyDescent="0.15">
      <c r="C64" s="7">
        <v>6</v>
      </c>
      <c r="D64" s="7">
        <f>D32</f>
        <v>13.5468333333333</v>
      </c>
      <c r="E64" s="10">
        <f>D63</f>
        <v>5.8641290322580604</v>
      </c>
      <c r="F64" s="7" t="s">
        <v>83</v>
      </c>
      <c r="G64" s="1">
        <v>7</v>
      </c>
      <c r="H64" s="9">
        <f>E65</f>
        <v>13.5468333333333</v>
      </c>
      <c r="I64" s="9">
        <f>H64+273.15</f>
        <v>286.6968333333333</v>
      </c>
      <c r="J64" s="9">
        <f>EXP(($C$15*(I64-$C$13))/($C$16*I64*$C$13))</f>
        <v>9.3908757143006449E-2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0.30989339900183333</v>
      </c>
      <c r="P64" s="9">
        <f>O64*J64</f>
        <v>2.9101703947083963E-2</v>
      </c>
      <c r="Q64" s="12">
        <f>P64*$B$60</f>
        <v>5.5293237499459526E-3</v>
      </c>
      <c r="R64" s="9">
        <f>L64*$B$60</f>
        <v>1.8955666666666669E-2</v>
      </c>
      <c r="S64" s="13">
        <f>Q64/R64</f>
        <v>0.29169766736134939</v>
      </c>
      <c r="T64" s="2">
        <f>$B$59/100</f>
        <v>0.01</v>
      </c>
      <c r="U64" s="14">
        <f>S64*T64</f>
        <v>2.9169766736134939E-3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1.4916976673613493E-2</v>
      </c>
      <c r="AR64" s="9">
        <f>$B$58/12</f>
        <v>9.9766666666666666</v>
      </c>
      <c r="AS64" s="1">
        <f>$B$60</f>
        <v>0.19</v>
      </c>
      <c r="AT64" s="1">
        <f>$E$5/12</f>
        <v>1648782.5</v>
      </c>
      <c r="AU64" s="1">
        <f>AT64*10000*AS64*0.67*AR64*AQ64</f>
        <v>312361892.64519328</v>
      </c>
    </row>
    <row r="65" spans="1:48" x14ac:dyDescent="0.15">
      <c r="C65" s="7">
        <v>7</v>
      </c>
      <c r="D65" s="7">
        <f>D33</f>
        <v>15.966064516129</v>
      </c>
      <c r="E65" s="10">
        <f>D64</f>
        <v>13.5468333333333</v>
      </c>
      <c r="F65" s="7" t="s">
        <v>83</v>
      </c>
      <c r="G65" s="1">
        <v>8</v>
      </c>
      <c r="H65" s="9">
        <f>E66</f>
        <v>15.966064516129</v>
      </c>
      <c r="I65" s="9">
        <f>H65+273.15</f>
        <v>289.11606451612897</v>
      </c>
      <c r="J65" s="9">
        <f>EXP(($C$15*(I65-$C$13))/($C$16*I65*$C$13))</f>
        <v>0.12477431071973187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0.38055836172141605</v>
      </c>
      <c r="P65" s="9">
        <f>O65*J65</f>
        <v>4.7483907272420078E-2</v>
      </c>
      <c r="Q65" s="12">
        <f>P65*$B$60</f>
        <v>9.0219423817598145E-3</v>
      </c>
      <c r="R65" s="9">
        <f>L65*$B$60</f>
        <v>1.8955666666666669E-2</v>
      </c>
      <c r="S65" s="13">
        <f>Q65/R65</f>
        <v>0.47594962184183165</v>
      </c>
      <c r="T65" s="2">
        <f>$B$59/100</f>
        <v>0.01</v>
      </c>
      <c r="U65" s="14">
        <f>S65*T65</f>
        <v>4.7594962184183166E-3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2.4859496218418316E-2</v>
      </c>
      <c r="AR65" s="9">
        <f>$B$58/12</f>
        <v>9.9766666666666666</v>
      </c>
      <c r="AS65" s="1">
        <f>$B$60</f>
        <v>0.19</v>
      </c>
      <c r="AT65" s="1">
        <f>$E$5/12</f>
        <v>1648782.5</v>
      </c>
      <c r="AU65" s="1">
        <f>AT65*10000*AS65*0.67*AR65*AQ65</f>
        <v>520558519.25590867</v>
      </c>
    </row>
    <row r="66" spans="1:48" x14ac:dyDescent="0.15">
      <c r="C66" s="7">
        <v>8</v>
      </c>
      <c r="D66" s="7">
        <f>D34</f>
        <v>13.9873225806452</v>
      </c>
      <c r="E66" s="10">
        <f>D65</f>
        <v>15.966064516129</v>
      </c>
      <c r="F66" s="7" t="s">
        <v>83</v>
      </c>
      <c r="G66" s="1">
        <v>9</v>
      </c>
      <c r="H66" s="9">
        <f>E67</f>
        <v>13.9873225806452</v>
      </c>
      <c r="I66" s="9">
        <f>H66+273.15</f>
        <v>287.13732258064516</v>
      </c>
      <c r="J66" s="9">
        <f>EXP(($C$15*(I66-$C$13))/($C$16*I66*$C$13))</f>
        <v>9.8931109014289337E-2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0.43284112111566264</v>
      </c>
      <c r="P66" s="9">
        <f>O66*J66</f>
        <v>4.2821452138960832E-2</v>
      </c>
      <c r="Q66" s="12">
        <f>P66*$B$60</f>
        <v>8.1360759064025585E-3</v>
      </c>
      <c r="R66" s="9">
        <f>L66*$B$60</f>
        <v>1.8955666666666669E-2</v>
      </c>
      <c r="S66" s="13">
        <f>Q66/R66</f>
        <v>0.42921602544898924</v>
      </c>
      <c r="T66" s="2">
        <f>$B$59/100</f>
        <v>0.01</v>
      </c>
      <c r="U66" s="14">
        <f>S66*T66</f>
        <v>4.2921602544898924E-3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1.6292160254489894E-2</v>
      </c>
      <c r="AR66" s="9">
        <f>$B$58/12</f>
        <v>9.9766666666666666</v>
      </c>
      <c r="AS66" s="1">
        <f>$B$60</f>
        <v>0.19</v>
      </c>
      <c r="AT66" s="1">
        <f>$E$5/12</f>
        <v>1648782.5</v>
      </c>
      <c r="AU66" s="1">
        <f>AT66*10000*AS66*0.67*AR66*AQ66</f>
        <v>341158273.80579281</v>
      </c>
    </row>
    <row r="67" spans="1:48" x14ac:dyDescent="0.15">
      <c r="C67" s="7">
        <v>9</v>
      </c>
      <c r="D67" s="7">
        <f>D35</f>
        <v>5.7520333333333298</v>
      </c>
      <c r="E67" s="10">
        <f>D66</f>
        <v>13.9873225806452</v>
      </c>
      <c r="F67" s="7" t="s">
        <v>83</v>
      </c>
      <c r="G67" s="1">
        <v>10</v>
      </c>
      <c r="H67" s="9">
        <f>E68</f>
        <v>5.7520333333333298</v>
      </c>
      <c r="I67" s="9">
        <f>H67+273.15</f>
        <v>278.90203333333329</v>
      </c>
      <c r="J67" s="9">
        <f>EXP(($C$15*(I67-$C$13))/($C$16*I67*$C$13))</f>
        <v>3.6348353912837555E-2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0.48978633564336849</v>
      </c>
      <c r="P67" s="9">
        <f>O67*J67</f>
        <v>1.7802927069637001E-2</v>
      </c>
      <c r="Q67" s="12">
        <f>P67*$B$60</f>
        <v>3.38255614323103E-3</v>
      </c>
      <c r="R67" s="9">
        <f>L67*$B$60</f>
        <v>1.8955666666666669E-2</v>
      </c>
      <c r="S67" s="13">
        <f>Q67/R67</f>
        <v>0.17844564386538922</v>
      </c>
      <c r="T67" s="2">
        <f>$B$59/100</f>
        <v>0.01</v>
      </c>
      <c r="U67" s="14">
        <f>S67*T67</f>
        <v>1.7844564386538923E-3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1.3784456438653893E-2</v>
      </c>
      <c r="AR67" s="9">
        <f>$B$58/12</f>
        <v>9.9766666666666666</v>
      </c>
      <c r="AS67" s="1">
        <f>$B$60</f>
        <v>0.19</v>
      </c>
      <c r="AT67" s="1">
        <f>$E$5/12</f>
        <v>1648782.5</v>
      </c>
      <c r="AU67" s="1">
        <f>AT67*10000*AS67*0.67*AR67*AQ67</f>
        <v>288646888.47301972</v>
      </c>
    </row>
    <row r="68" spans="1:48" x14ac:dyDescent="0.15">
      <c r="C68" s="7">
        <v>10</v>
      </c>
      <c r="D68" s="7">
        <f>D36</f>
        <v>-2.72087096774194</v>
      </c>
      <c r="E68" s="10">
        <f>D67</f>
        <v>5.7520333333333298</v>
      </c>
      <c r="F68" s="7" t="s">
        <v>83</v>
      </c>
      <c r="G68" s="1">
        <v>11</v>
      </c>
      <c r="H68" s="9">
        <f>E69</f>
        <v>-2.72087096774194</v>
      </c>
      <c r="I68" s="9">
        <f>H68+273.15</f>
        <v>270.42912903225806</v>
      </c>
      <c r="J68" s="9">
        <f>EXP(($C$15*(I68-$C$13))/($C$16*I68*$C$13))</f>
        <v>1.2174411533041952E-2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0.44838423814504497</v>
      </c>
      <c r="O68" s="9">
        <f>L68+O67-P67-N68</f>
        <v>0.12336583709535315</v>
      </c>
      <c r="P68" s="9">
        <f>O68*J68</f>
        <v>1.501906469917042E-3</v>
      </c>
      <c r="Q68" s="12">
        <f>P68*$B$60</f>
        <v>2.8536222928423797E-4</v>
      </c>
      <c r="R68" s="9">
        <f>L68*$B$60</f>
        <v>1.8955666666666669E-2</v>
      </c>
      <c r="S68" s="13">
        <f>Q68/R68</f>
        <v>1.5054191145175828E-2</v>
      </c>
      <c r="T68" s="2">
        <f>$B$59/100</f>
        <v>0.01</v>
      </c>
      <c r="U68" s="14">
        <f>S68*T68</f>
        <v>1.5054191145175827E-4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1.2150541911451759E-2</v>
      </c>
      <c r="AR68" s="9">
        <f>$B$58/12</f>
        <v>9.9766666666666666</v>
      </c>
      <c r="AS68" s="1">
        <f>$B$60</f>
        <v>0.19</v>
      </c>
      <c r="AT68" s="1">
        <f>$E$5/12</f>
        <v>1648782.5</v>
      </c>
      <c r="AU68" s="1">
        <f>AT68*10000*AS68*0.67*AR68*AQ68</f>
        <v>254432674.33939245</v>
      </c>
    </row>
    <row r="69" spans="1:48" x14ac:dyDescent="0.15">
      <c r="C69" s="7">
        <v>11</v>
      </c>
      <c r="D69" s="7">
        <f>D37</f>
        <v>-13.478733333333301</v>
      </c>
      <c r="E69" s="10">
        <f>D68</f>
        <v>-2.72087096774194</v>
      </c>
      <c r="F69" s="7" t="s">
        <v>85</v>
      </c>
      <c r="G69" s="1">
        <v>12</v>
      </c>
      <c r="H69" s="9">
        <f>E70</f>
        <v>-13.478733333333301</v>
      </c>
      <c r="I69" s="9">
        <f>H69+273.15</f>
        <v>259.67126666666667</v>
      </c>
      <c r="J69" s="9">
        <f>EXP(($C$15*(I69-$C$13))/($C$16*I69*$C$13))</f>
        <v>2.7392799457419759E-3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0.22163059729210277</v>
      </c>
      <c r="P69" s="9">
        <f>O69*J69</f>
        <v>6.0710825052507299E-4</v>
      </c>
      <c r="Q69" s="12">
        <f>P69*$B$60</f>
        <v>1.1535056759976387E-4</v>
      </c>
      <c r="R69" s="9">
        <f>L69*$B$60</f>
        <v>1.8955666666666669E-2</v>
      </c>
      <c r="S69" s="13">
        <f>Q69/R69</f>
        <v>6.085281495406678E-3</v>
      </c>
      <c r="T69" s="2">
        <f>$B$59/100</f>
        <v>0.01</v>
      </c>
      <c r="U69" s="14">
        <f>S69*T69</f>
        <v>6.0852814954066781E-5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1.2060852814954066E-2</v>
      </c>
      <c r="AR69" s="9">
        <f>$B$58/12</f>
        <v>9.9766666666666666</v>
      </c>
      <c r="AS69" s="1">
        <f>$B$60</f>
        <v>0.19</v>
      </c>
      <c r="AT69" s="1">
        <f>$E$5/12</f>
        <v>1648782.5</v>
      </c>
      <c r="AU69" s="1">
        <f>AT69*10000*AS69*0.67*AR69*AQ69</f>
        <v>252554582.24709785</v>
      </c>
      <c r="AV69" s="1">
        <f>SUM(AU58:AU69)</f>
        <v>3499338137.2839427</v>
      </c>
    </row>
    <row r="70" spans="1:48" x14ac:dyDescent="0.15">
      <c r="C70" s="7">
        <v>12</v>
      </c>
      <c r="D70" s="7">
        <f>D38</f>
        <v>-23.040612903225799</v>
      </c>
      <c r="E70" s="10">
        <f>D69</f>
        <v>-13.478733333333301</v>
      </c>
      <c r="F70" s="7" t="s">
        <v>83</v>
      </c>
    </row>
    <row r="71" spans="1:48" x14ac:dyDescent="0.15">
      <c r="S71" s="36" t="s">
        <v>25</v>
      </c>
      <c r="T71" s="36"/>
      <c r="U71" s="36"/>
      <c r="V71" s="36" t="s">
        <v>54</v>
      </c>
      <c r="W71" s="36"/>
      <c r="X71" s="36"/>
      <c r="Y71" s="36" t="s">
        <v>55</v>
      </c>
      <c r="Z71" s="36"/>
      <c r="AA71" s="36"/>
      <c r="AB71" s="36" t="s">
        <v>56</v>
      </c>
      <c r="AC71" s="36"/>
      <c r="AD71" s="36"/>
      <c r="AE71" s="36" t="s">
        <v>57</v>
      </c>
      <c r="AF71" s="36"/>
      <c r="AG71" s="36"/>
      <c r="AH71" s="36" t="s">
        <v>58</v>
      </c>
      <c r="AI71" s="36"/>
      <c r="AJ71" s="36"/>
      <c r="AK71" s="39" t="s">
        <v>59</v>
      </c>
      <c r="AL71" s="38"/>
      <c r="AM71" s="37"/>
      <c r="AN71" s="36" t="s">
        <v>60</v>
      </c>
      <c r="AO71" s="36"/>
      <c r="AP71" s="36"/>
    </row>
    <row r="72" spans="1:48" x14ac:dyDescent="0.15">
      <c r="A72" s="35" t="s">
        <v>32</v>
      </c>
      <c r="B72" s="35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-21.957645161290301</v>
      </c>
      <c r="E73" s="7"/>
      <c r="F73" s="7"/>
      <c r="G73" s="1">
        <v>1</v>
      </c>
      <c r="H73" s="9">
        <f>E74</f>
        <v>-21.957645161290301</v>
      </c>
      <c r="I73" s="9">
        <f>H73+273.15</f>
        <v>251.19235483870966</v>
      </c>
      <c r="J73" s="9">
        <f>EXP(($C$15*(I73-$C$13))/($C$16*I73*$C$13))</f>
        <v>7.7260317194383608E-4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8.4600047327850064E-5</v>
      </c>
      <c r="Q73" s="12">
        <f>P73*$B$75</f>
        <v>1.522800851901301E-5</v>
      </c>
      <c r="R73" s="9">
        <f>L73*$B$75</f>
        <v>1.9710000000000002E-2</v>
      </c>
      <c r="S73" s="13">
        <f>Q73/R73</f>
        <v>7.7260317194383608E-4</v>
      </c>
      <c r="T73" s="2">
        <f>$B$74/100</f>
        <v>0.01</v>
      </c>
      <c r="U73" s="14">
        <f>S73*T73</f>
        <v>7.7260317194383605E-6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1.2607726031719439E-2</v>
      </c>
      <c r="AR73" s="9">
        <f>$B$73/12</f>
        <v>10.950000000000001</v>
      </c>
      <c r="AS73" s="1">
        <f>$B$75</f>
        <v>0.18</v>
      </c>
      <c r="AT73" s="1">
        <f>$E$4/12</f>
        <v>156210.33333333334</v>
      </c>
      <c r="AU73" s="1">
        <f>AT73*10000*AS73*0.67*AR73*AQ73</f>
        <v>26008059.440461282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-26.8964838709677</v>
      </c>
      <c r="E74" s="10">
        <f>D73</f>
        <v>-21.957645161290301</v>
      </c>
      <c r="F74" s="7" t="s">
        <v>83</v>
      </c>
      <c r="G74" s="1">
        <v>2</v>
      </c>
      <c r="H74" s="9">
        <f>E75</f>
        <v>-26.8964838709677</v>
      </c>
      <c r="I74" s="9">
        <f>H74+273.15</f>
        <v>246.25351612903228</v>
      </c>
      <c r="J74" s="9">
        <f>EXP(($C$15*(I74-$C$13))/($C$16*I74*$C$13))</f>
        <v>3.5508338253124687E-4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0.21891539995267217</v>
      </c>
      <c r="P74" s="9">
        <f>O74*J74</f>
        <v>7.7733220703375601E-5</v>
      </c>
      <c r="Q74" s="12">
        <f>P74*$B$75</f>
        <v>1.3991979726607608E-5</v>
      </c>
      <c r="R74" s="9">
        <f>L74*$B$75</f>
        <v>1.9710000000000002E-2</v>
      </c>
      <c r="S74" s="13">
        <f>Q74/R74</f>
        <v>7.0989242651484563E-4</v>
      </c>
      <c r="T74" s="2">
        <f>$B$74/100</f>
        <v>0.01</v>
      </c>
      <c r="U74" s="14">
        <f>S74*T74</f>
        <v>7.0989242651484562E-6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1.2607098924265149E-2</v>
      </c>
      <c r="AR74" s="9">
        <f>$B$73/12</f>
        <v>10.950000000000001</v>
      </c>
      <c r="AS74" s="1">
        <f>$B$75</f>
        <v>0.18</v>
      </c>
      <c r="AT74" s="1">
        <f>$E$4/12</f>
        <v>156210.33333333334</v>
      </c>
      <c r="AU74" s="1">
        <f>AT74*10000*AS74*0.67*AR74*AQ74</f>
        <v>26006765.801314484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-24.427357142857101</v>
      </c>
      <c r="E75" s="10">
        <f>D74</f>
        <v>-26.8964838709677</v>
      </c>
      <c r="F75" s="7" t="s">
        <v>83</v>
      </c>
      <c r="G75" s="1">
        <v>3</v>
      </c>
      <c r="H75" s="9">
        <f>E76</f>
        <v>-24.427357142857101</v>
      </c>
      <c r="I75" s="9">
        <f>H75+273.15</f>
        <v>248.72264285714289</v>
      </c>
      <c r="J75" s="9">
        <f>EXP(($C$15*(I75-$C$13))/($C$16*I75*$C$13))</f>
        <v>5.2577442589196602E-4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0.32833766673196885</v>
      </c>
      <c r="P75" s="9">
        <f>O75*J75</f>
        <v>1.726315482247086E-4</v>
      </c>
      <c r="Q75" s="12">
        <f>P75*$B$75</f>
        <v>3.1073678680447547E-5</v>
      </c>
      <c r="R75" s="9">
        <f>L75*$B$75</f>
        <v>1.9710000000000002E-2</v>
      </c>
      <c r="S75" s="13">
        <f>Q75/R75</f>
        <v>1.5765438194037314E-3</v>
      </c>
      <c r="T75" s="2">
        <f>$B$74/100</f>
        <v>0.01</v>
      </c>
      <c r="U75" s="14">
        <f>S75*T75</f>
        <v>1.5765438194037315E-5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1.2615765438194038E-2</v>
      </c>
      <c r="AR75" s="9">
        <f>$B$73/12</f>
        <v>10.950000000000001</v>
      </c>
      <c r="AS75" s="1">
        <f>$B$75</f>
        <v>0.18</v>
      </c>
      <c r="AT75" s="1">
        <f>$E$4/12</f>
        <v>156210.33333333334</v>
      </c>
      <c r="AU75" s="1">
        <f>AT75*10000*AS75*0.67*AR75*AQ75</f>
        <v>26024643.665160593</v>
      </c>
    </row>
    <row r="76" spans="1:48" x14ac:dyDescent="0.15">
      <c r="C76" s="7">
        <v>3</v>
      </c>
      <c r="D76" s="7">
        <f>D61</f>
        <v>-15.226774193548399</v>
      </c>
      <c r="E76" s="10">
        <f>D75</f>
        <v>-24.427357142857101</v>
      </c>
      <c r="F76" s="7" t="s">
        <v>83</v>
      </c>
      <c r="G76" s="1">
        <v>4</v>
      </c>
      <c r="H76" s="9">
        <f>E77</f>
        <v>-15.226774193548399</v>
      </c>
      <c r="I76" s="9">
        <f>H76+273.15</f>
        <v>257.92322580645157</v>
      </c>
      <c r="J76" s="9">
        <f>EXP(($C$15*(I76-$C$13))/($C$16*I76*$C$13))</f>
        <v>2.1245644417582205E-3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0.43766503518374417</v>
      </c>
      <c r="P76" s="9">
        <f>O76*J76</f>
        <v>9.2984757115224337E-4</v>
      </c>
      <c r="Q76" s="12">
        <f>P76*$B$75</f>
        <v>1.6737256280740381E-4</v>
      </c>
      <c r="R76" s="9">
        <f>L76*$B$75</f>
        <v>1.9710000000000002E-2</v>
      </c>
      <c r="S76" s="13">
        <f>Q76/R76</f>
        <v>8.4917586406597564E-3</v>
      </c>
      <c r="T76" s="2">
        <f>$B$74/100</f>
        <v>0.01</v>
      </c>
      <c r="U76" s="14">
        <f>S76*T76</f>
        <v>8.491758640659757E-5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1.2684917586406597E-2</v>
      </c>
      <c r="AR76" s="9">
        <f>$B$73/12</f>
        <v>10.950000000000001</v>
      </c>
      <c r="AS76" s="1">
        <f>$B$75</f>
        <v>0.18</v>
      </c>
      <c r="AT76" s="1">
        <f>$E$4/12</f>
        <v>156210.33333333334</v>
      </c>
      <c r="AU76" s="1">
        <f>AT76*10000*AS76*0.67*AR76*AQ76</f>
        <v>26167295.335780893</v>
      </c>
    </row>
    <row r="77" spans="1:48" x14ac:dyDescent="0.15">
      <c r="C77" s="7">
        <v>4</v>
      </c>
      <c r="D77" s="7">
        <f>D62</f>
        <v>-3.8052999999999999</v>
      </c>
      <c r="E77" s="10">
        <f>D76</f>
        <v>-15.226774193548399</v>
      </c>
      <c r="F77" s="7" t="s">
        <v>83</v>
      </c>
      <c r="G77" s="1">
        <v>5</v>
      </c>
      <c r="H77" s="9">
        <f>E78</f>
        <v>-3.8052999999999999</v>
      </c>
      <c r="I77" s="9">
        <f>H77+273.15</f>
        <v>269.34469999999999</v>
      </c>
      <c r="J77" s="9">
        <f>EXP(($C$15*(I77-$C$13))/($C$16*I77*$C$13))</f>
        <v>1.0531534673405504E-2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0.41489842823196232</v>
      </c>
      <c r="O77" s="9">
        <f>L77+O76-P76-N77</f>
        <v>0.13133675938062961</v>
      </c>
      <c r="P77" s="9">
        <f>O77*J77</f>
        <v>1.3831776353098162E-3</v>
      </c>
      <c r="Q77" s="12">
        <f>P77*$B$75</f>
        <v>2.4897197435576693E-4</v>
      </c>
      <c r="R77" s="9">
        <f>L77*$B$75</f>
        <v>1.9710000000000002E-2</v>
      </c>
      <c r="S77" s="13">
        <f>Q77/R77</f>
        <v>1.2631759226573664E-2</v>
      </c>
      <c r="T77" s="2">
        <f>$B$74/100</f>
        <v>0.01</v>
      </c>
      <c r="U77" s="14">
        <f>S77*T77</f>
        <v>1.2631759226573665E-4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1.2726317592265737E-2</v>
      </c>
      <c r="AR77" s="9">
        <f>$B$73/12</f>
        <v>10.950000000000001</v>
      </c>
      <c r="AS77" s="1">
        <f>$B$75</f>
        <v>0.18</v>
      </c>
      <c r="AT77" s="1">
        <f>$E$4/12</f>
        <v>156210.33333333334</v>
      </c>
      <c r="AU77" s="1">
        <f>AT77*10000*AS77*0.67*AR77*AQ77</f>
        <v>26252698.033341978</v>
      </c>
    </row>
    <row r="78" spans="1:48" x14ac:dyDescent="0.15">
      <c r="C78" s="7">
        <v>5</v>
      </c>
      <c r="D78" s="7">
        <f>D63</f>
        <v>5.8641290322580604</v>
      </c>
      <c r="E78" s="10">
        <f>D77</f>
        <v>-3.8052999999999999</v>
      </c>
      <c r="F78" s="7" t="s">
        <v>85</v>
      </c>
      <c r="G78" s="1">
        <v>6</v>
      </c>
      <c r="H78" s="9">
        <f>E79</f>
        <v>5.8641290322580604</v>
      </c>
      <c r="I78" s="9">
        <f>H78+273.15</f>
        <v>279.01412903225804</v>
      </c>
      <c r="J78" s="9">
        <f>EXP(($C$15*(I78-$C$13))/($C$16*I78*$C$13))</f>
        <v>3.6861759751132601E-2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0.2394535817453198</v>
      </c>
      <c r="P78" s="9">
        <f>O78*J78</f>
        <v>8.826680401844169E-3</v>
      </c>
      <c r="Q78" s="12">
        <f>P78*$B$75</f>
        <v>1.5888024723319503E-3</v>
      </c>
      <c r="R78" s="9">
        <f>L78*$B$75</f>
        <v>1.9710000000000002E-2</v>
      </c>
      <c r="S78" s="13">
        <f>Q78/R78</f>
        <v>8.0608953441499251E-2</v>
      </c>
      <c r="T78" s="2">
        <f>$B$74/100</f>
        <v>0.01</v>
      </c>
      <c r="U78" s="14">
        <f>S78*T78</f>
        <v>8.0608953441499258E-4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1.3406089534414993E-2</v>
      </c>
      <c r="AR78" s="9">
        <f>$B$73/12</f>
        <v>10.950000000000001</v>
      </c>
      <c r="AS78" s="1">
        <f>$B$75</f>
        <v>0.18</v>
      </c>
      <c r="AT78" s="1">
        <f>$E$4/12</f>
        <v>156210.33333333334</v>
      </c>
      <c r="AU78" s="1">
        <f>AT78*10000*AS78*0.67*AR78*AQ78</f>
        <v>27654977.003625449</v>
      </c>
    </row>
    <row r="79" spans="1:48" x14ac:dyDescent="0.15">
      <c r="C79" s="7">
        <v>6</v>
      </c>
      <c r="D79" s="7">
        <f>D64</f>
        <v>13.5468333333333</v>
      </c>
      <c r="E79" s="10">
        <f>D78</f>
        <v>5.8641290322580604</v>
      </c>
      <c r="F79" s="7" t="s">
        <v>83</v>
      </c>
      <c r="G79" s="1">
        <v>7</v>
      </c>
      <c r="H79" s="9">
        <f>E80</f>
        <v>13.5468333333333</v>
      </c>
      <c r="I79" s="9">
        <f>H79+273.15</f>
        <v>286.6968333333333</v>
      </c>
      <c r="J79" s="9">
        <f>EXP(($C$15*(I79-$C$13))/($C$16*I79*$C$13))</f>
        <v>9.3908757143006449E-2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0.34012690134347567</v>
      </c>
      <c r="P79" s="9">
        <f>O79*J79</f>
        <v>3.1940894576067774E-2</v>
      </c>
      <c r="Q79" s="12">
        <f>P79*$B$75</f>
        <v>5.749361023692199E-3</v>
      </c>
      <c r="R79" s="9">
        <f>L79*$B$75</f>
        <v>1.9710000000000002E-2</v>
      </c>
      <c r="S79" s="13">
        <f>Q79/R79</f>
        <v>0.2916976673613495</v>
      </c>
      <c r="T79" s="2">
        <f>$B$74/100</f>
        <v>0.01</v>
      </c>
      <c r="U79" s="14">
        <f>S79*T79</f>
        <v>2.9169766736134952E-3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1.5516976673613495E-2</v>
      </c>
      <c r="AR79" s="9">
        <f>$B$73/12</f>
        <v>10.950000000000001</v>
      </c>
      <c r="AS79" s="1">
        <f>$B$75</f>
        <v>0.18</v>
      </c>
      <c r="AT79" s="1">
        <f>$E$4/12</f>
        <v>156210.33333333334</v>
      </c>
      <c r="AU79" s="1">
        <f>AT79*10000*AS79*0.67*AR79*AQ79</f>
        <v>32009455.999303043</v>
      </c>
    </row>
    <row r="80" spans="1:48" x14ac:dyDescent="0.15">
      <c r="C80" s="7">
        <v>7</v>
      </c>
      <c r="D80" s="7">
        <f>D65</f>
        <v>15.966064516129</v>
      </c>
      <c r="E80" s="10">
        <f>D79</f>
        <v>13.5468333333333</v>
      </c>
      <c r="F80" s="7" t="s">
        <v>83</v>
      </c>
      <c r="G80" s="1">
        <v>8</v>
      </c>
      <c r="H80" s="9">
        <f>E81</f>
        <v>15.966064516129</v>
      </c>
      <c r="I80" s="9">
        <f>H80+273.15</f>
        <v>289.11606451612897</v>
      </c>
      <c r="J80" s="9">
        <f>EXP(($C$15*(I80-$C$13))/($C$16*I80*$C$13))</f>
        <v>0.12477431071973187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0.41768600676740797</v>
      </c>
      <c r="P80" s="9">
        <f>O80*J80</f>
        <v>5.2116483591680592E-2</v>
      </c>
      <c r="Q80" s="12">
        <f>P80*$B$75</f>
        <v>9.3809670465025054E-3</v>
      </c>
      <c r="R80" s="9">
        <f>L80*$B$75</f>
        <v>1.9710000000000002E-2</v>
      </c>
      <c r="S80" s="13">
        <f>Q80/R80</f>
        <v>0.47594962184183182</v>
      </c>
      <c r="T80" s="2">
        <f>$B$74/100</f>
        <v>0.01</v>
      </c>
      <c r="U80" s="14">
        <f>S80*T80</f>
        <v>4.7594962184183184E-3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2.6359496218418321E-2</v>
      </c>
      <c r="AR80" s="9">
        <f>$B$73/12</f>
        <v>10.950000000000001</v>
      </c>
      <c r="AS80" s="1">
        <f>$B$75</f>
        <v>0.18</v>
      </c>
      <c r="AT80" s="1">
        <f>$E$4/12</f>
        <v>156210.33333333334</v>
      </c>
      <c r="AU80" s="1">
        <f>AT80*10000*AS80*0.67*AR80*AQ80</f>
        <v>54376129.584705263</v>
      </c>
    </row>
    <row r="81" spans="1:48" x14ac:dyDescent="0.15">
      <c r="C81" s="7">
        <v>8</v>
      </c>
      <c r="D81" s="7">
        <f>D66</f>
        <v>13.9873225806452</v>
      </c>
      <c r="E81" s="10">
        <f>D80</f>
        <v>15.966064516129</v>
      </c>
      <c r="F81" s="7" t="s">
        <v>83</v>
      </c>
      <c r="G81" s="1">
        <v>9</v>
      </c>
      <c r="H81" s="9">
        <f>E82</f>
        <v>13.9873225806452</v>
      </c>
      <c r="I81" s="9">
        <f>H81+273.15</f>
        <v>287.13732258064516</v>
      </c>
      <c r="J81" s="9">
        <f>EXP(($C$15*(I81-$C$13))/($C$16*I81*$C$13))</f>
        <v>9.8931109014289337E-2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0.47506952317572743</v>
      </c>
      <c r="P81" s="9">
        <f>O81*J81</f>
        <v>4.6999154786664346E-2</v>
      </c>
      <c r="Q81" s="12">
        <f>P81*$B$75</f>
        <v>8.4598478615995811E-3</v>
      </c>
      <c r="R81" s="9">
        <f>L81*$B$75</f>
        <v>1.9710000000000002E-2</v>
      </c>
      <c r="S81" s="13">
        <f>Q81/R81</f>
        <v>0.42921602544898935</v>
      </c>
      <c r="T81" s="2">
        <f>$B$74/100</f>
        <v>0.01</v>
      </c>
      <c r="U81" s="14">
        <f>S81*T81</f>
        <v>4.2921602544898933E-3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1.6892160254489894E-2</v>
      </c>
      <c r="AR81" s="9">
        <f>$B$73/12</f>
        <v>10.950000000000001</v>
      </c>
      <c r="AS81" s="1">
        <f>$B$75</f>
        <v>0.18</v>
      </c>
      <c r="AT81" s="1">
        <f>$E$4/12</f>
        <v>156210.33333333334</v>
      </c>
      <c r="AU81" s="1">
        <f>AT81*10000*AS81*0.67*AR81*AQ81</f>
        <v>34846276.550685376</v>
      </c>
    </row>
    <row r="82" spans="1:48" x14ac:dyDescent="0.15">
      <c r="C82" s="7">
        <v>9</v>
      </c>
      <c r="D82" s="7">
        <f>D67</f>
        <v>5.7520333333333298</v>
      </c>
      <c r="E82" s="10">
        <f>D81</f>
        <v>13.9873225806452</v>
      </c>
      <c r="F82" s="7" t="s">
        <v>83</v>
      </c>
      <c r="G82" s="1">
        <v>10</v>
      </c>
      <c r="H82" s="9">
        <f>E83</f>
        <v>5.7520333333333298</v>
      </c>
      <c r="I82" s="9">
        <f>H82+273.15</f>
        <v>278.90203333333329</v>
      </c>
      <c r="J82" s="9">
        <f>EXP(($C$15*(I82-$C$13))/($C$16*I82*$C$13))</f>
        <v>3.6348353912837555E-2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0.53757036838906302</v>
      </c>
      <c r="P82" s="9">
        <f>O82*J82</f>
        <v>1.9539798003260125E-2</v>
      </c>
      <c r="Q82" s="12">
        <f>P82*$B$75</f>
        <v>3.5171636405868225E-3</v>
      </c>
      <c r="R82" s="9">
        <f>L82*$B$75</f>
        <v>1.9710000000000002E-2</v>
      </c>
      <c r="S82" s="13">
        <f>Q82/R82</f>
        <v>0.17844564386538925</v>
      </c>
      <c r="T82" s="2">
        <f>$B$74/100</f>
        <v>0.01</v>
      </c>
      <c r="U82" s="14">
        <f>S82*T82</f>
        <v>1.7844564386538925E-3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1.4384456438653893E-2</v>
      </c>
      <c r="AR82" s="9">
        <f>$B$73/12</f>
        <v>10.950000000000001</v>
      </c>
      <c r="AS82" s="1">
        <f>$B$75</f>
        <v>0.18</v>
      </c>
      <c r="AT82" s="1">
        <f>$E$4/12</f>
        <v>156210.33333333334</v>
      </c>
      <c r="AU82" s="1">
        <f>AT82*10000*AS82*0.67*AR82*AQ82</f>
        <v>29673217.60752245</v>
      </c>
    </row>
    <row r="83" spans="1:48" x14ac:dyDescent="0.15">
      <c r="C83" s="7">
        <v>10</v>
      </c>
      <c r="D83" s="7">
        <f>D68</f>
        <v>-2.72087096774194</v>
      </c>
      <c r="E83" s="10">
        <f>D82</f>
        <v>5.7520333333333298</v>
      </c>
      <c r="F83" s="7" t="s">
        <v>83</v>
      </c>
      <c r="G83" s="1">
        <v>11</v>
      </c>
      <c r="H83" s="9">
        <f>E84</f>
        <v>-2.72087096774194</v>
      </c>
      <c r="I83" s="9">
        <f>H83+273.15</f>
        <v>270.42912903225806</v>
      </c>
      <c r="J83" s="9">
        <f>EXP(($C$15*(I83-$C$13))/($C$16*I83*$C$13))</f>
        <v>1.2174411533041952E-2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0.4921290418665128</v>
      </c>
      <c r="O83" s="9">
        <f>L83+O82-P82-N83</f>
        <v>0.13540152851929016</v>
      </c>
      <c r="P83" s="9">
        <f>O83*J83</f>
        <v>1.648433930396755E-3</v>
      </c>
      <c r="Q83" s="12">
        <f>P83*$B$75</f>
        <v>2.967181074714159E-4</v>
      </c>
      <c r="R83" s="9">
        <f>L83*$B$75</f>
        <v>1.9710000000000002E-2</v>
      </c>
      <c r="S83" s="13">
        <f>Q83/R83</f>
        <v>1.5054191145175843E-2</v>
      </c>
      <c r="T83" s="2">
        <f>$B$74/100</f>
        <v>0.01</v>
      </c>
      <c r="U83" s="14">
        <f>S83*T83</f>
        <v>1.5054191145175844E-4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1.2750541911451758E-2</v>
      </c>
      <c r="AR83" s="9">
        <f>$B$73/12</f>
        <v>10.950000000000001</v>
      </c>
      <c r="AS83" s="1">
        <f>$B$75</f>
        <v>0.18</v>
      </c>
      <c r="AT83" s="1">
        <f>$E$4/12</f>
        <v>156210.33333333334</v>
      </c>
      <c r="AU83" s="1">
        <f>AT83*10000*AS83*0.67*AR83*AQ83</f>
        <v>26302669.577116776</v>
      </c>
    </row>
    <row r="84" spans="1:48" x14ac:dyDescent="0.15">
      <c r="C84" s="7">
        <v>11</v>
      </c>
      <c r="D84" s="7">
        <f>D69</f>
        <v>-13.478733333333301</v>
      </c>
      <c r="E84" s="10">
        <f>D83</f>
        <v>-2.72087096774194</v>
      </c>
      <c r="F84" s="7" t="s">
        <v>85</v>
      </c>
      <c r="G84" s="1">
        <v>12</v>
      </c>
      <c r="H84" s="9">
        <f>E85</f>
        <v>-13.478733333333301</v>
      </c>
      <c r="I84" s="9">
        <f>H84+273.15</f>
        <v>259.67126666666667</v>
      </c>
      <c r="J84" s="9">
        <f>EXP(($C$15*(I84-$C$13))/($C$16*I84*$C$13))</f>
        <v>2.7392799457419759E-3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0.24325309458889341</v>
      </c>
      <c r="P84" s="9">
        <f>O84*J84</f>
        <v>6.6633832374703172E-4</v>
      </c>
      <c r="Q84" s="12">
        <f>P84*$B$75</f>
        <v>1.1994089827446571E-4</v>
      </c>
      <c r="R84" s="9">
        <f>L84*$B$75</f>
        <v>1.9710000000000002E-2</v>
      </c>
      <c r="S84" s="13">
        <f>Q84/R84</f>
        <v>6.0852814954066815E-3</v>
      </c>
      <c r="T84" s="2">
        <f>$B$74/100</f>
        <v>0.01</v>
      </c>
      <c r="U84" s="14">
        <f>S84*T84</f>
        <v>6.0852814954066815E-5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1.2660852814954066E-2</v>
      </c>
      <c r="AR84" s="9">
        <f>$B$73/12</f>
        <v>10.950000000000001</v>
      </c>
      <c r="AS84" s="1">
        <f>$B$75</f>
        <v>0.18</v>
      </c>
      <c r="AT84" s="1">
        <f>$E$4/12</f>
        <v>156210.33333333334</v>
      </c>
      <c r="AU84" s="1">
        <f>AT84*10000*AS84*0.67*AR84*AQ84</f>
        <v>26117652.91772835</v>
      </c>
      <c r="AV84" s="1">
        <f>SUM(AU73:AU84)</f>
        <v>361439841.51674592</v>
      </c>
    </row>
    <row r="85" spans="1:48" x14ac:dyDescent="0.15">
      <c r="C85" s="7">
        <v>12</v>
      </c>
      <c r="D85" s="7">
        <f>D70</f>
        <v>-23.040612903225799</v>
      </c>
      <c r="E85" s="10">
        <f>D84</f>
        <v>-13.478733333333301</v>
      </c>
      <c r="F85" s="7" t="s">
        <v>83</v>
      </c>
    </row>
    <row r="87" spans="1:48" x14ac:dyDescent="0.15">
      <c r="S87" s="36" t="s">
        <v>25</v>
      </c>
      <c r="T87" s="36"/>
      <c r="U87" s="36"/>
      <c r="V87" s="39" t="s">
        <v>54</v>
      </c>
      <c r="W87" s="37"/>
      <c r="X87" s="39" t="s">
        <v>55</v>
      </c>
      <c r="Y87" s="37"/>
      <c r="Z87" s="39" t="s">
        <v>56</v>
      </c>
      <c r="AA87" s="37"/>
      <c r="AB87" s="39" t="s">
        <v>86</v>
      </c>
      <c r="AC87" s="37"/>
      <c r="AD87" s="39" t="s">
        <v>87</v>
      </c>
      <c r="AE87" s="37"/>
      <c r="AF87" s="39" t="s">
        <v>57</v>
      </c>
      <c r="AG87" s="37"/>
      <c r="AH87" s="39" t="s">
        <v>58</v>
      </c>
      <c r="AI87" s="37"/>
    </row>
    <row r="88" spans="1:48" x14ac:dyDescent="0.15">
      <c r="A88" s="35" t="s">
        <v>27</v>
      </c>
      <c r="B88" s="35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-21.957645161290301</v>
      </c>
      <c r="E89" s="7"/>
      <c r="F89" s="7"/>
      <c r="G89" s="1">
        <v>1</v>
      </c>
      <c r="H89" s="9">
        <f>E90</f>
        <v>-21.957645161290301</v>
      </c>
      <c r="I89" s="9">
        <f>H89+273.15</f>
        <v>251.19235483870966</v>
      </c>
      <c r="J89" s="9">
        <f>EXP(($C$15*(I89-$C$13))/($C$16*I89*$C$13))</f>
        <v>7.7260317194383608E-4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4.0988722930343346E-3</v>
      </c>
      <c r="Q89" s="12">
        <f>P89*$B$91</f>
        <v>1.8444925318654506E-3</v>
      </c>
      <c r="R89" s="9">
        <f>L89*$B$91</f>
        <v>2.3873737500000001</v>
      </c>
      <c r="S89" s="13">
        <f>Q89/R89</f>
        <v>7.7260317194383598E-4</v>
      </c>
      <c r="T89" s="2">
        <f>$B$90/100</f>
        <v>0.51</v>
      </c>
      <c r="U89" s="14">
        <f>S89*T89</f>
        <v>3.9402761769135637E-4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3.0455799326733944E-2</v>
      </c>
      <c r="AK89" s="9">
        <f>$B$89/12</f>
        <v>10.4025</v>
      </c>
      <c r="AL89" s="1">
        <f>$B$91</f>
        <v>0.45</v>
      </c>
      <c r="AM89" s="17">
        <f>$E$6/12</f>
        <v>2154178.9166666665</v>
      </c>
      <c r="AN89" s="1">
        <f>AM89*10000*AK89*AJ89</f>
        <v>6824793224.207633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-26.8964838709677</v>
      </c>
      <c r="E90" s="10">
        <f>D89</f>
        <v>-21.957645161290301</v>
      </c>
      <c r="F90" s="7" t="s">
        <v>83</v>
      </c>
      <c r="G90" s="1">
        <v>2</v>
      </c>
      <c r="H90" s="9">
        <f>E91</f>
        <v>-26.8964838709677</v>
      </c>
      <c r="I90" s="9">
        <f>H90+273.15</f>
        <v>246.25351612903228</v>
      </c>
      <c r="J90" s="9">
        <f>EXP(($C$15*(I90-$C$13))/($C$16*I90*$C$13))</f>
        <v>3.5508338253124687E-4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10.606451127706965</v>
      </c>
      <c r="P90" s="9">
        <f>O90*J90</f>
        <v>3.7661745430785471E-3</v>
      </c>
      <c r="Q90" s="12">
        <f>P90*$B$91</f>
        <v>1.6947785443853463E-3</v>
      </c>
      <c r="R90" s="9">
        <f>L90*$B$91</f>
        <v>2.3873737500000001</v>
      </c>
      <c r="S90" s="13">
        <f>Q90/R90</f>
        <v>7.0989242651484552E-4</v>
      </c>
      <c r="T90" s="2">
        <f>$B$90/100</f>
        <v>0.51</v>
      </c>
      <c r="U90" s="14">
        <f>S90*T90</f>
        <v>3.6204513752257121E-4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3.0446156608963056E-2</v>
      </c>
      <c r="AK90" s="9">
        <f>$B$89/12</f>
        <v>10.4025</v>
      </c>
      <c r="AL90" s="1">
        <f>$B$91</f>
        <v>0.45</v>
      </c>
      <c r="AM90" s="17">
        <f>$E$6/12</f>
        <v>2154178.9166666665</v>
      </c>
      <c r="AN90" s="1">
        <f>AM90*10000*AK90*AJ90</f>
        <v>6822632402.4147224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-24.427357142857101</v>
      </c>
      <c r="E91" s="10">
        <f>D90</f>
        <v>-26.8964838709677</v>
      </c>
      <c r="F91" s="7" t="s">
        <v>83</v>
      </c>
      <c r="G91" s="1">
        <v>3</v>
      </c>
      <c r="H91" s="9">
        <f>E92</f>
        <v>-24.427357142857101</v>
      </c>
      <c r="I91" s="9">
        <f>H91+273.15</f>
        <v>248.72264285714289</v>
      </c>
      <c r="J91" s="9">
        <f>EXP(($C$15*(I91-$C$13))/($C$16*I91*$C$13))</f>
        <v>5.2577442589196602E-4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15.907959953163886</v>
      </c>
      <c r="P91" s="9">
        <f>O91*J91</f>
        <v>8.3639985114871279E-3</v>
      </c>
      <c r="Q91" s="12">
        <f>P91*$B$91</f>
        <v>3.7637993301692075E-3</v>
      </c>
      <c r="R91" s="9">
        <f>L91*$B$91</f>
        <v>2.3873737500000001</v>
      </c>
      <c r="S91" s="13">
        <f>Q91/R91</f>
        <v>1.5765438194037308E-3</v>
      </c>
      <c r="T91" s="2">
        <f>$B$90/100</f>
        <v>0.51</v>
      </c>
      <c r="U91" s="14">
        <f>S91*T91</f>
        <v>8.0403734789590269E-4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3.0579417260390613E-2</v>
      </c>
      <c r="AK91" s="9">
        <f>$B$89/12</f>
        <v>10.4025</v>
      </c>
      <c r="AL91" s="1">
        <f>$B$91</f>
        <v>0.45</v>
      </c>
      <c r="AM91" s="17">
        <f>$E$6/12</f>
        <v>2154178.9166666665</v>
      </c>
      <c r="AN91" s="1">
        <f>AM91*10000*AK91*AJ91</f>
        <v>6852494576.8124228</v>
      </c>
    </row>
    <row r="92" spans="1:48" x14ac:dyDescent="0.15">
      <c r="C92" s="7">
        <v>3</v>
      </c>
      <c r="D92" s="7">
        <f>D76</f>
        <v>-15.226774193548399</v>
      </c>
      <c r="E92" s="10">
        <f>D91</f>
        <v>-24.427357142857101</v>
      </c>
      <c r="F92" s="7" t="s">
        <v>83</v>
      </c>
      <c r="G92" s="1">
        <v>4</v>
      </c>
      <c r="H92" s="9">
        <f>E93</f>
        <v>-15.226774193548399</v>
      </c>
      <c r="I92" s="9">
        <f>H92+273.15</f>
        <v>257.92322580645157</v>
      </c>
      <c r="J92" s="9">
        <f>EXP(($C$15*(I92-$C$13))/($C$16*I92*$C$13))</f>
        <v>2.1245644417582205E-3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21.204870954652396</v>
      </c>
      <c r="P92" s="9">
        <f>O92*J92</f>
        <v>4.5051114822326169E-2</v>
      </c>
      <c r="Q92" s="12">
        <f>P92*$B$91</f>
        <v>2.0273001670046777E-2</v>
      </c>
      <c r="R92" s="9">
        <f>L92*$B$91</f>
        <v>2.3873737500000001</v>
      </c>
      <c r="S92" s="13">
        <f>Q92/R92</f>
        <v>8.491758640659753E-3</v>
      </c>
      <c r="T92" s="2">
        <f>$B$90/100</f>
        <v>0.51</v>
      </c>
      <c r="U92" s="14">
        <f>S92*T92</f>
        <v>4.3307969067364737E-3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3.1642735267381046E-2</v>
      </c>
      <c r="AK92" s="9">
        <f>$B$89/12</f>
        <v>10.4025</v>
      </c>
      <c r="AL92" s="1">
        <f>$B$91</f>
        <v>0.45</v>
      </c>
      <c r="AM92" s="17">
        <f>$E$6/12</f>
        <v>2154178.9166666665</v>
      </c>
      <c r="AN92" s="1">
        <f>AM92*10000*AK92*AJ92</f>
        <v>7090771873.4097967</v>
      </c>
    </row>
    <row r="93" spans="1:48" x14ac:dyDescent="0.15">
      <c r="C93" s="7">
        <v>4</v>
      </c>
      <c r="D93" s="7">
        <f>D77</f>
        <v>-3.8052999999999999</v>
      </c>
      <c r="E93" s="10">
        <f>D92</f>
        <v>-15.226774193548399</v>
      </c>
      <c r="F93" s="7" t="s">
        <v>83</v>
      </c>
      <c r="G93" s="1">
        <v>5</v>
      </c>
      <c r="H93" s="9">
        <f>E94</f>
        <v>-3.8052999999999999</v>
      </c>
      <c r="I93" s="9">
        <f>H93+273.15</f>
        <v>269.34469999999999</v>
      </c>
      <c r="J93" s="9">
        <f>EXP(($C$15*(I93-$C$13))/($C$16*I93*$C$13))</f>
        <v>1.0531534673405504E-2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20.101828847838568</v>
      </c>
      <c r="O93" s="9">
        <f>L93+O92-P92-N93</f>
        <v>6.3632659919915007</v>
      </c>
      <c r="P93" s="9">
        <f>O93*J93</f>
        <v>6.7014956430760553E-2</v>
      </c>
      <c r="Q93" s="12">
        <f>P93*$B$91</f>
        <v>3.015673039384225E-2</v>
      </c>
      <c r="R93" s="9">
        <f>L93*$B$91</f>
        <v>2.3873737500000001</v>
      </c>
      <c r="S93" s="13">
        <f>Q93/R93</f>
        <v>1.2631759226573657E-2</v>
      </c>
      <c r="T93" s="2">
        <f>$B$90/100</f>
        <v>0.51</v>
      </c>
      <c r="U93" s="14">
        <f>S93*T93</f>
        <v>6.4421972055525648E-3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3.2279322457474099E-2</v>
      </c>
      <c r="AK93" s="9">
        <f>$B$89/12</f>
        <v>10.4025</v>
      </c>
      <c r="AL93" s="1">
        <f>$B$91</f>
        <v>0.45</v>
      </c>
      <c r="AM93" s="17">
        <f>$E$6/12</f>
        <v>2154178.9166666665</v>
      </c>
      <c r="AN93" s="1">
        <f>AM93*10000*AK93*AJ93</f>
        <v>7233423717.6433115</v>
      </c>
    </row>
    <row r="94" spans="1:48" x14ac:dyDescent="0.15">
      <c r="C94" s="7">
        <v>5</v>
      </c>
      <c r="D94" s="7">
        <f>D78</f>
        <v>5.8641290322580604</v>
      </c>
      <c r="E94" s="10">
        <f>D93</f>
        <v>-3.8052999999999999</v>
      </c>
      <c r="F94" s="7" t="s">
        <v>85</v>
      </c>
      <c r="G94" s="1">
        <v>6</v>
      </c>
      <c r="H94" s="9">
        <f>E95</f>
        <v>5.8641290322580604</v>
      </c>
      <c r="I94" s="9">
        <f>H94+273.15</f>
        <v>279.01412903225804</v>
      </c>
      <c r="J94" s="9">
        <f>EXP(($C$15*(I94-$C$13))/($C$16*I94*$C$13))</f>
        <v>3.6861759751132601E-2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11.60152603556074</v>
      </c>
      <c r="P94" s="9">
        <f>O94*J94</f>
        <v>0.42765266546934988</v>
      </c>
      <c r="Q94" s="12">
        <f>P94*$B$91</f>
        <v>0.19244369946120746</v>
      </c>
      <c r="R94" s="9">
        <f>L94*$B$91</f>
        <v>2.3873737500000001</v>
      </c>
      <c r="S94" s="13">
        <f>Q94/R94</f>
        <v>8.0608953441499237E-2</v>
      </c>
      <c r="T94" s="2">
        <f>$B$90/100</f>
        <v>0.51</v>
      </c>
      <c r="U94" s="14">
        <f>S94*T94</f>
        <v>4.1110566255164613E-2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4.358583572593213E-2</v>
      </c>
      <c r="AK94" s="9">
        <f>$B$89/12</f>
        <v>10.4025</v>
      </c>
      <c r="AL94" s="1">
        <f>$B$91</f>
        <v>0.45</v>
      </c>
      <c r="AM94" s="17">
        <f>$E$6/12</f>
        <v>2154178.9166666665</v>
      </c>
      <c r="AN94" s="1">
        <f>AM94*10000*AK94*AJ94</f>
        <v>9767082884.364027</v>
      </c>
    </row>
    <row r="95" spans="1:48" x14ac:dyDescent="0.15">
      <c r="C95" s="7">
        <v>6</v>
      </c>
      <c r="D95" s="7">
        <f>D79</f>
        <v>13.5468333333333</v>
      </c>
      <c r="E95" s="10">
        <f>D94</f>
        <v>5.8641290322580604</v>
      </c>
      <c r="F95" s="7" t="s">
        <v>83</v>
      </c>
      <c r="G95" s="1">
        <v>7</v>
      </c>
      <c r="H95" s="9">
        <f>E96</f>
        <v>13.5468333333333</v>
      </c>
      <c r="I95" s="9">
        <f>H95+273.15</f>
        <v>286.6968333333333</v>
      </c>
      <c r="J95" s="9">
        <f>EXP(($C$15*(I95-$C$13))/($C$16*I95*$C$13))</f>
        <v>9.3908757143006449E-2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16.479148370091391</v>
      </c>
      <c r="P95" s="9">
        <f>O95*J95</f>
        <v>1.5475363422104831</v>
      </c>
      <c r="Q95" s="12">
        <f>P95*$B$91</f>
        <v>0.69639135399471741</v>
      </c>
      <c r="R95" s="9">
        <f>L95*$B$91</f>
        <v>2.3873737500000001</v>
      </c>
      <c r="S95" s="13">
        <f>Q95/R95</f>
        <v>0.29169766736134944</v>
      </c>
      <c r="T95" s="2">
        <f>$B$90/100</f>
        <v>0.51</v>
      </c>
      <c r="U95" s="14">
        <f>S95*T95</f>
        <v>0.14876581035428821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7.6043891821817894E-2</v>
      </c>
      <c r="AK95" s="9">
        <f>$B$89/12</f>
        <v>10.4025</v>
      </c>
      <c r="AL95" s="1">
        <f>$B$91</f>
        <v>0.45</v>
      </c>
      <c r="AM95" s="17">
        <f>$E$6/12</f>
        <v>2154178.9166666665</v>
      </c>
      <c r="AN95" s="1">
        <f>AM95*10000*AK95*AJ95</f>
        <v>17040558748.112043</v>
      </c>
    </row>
    <row r="96" spans="1:48" x14ac:dyDescent="0.15">
      <c r="C96" s="7">
        <v>7</v>
      </c>
      <c r="D96" s="7">
        <f>D80</f>
        <v>15.966064516129</v>
      </c>
      <c r="E96" s="10">
        <f>D95</f>
        <v>13.5468333333333</v>
      </c>
      <c r="F96" s="7" t="s">
        <v>83</v>
      </c>
      <c r="G96" s="1">
        <v>8</v>
      </c>
      <c r="H96" s="9">
        <f>E97</f>
        <v>15.966064516129</v>
      </c>
      <c r="I96" s="9">
        <f>H96+273.15</f>
        <v>289.11606451612897</v>
      </c>
      <c r="J96" s="9">
        <f>EXP(($C$15*(I96-$C$13))/($C$16*I96*$C$13))</f>
        <v>0.12477431071973187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20.236887027880904</v>
      </c>
      <c r="P96" s="9">
        <f>O96*J96</f>
        <v>2.5250436300169232</v>
      </c>
      <c r="Q96" s="12">
        <f>P96*$B$91</f>
        <v>1.1362696335076155</v>
      </c>
      <c r="R96" s="9">
        <f>L96*$B$91</f>
        <v>2.3873737500000001</v>
      </c>
      <c r="S96" s="13">
        <f>Q96/R96</f>
        <v>0.47594962184183159</v>
      </c>
      <c r="T96" s="2">
        <f>$B$90/100</f>
        <v>0.51</v>
      </c>
      <c r="U96" s="14">
        <f>S96*T96</f>
        <v>0.24273430713933411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0.11963939360250923</v>
      </c>
      <c r="AK96" s="9">
        <f>$B$89/12</f>
        <v>10.4025</v>
      </c>
      <c r="AL96" s="1">
        <f>$B$91</f>
        <v>0.45</v>
      </c>
      <c r="AM96" s="17">
        <f>$E$6/12</f>
        <v>2154178.9166666665</v>
      </c>
      <c r="AN96" s="1">
        <f>AM96*10000*AK96*AJ96</f>
        <v>26809807683.818798</v>
      </c>
    </row>
    <row r="97" spans="1:50" x14ac:dyDescent="0.15">
      <c r="C97" s="7">
        <v>8</v>
      </c>
      <c r="D97" s="7">
        <f>D81</f>
        <v>13.9873225806452</v>
      </c>
      <c r="E97" s="10">
        <f>D96</f>
        <v>15.966064516129</v>
      </c>
      <c r="F97" s="7" t="s">
        <v>83</v>
      </c>
      <c r="G97" s="1">
        <v>9</v>
      </c>
      <c r="H97" s="9">
        <f>E98</f>
        <v>13.9873225806452</v>
      </c>
      <c r="I97" s="9">
        <f>H97+273.15</f>
        <v>287.13732258064516</v>
      </c>
      <c r="J97" s="9">
        <f>EXP(($C$15*(I97-$C$13))/($C$16*I97*$C$13))</f>
        <v>9.8931109014289337E-2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23.017118397863982</v>
      </c>
      <c r="P97" s="9">
        <f>O97*J97</f>
        <v>2.2771090494138861</v>
      </c>
      <c r="Q97" s="12">
        <f>P97*$B$91</f>
        <v>1.0246990722362488</v>
      </c>
      <c r="R97" s="9">
        <f>L97*$B$91</f>
        <v>2.3873737500000001</v>
      </c>
      <c r="S97" s="13">
        <f>Q97/R97</f>
        <v>0.42921602544898918</v>
      </c>
      <c r="T97" s="2">
        <f>$B$90/100</f>
        <v>0.51</v>
      </c>
      <c r="U97" s="14">
        <f>S97*T97</f>
        <v>0.21890017297898448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9.7189402153163823E-2</v>
      </c>
      <c r="AK97" s="9">
        <f>$B$89/12</f>
        <v>10.4025</v>
      </c>
      <c r="AL97" s="1">
        <f>$B$91</f>
        <v>0.45</v>
      </c>
      <c r="AM97" s="17">
        <f>$E$6/12</f>
        <v>2154178.9166666665</v>
      </c>
      <c r="AN97" s="1">
        <f>AM97*10000*AK97*AJ97</f>
        <v>21779023632.371521</v>
      </c>
    </row>
    <row r="98" spans="1:50" x14ac:dyDescent="0.15">
      <c r="C98" s="7">
        <v>9</v>
      </c>
      <c r="D98" s="7">
        <f>D82</f>
        <v>5.7520333333333298</v>
      </c>
      <c r="E98" s="10">
        <f>D97</f>
        <v>13.9873225806452</v>
      </c>
      <c r="F98" s="7" t="s">
        <v>83</v>
      </c>
      <c r="G98" s="1">
        <v>10</v>
      </c>
      <c r="H98" s="9">
        <f>E99</f>
        <v>5.7520333333333298</v>
      </c>
      <c r="I98" s="9">
        <f>H98+273.15</f>
        <v>278.90203333333329</v>
      </c>
      <c r="J98" s="9">
        <f>EXP(($C$15*(I98-$C$13))/($C$16*I98*$C$13))</f>
        <v>3.6348353912837555E-2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26.045284348450096</v>
      </c>
      <c r="P98" s="9">
        <f>O98*J98</f>
        <v>0.94670321325795281</v>
      </c>
      <c r="Q98" s="12">
        <f>P98*$B$91</f>
        <v>0.42601644596607879</v>
      </c>
      <c r="R98" s="9">
        <f>L98*$B$91</f>
        <v>2.3873737500000001</v>
      </c>
      <c r="S98" s="13">
        <f>Q98/R98</f>
        <v>0.17844564386538922</v>
      </c>
      <c r="T98" s="2">
        <f>$B$90/100</f>
        <v>0.51</v>
      </c>
      <c r="U98" s="14">
        <f>S98*T98</f>
        <v>9.1007278371348505E-2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5.7775694428961577E-2</v>
      </c>
      <c r="AK98" s="9">
        <f>$B$89/12</f>
        <v>10.4025</v>
      </c>
      <c r="AL98" s="1">
        <f>$B$91</f>
        <v>0.45</v>
      </c>
      <c r="AM98" s="17">
        <f>$E$6/12</f>
        <v>2154178.9166666665</v>
      </c>
      <c r="AN98" s="1">
        <f>AM98*10000*AK98*AJ98</f>
        <v>12946866494.373926</v>
      </c>
    </row>
    <row r="99" spans="1:50" x14ac:dyDescent="0.15">
      <c r="C99" s="7">
        <v>10</v>
      </c>
      <c r="D99" s="7">
        <f>D83</f>
        <v>-2.72087096774194</v>
      </c>
      <c r="E99" s="10">
        <f>D98</f>
        <v>5.7520333333333298</v>
      </c>
      <c r="F99" s="7" t="s">
        <v>83</v>
      </c>
      <c r="G99" s="1">
        <v>11</v>
      </c>
      <c r="H99" s="9">
        <f>E100</f>
        <v>-2.72087096774194</v>
      </c>
      <c r="I99" s="9">
        <f>H99+273.15</f>
        <v>270.42912903225806</v>
      </c>
      <c r="J99" s="9">
        <f>EXP(($C$15*(I99-$C$13))/($C$16*I99*$C$13))</f>
        <v>1.2174411533041952E-2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23.843652078432537</v>
      </c>
      <c r="O99" s="9">
        <f>L99+O98-P98-N99</f>
        <v>6.5602040567596092</v>
      </c>
      <c r="P99" s="9">
        <f>O99*J99</f>
        <v>7.9866623927722785E-2</v>
      </c>
      <c r="Q99" s="12">
        <f>P99*$B$91</f>
        <v>3.5939980767475253E-2</v>
      </c>
      <c r="R99" s="9">
        <f>L99*$B$91</f>
        <v>2.3873737500000001</v>
      </c>
      <c r="S99" s="13">
        <f>Q99/R99</f>
        <v>1.5054191145175845E-2</v>
      </c>
      <c r="T99" s="2">
        <f>$B$90/100</f>
        <v>0.51</v>
      </c>
      <c r="U99" s="14">
        <f>S99*T99</f>
        <v>7.6776374840396809E-3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3.2651807701437961E-2</v>
      </c>
      <c r="AK99" s="9">
        <f>$B$89/12</f>
        <v>10.4025</v>
      </c>
      <c r="AL99" s="1">
        <f>$B$91</f>
        <v>0.45</v>
      </c>
      <c r="AM99" s="17">
        <f>$E$6/12</f>
        <v>2154178.9166666665</v>
      </c>
      <c r="AN99" s="1">
        <f>AM99*10000*AK99*AJ99</f>
        <v>7316893363.0086994</v>
      </c>
    </row>
    <row r="100" spans="1:50" x14ac:dyDescent="0.15">
      <c r="C100" s="7">
        <v>11</v>
      </c>
      <c r="D100" s="7">
        <f>D84</f>
        <v>-13.478733333333301</v>
      </c>
      <c r="E100" s="10">
        <f>D99</f>
        <v>-2.72087096774194</v>
      </c>
      <c r="F100" s="7" t="s">
        <v>85</v>
      </c>
      <c r="G100" s="1">
        <v>12</v>
      </c>
      <c r="H100" s="9">
        <f>E101</f>
        <v>-13.478733333333301</v>
      </c>
      <c r="I100" s="9">
        <f>H100+273.15</f>
        <v>259.67126666666667</v>
      </c>
      <c r="J100" s="9">
        <f>EXP(($C$15*(I100-$C$13))/($C$16*I100*$C$13))</f>
        <v>2.7392799457419759E-3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11.785612432831886</v>
      </c>
      <c r="P100" s="9">
        <f>O100*J100</f>
        <v>3.2284091785543687E-2</v>
      </c>
      <c r="Q100" s="12">
        <f>P100*$B$91</f>
        <v>1.452784130349466E-2</v>
      </c>
      <c r="R100" s="9">
        <f>L100*$B$91</f>
        <v>2.3873737500000001</v>
      </c>
      <c r="S100" s="13">
        <f>Q100/R100</f>
        <v>6.0852814954066824E-3</v>
      </c>
      <c r="T100" s="2">
        <f>$B$90/100</f>
        <v>0.51</v>
      </c>
      <c r="U100" s="14">
        <f>S100*T100</f>
        <v>3.1034935626574082E-3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3.1272703309141212E-2</v>
      </c>
      <c r="AK100" s="9">
        <f>$B$89/12</f>
        <v>10.4025</v>
      </c>
      <c r="AL100" s="1">
        <f>$B$91</f>
        <v>0.45</v>
      </c>
      <c r="AM100" s="17">
        <f>$E$6/12</f>
        <v>2154178.9166666665</v>
      </c>
      <c r="AN100" s="1">
        <f>AM100*10000*AK100*AJ100</f>
        <v>7007851981.0686769</v>
      </c>
      <c r="AO100" s="1">
        <f>SUM(AN89:AN100)</f>
        <v>137492200581.60559</v>
      </c>
    </row>
    <row r="101" spans="1:50" x14ac:dyDescent="0.15">
      <c r="C101" s="7">
        <v>12</v>
      </c>
      <c r="D101" s="7">
        <f>D85</f>
        <v>-23.040612903225799</v>
      </c>
      <c r="E101" s="10">
        <f>D100</f>
        <v>-13.478733333333301</v>
      </c>
      <c r="F101" s="7" t="s">
        <v>83</v>
      </c>
    </row>
    <row r="103" spans="1:50" x14ac:dyDescent="0.15">
      <c r="S103" s="36" t="s">
        <v>25</v>
      </c>
      <c r="T103" s="36"/>
      <c r="U103" s="36"/>
      <c r="V103" s="36" t="s">
        <v>54</v>
      </c>
      <c r="W103" s="36"/>
      <c r="X103" s="36"/>
      <c r="Y103" s="36" t="s">
        <v>55</v>
      </c>
      <c r="Z103" s="36"/>
      <c r="AA103" s="36"/>
      <c r="AB103" s="36" t="s">
        <v>56</v>
      </c>
      <c r="AC103" s="36"/>
      <c r="AD103" s="36"/>
      <c r="AE103" s="36" t="s">
        <v>57</v>
      </c>
      <c r="AF103" s="36"/>
      <c r="AG103" s="36"/>
      <c r="AH103" s="36" t="s">
        <v>58</v>
      </c>
      <c r="AI103" s="36"/>
      <c r="AJ103" s="36"/>
      <c r="AK103" s="39" t="s">
        <v>87</v>
      </c>
      <c r="AL103" s="38"/>
      <c r="AM103" s="37"/>
      <c r="AN103" s="38" t="s">
        <v>86</v>
      </c>
      <c r="AO103" s="38"/>
      <c r="AP103" s="37"/>
      <c r="AQ103" s="36" t="s">
        <v>60</v>
      </c>
      <c r="AR103" s="36"/>
      <c r="AS103" s="36"/>
    </row>
    <row r="104" spans="1:50" x14ac:dyDescent="0.15">
      <c r="A104" s="35" t="s">
        <v>28</v>
      </c>
      <c r="B104" s="35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-21.957645161290301</v>
      </c>
      <c r="E105" s="7"/>
      <c r="F105" s="7"/>
      <c r="G105" s="1">
        <v>1</v>
      </c>
      <c r="H105" s="9">
        <f>E106</f>
        <v>-21.957645161290301</v>
      </c>
      <c r="I105" s="9">
        <f>H105+273.15</f>
        <v>251.19235483870966</v>
      </c>
      <c r="J105" s="9">
        <f>EXP(($C$15*(I105-$C$13))/($C$16*I105*$C$13))</f>
        <v>7.7260317194383608E-4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5.0056203002968617E-4</v>
      </c>
      <c r="Q105" s="12">
        <f>P105*$B$107</f>
        <v>1.5016860900890584E-4</v>
      </c>
      <c r="R105" s="9">
        <f>L105*$B$107</f>
        <v>0.19436706250000002</v>
      </c>
      <c r="S105" s="13">
        <f>Q105/R105</f>
        <v>7.7260317194383598E-4</v>
      </c>
      <c r="T105" s="2">
        <f>$B$106/100</f>
        <v>0.01</v>
      </c>
      <c r="U105" s="14">
        <f>S105*T105</f>
        <v>7.7260317194383605E-6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5.4977260317194384E-3</v>
      </c>
      <c r="AU105" s="9">
        <f>$B$105/12</f>
        <v>64.789020833333339</v>
      </c>
      <c r="AV105" s="1">
        <f>$B$107</f>
        <v>0.3</v>
      </c>
      <c r="AW105" s="1">
        <f>$E$7/12</f>
        <v>108576.33333333333</v>
      </c>
      <c r="AX105" s="1">
        <f>AW105*10000*AV105*0.67*AU105*AT105</f>
        <v>77734845.36314401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-26.8964838709677</v>
      </c>
      <c r="E106" s="10">
        <f>D105</f>
        <v>-21.957645161290301</v>
      </c>
      <c r="F106" s="7" t="s">
        <v>83</v>
      </c>
      <c r="G106" s="1">
        <v>2</v>
      </c>
      <c r="H106" s="9">
        <f>E107</f>
        <v>-26.8964838709677</v>
      </c>
      <c r="I106" s="9">
        <f>H106+273.15</f>
        <v>246.25351612903228</v>
      </c>
      <c r="J106" s="9">
        <f>EXP(($C$15*(I106-$C$13))/($C$16*I106*$C$13))</f>
        <v>3.5508338253124687E-4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1.2952798546366371</v>
      </c>
      <c r="P106" s="9">
        <f>O106*J106</f>
        <v>4.5993235210895883E-4</v>
      </c>
      <c r="Q106" s="12">
        <f>P106*$B$107</f>
        <v>1.3797970563268763E-4</v>
      </c>
      <c r="R106" s="9">
        <f>L106*$B$107</f>
        <v>0.19436706250000002</v>
      </c>
      <c r="S106" s="13">
        <f>Q106/R106</f>
        <v>7.0989242651484541E-4</v>
      </c>
      <c r="T106" s="2">
        <f>$B$106/100</f>
        <v>0.01</v>
      </c>
      <c r="U106" s="14">
        <f>S106*T106</f>
        <v>7.0989242651484545E-6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5.4970989242651485E-3</v>
      </c>
      <c r="AU106" s="9">
        <f>$B$105/12</f>
        <v>64.789020833333339</v>
      </c>
      <c r="AV106" s="1">
        <f>$B$107</f>
        <v>0.3</v>
      </c>
      <c r="AW106" s="1">
        <f>$E$7/12</f>
        <v>108576.33333333333</v>
      </c>
      <c r="AX106" s="1">
        <f>AW106*10000*AV106*0.67*AU106*AT106</f>
        <v>77725978.406023189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-24.427357142857101</v>
      </c>
      <c r="E107" s="10">
        <f>D106</f>
        <v>-26.8964838709677</v>
      </c>
      <c r="F107" s="7" t="s">
        <v>83</v>
      </c>
      <c r="G107" s="1">
        <v>3</v>
      </c>
      <c r="H107" s="9">
        <f>E108</f>
        <v>-24.427357142857101</v>
      </c>
      <c r="I107" s="9">
        <f>H107+273.15</f>
        <v>248.72264285714289</v>
      </c>
      <c r="J107" s="9">
        <f>EXP(($C$15*(I107-$C$13))/($C$16*I107*$C$13))</f>
        <v>5.2577442589196602E-4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1.9427101306178614</v>
      </c>
      <c r="P107" s="9">
        <f>O107*J107</f>
        <v>1.0214273036001124E-3</v>
      </c>
      <c r="Q107" s="12">
        <f>P107*$B$107</f>
        <v>3.0642819108003371E-4</v>
      </c>
      <c r="R107" s="9">
        <f>L107*$B$107</f>
        <v>0.19436706250000002</v>
      </c>
      <c r="S107" s="13">
        <f>Q107/R107</f>
        <v>1.576543819403731E-3</v>
      </c>
      <c r="T107" s="2">
        <f>$B$106/100</f>
        <v>0.01</v>
      </c>
      <c r="U107" s="14">
        <f>S107*T107</f>
        <v>1.5765438194037309E-5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5.5057654381940376E-3</v>
      </c>
      <c r="AU107" s="9">
        <f>$B$105/12</f>
        <v>64.789020833333339</v>
      </c>
      <c r="AV107" s="1">
        <f>$B$107</f>
        <v>0.3</v>
      </c>
      <c r="AW107" s="1">
        <f>$E$7/12</f>
        <v>108576.33333333333</v>
      </c>
      <c r="AX107" s="1">
        <f>AW107*10000*AV107*0.67*AU107*AT107</f>
        <v>77848518.182689548</v>
      </c>
    </row>
    <row r="108" spans="1:50" x14ac:dyDescent="0.15">
      <c r="C108" s="7">
        <v>3</v>
      </c>
      <c r="D108" s="7">
        <f>D92</f>
        <v>-15.226774193548399</v>
      </c>
      <c r="E108" s="10">
        <f>D107</f>
        <v>-24.427357142857101</v>
      </c>
      <c r="F108" s="7" t="s">
        <v>83</v>
      </c>
      <c r="G108" s="1">
        <v>4</v>
      </c>
      <c r="H108" s="9">
        <f>E109</f>
        <v>-15.226774193548399</v>
      </c>
      <c r="I108" s="9">
        <f>H108+273.15</f>
        <v>257.92322580645157</v>
      </c>
      <c r="J108" s="9">
        <f>EXP(($C$15*(I108-$C$13))/($C$16*I108*$C$13))</f>
        <v>2.1245644417582205E-3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2.5895789116475947</v>
      </c>
      <c r="P108" s="9">
        <f>O108*J108</f>
        <v>5.5017272748134321E-3</v>
      </c>
      <c r="Q108" s="12">
        <f>P108*$B$107</f>
        <v>1.6505181824440296E-3</v>
      </c>
      <c r="R108" s="9">
        <f>L108*$B$107</f>
        <v>0.19436706250000002</v>
      </c>
      <c r="S108" s="13">
        <f>Q108/R108</f>
        <v>8.4917586406597547E-3</v>
      </c>
      <c r="T108" s="2">
        <f>$B$106/100</f>
        <v>0.01</v>
      </c>
      <c r="U108" s="14">
        <f>S108*T108</f>
        <v>8.4917586406597543E-5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5.5749175864065973E-3</v>
      </c>
      <c r="AU108" s="9">
        <f>$B$105/12</f>
        <v>64.789020833333339</v>
      </c>
      <c r="AV108" s="1">
        <f>$B$107</f>
        <v>0.3</v>
      </c>
      <c r="AW108" s="1">
        <f>$E$7/12</f>
        <v>108576.33333333333</v>
      </c>
      <c r="AX108" s="1">
        <f>AW108*10000*AV108*0.67*AU108*AT108</f>
        <v>78826291.814336181</v>
      </c>
    </row>
    <row r="109" spans="1:50" x14ac:dyDescent="0.15">
      <c r="C109" s="7">
        <v>4</v>
      </c>
      <c r="D109" s="7">
        <f>D93</f>
        <v>-3.8052999999999999</v>
      </c>
      <c r="E109" s="10">
        <f>D108</f>
        <v>-15.226774193548399</v>
      </c>
      <c r="F109" s="7" t="s">
        <v>83</v>
      </c>
      <c r="G109" s="1">
        <v>5</v>
      </c>
      <c r="H109" s="9">
        <f>E110</f>
        <v>-3.8052999999999999</v>
      </c>
      <c r="I109" s="9">
        <f>H109+273.15</f>
        <v>269.34469999999999</v>
      </c>
      <c r="J109" s="9">
        <f>EXP(($C$15*(I109-$C$13))/($C$16*I109*$C$13))</f>
        <v>1.0531534673405504E-2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2.4548733251541419</v>
      </c>
      <c r="O109" s="9">
        <f>L109+O108-P108-N109</f>
        <v>0.77709406755197286</v>
      </c>
      <c r="P109" s="9">
        <f>O109*J109</f>
        <v>8.1839931169213204E-3</v>
      </c>
      <c r="Q109" s="12">
        <f>P109*$B$107</f>
        <v>2.4551979350763962E-3</v>
      </c>
      <c r="R109" s="9">
        <f>L109*$B$107</f>
        <v>0.19436706250000002</v>
      </c>
      <c r="S109" s="13">
        <f>Q109/R109</f>
        <v>1.2631759226573669E-2</v>
      </c>
      <c r="T109" s="2">
        <f>$B$106/100</f>
        <v>0.01</v>
      </c>
      <c r="U109" s="14">
        <f>S109*T109</f>
        <v>1.263175922657367E-4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5.6163175922657365E-3</v>
      </c>
      <c r="AU109" s="9">
        <f>$B$105/12</f>
        <v>64.789020833333339</v>
      </c>
      <c r="AV109" s="1">
        <f>$B$107</f>
        <v>0.3</v>
      </c>
      <c r="AW109" s="1">
        <f>$E$7/12</f>
        <v>108576.33333333333</v>
      </c>
      <c r="AX109" s="1">
        <f>AW109*10000*AV109*0.67*AU109*AT109</f>
        <v>79411665.300560445</v>
      </c>
    </row>
    <row r="110" spans="1:50" x14ac:dyDescent="0.15">
      <c r="C110" s="7">
        <v>5</v>
      </c>
      <c r="D110" s="7">
        <f>D94</f>
        <v>5.8641290322580604</v>
      </c>
      <c r="E110" s="10">
        <f>D109</f>
        <v>-3.8052999999999999</v>
      </c>
      <c r="F110" s="7" t="s">
        <v>85</v>
      </c>
      <c r="G110" s="1">
        <v>6</v>
      </c>
      <c r="H110" s="9">
        <f>E111</f>
        <v>5.8641290322580604</v>
      </c>
      <c r="I110" s="9">
        <f>H110+273.15</f>
        <v>279.01412903225804</v>
      </c>
      <c r="J110" s="9">
        <f>EXP(($C$15*(I110-$C$13))/($C$16*I110*$C$13))</f>
        <v>3.6861759751132601E-2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1.416800282768385</v>
      </c>
      <c r="P110" s="9">
        <f>O110*J110</f>
        <v>5.222575163874494E-2</v>
      </c>
      <c r="Q110" s="12">
        <f>P110*$B$107</f>
        <v>1.5667725491623482E-2</v>
      </c>
      <c r="R110" s="9">
        <f>L110*$B$107</f>
        <v>0.19436706250000002</v>
      </c>
      <c r="S110" s="13">
        <f>Q110/R110</f>
        <v>8.0608953441499279E-2</v>
      </c>
      <c r="T110" s="2">
        <f>$B$106/100</f>
        <v>0.01</v>
      </c>
      <c r="U110" s="14">
        <f>S110*T110</f>
        <v>8.060895344149928E-4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6.2960895344149927E-3</v>
      </c>
      <c r="AU110" s="9">
        <f>$B$105/12</f>
        <v>64.789020833333339</v>
      </c>
      <c r="AV110" s="1">
        <f>$B$107</f>
        <v>0.3</v>
      </c>
      <c r="AW110" s="1">
        <f>$E$7/12</f>
        <v>108576.33333333333</v>
      </c>
      <c r="AX110" s="1">
        <f>AW110*10000*AV110*0.67*AU110*AT110</f>
        <v>89023269.534802347</v>
      </c>
    </row>
    <row r="111" spans="1:50" x14ac:dyDescent="0.15">
      <c r="C111" s="7">
        <v>6</v>
      </c>
      <c r="D111" s="7">
        <f>D95</f>
        <v>13.5468333333333</v>
      </c>
      <c r="E111" s="10">
        <f>D110</f>
        <v>5.8641290322580604</v>
      </c>
      <c r="F111" s="7" t="s">
        <v>83</v>
      </c>
      <c r="G111" s="1">
        <v>7</v>
      </c>
      <c r="H111" s="9">
        <f>E112</f>
        <v>13.5468333333333</v>
      </c>
      <c r="I111" s="9">
        <f>H111+273.15</f>
        <v>286.6968333333333</v>
      </c>
      <c r="J111" s="9">
        <f>EXP(($C$15*(I111-$C$13))/($C$16*I111*$C$13))</f>
        <v>9.3908757143006449E-2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2.0124647394629736</v>
      </c>
      <c r="P111" s="9">
        <f>O111*J111</f>
        <v>0.18898806247709213</v>
      </c>
      <c r="Q111" s="12">
        <f>P111*$B$107</f>
        <v>5.6696418743127634E-2</v>
      </c>
      <c r="R111" s="9">
        <f>L111*$B$107</f>
        <v>0.19436706250000002</v>
      </c>
      <c r="S111" s="13">
        <f>Q111/R111</f>
        <v>0.2916976673613495</v>
      </c>
      <c r="T111" s="2">
        <f>$B$106/100</f>
        <v>0.01</v>
      </c>
      <c r="U111" s="14">
        <f>S111*T111</f>
        <v>2.9169766736134952E-3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8.4069766736134949E-3</v>
      </c>
      <c r="AU111" s="9">
        <f>$B$105/12</f>
        <v>64.789020833333339</v>
      </c>
      <c r="AV111" s="1">
        <f>$B$107</f>
        <v>0.3</v>
      </c>
      <c r="AW111" s="1">
        <f>$E$7/12</f>
        <v>108576.33333333333</v>
      </c>
      <c r="AX111" s="1">
        <f>AW111*10000*AV111*0.67*AU111*AT111</f>
        <v>118870061.53533521</v>
      </c>
    </row>
    <row r="112" spans="1:50" x14ac:dyDescent="0.15">
      <c r="C112" s="7">
        <v>7</v>
      </c>
      <c r="D112" s="7">
        <f>D96</f>
        <v>15.966064516129</v>
      </c>
      <c r="E112" s="10">
        <f>D111</f>
        <v>13.5468333333333</v>
      </c>
      <c r="F112" s="7" t="s">
        <v>83</v>
      </c>
      <c r="G112" s="1">
        <v>8</v>
      </c>
      <c r="H112" s="9">
        <f>E113</f>
        <v>15.966064516129</v>
      </c>
      <c r="I112" s="9">
        <f>H112+273.15</f>
        <v>289.11606451612897</v>
      </c>
      <c r="J112" s="9">
        <f>EXP(($C$15*(I112-$C$13))/($C$16*I112*$C$13))</f>
        <v>0.12477431071973187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2.471366885319215</v>
      </c>
      <c r="P112" s="9">
        <f>O112*J112</f>
        <v>0.30836309965127567</v>
      </c>
      <c r="Q112" s="12">
        <f>P112*$B$107</f>
        <v>9.2508929895382702E-2</v>
      </c>
      <c r="R112" s="9">
        <f>L112*$B$107</f>
        <v>0.19436706250000002</v>
      </c>
      <c r="S112" s="13">
        <f>Q112/R112</f>
        <v>0.47594962184183182</v>
      </c>
      <c r="T112" s="2">
        <f>$B$106/100</f>
        <v>0.01</v>
      </c>
      <c r="U112" s="14">
        <f>S112*T112</f>
        <v>4.7594962184183184E-3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1.4709496218418317E-2</v>
      </c>
      <c r="AU112" s="9">
        <f>$B$105/12</f>
        <v>64.789020833333339</v>
      </c>
      <c r="AV112" s="1">
        <f>$B$107</f>
        <v>0.3</v>
      </c>
      <c r="AW112" s="1">
        <f>$E$7/12</f>
        <v>108576.33333333333</v>
      </c>
      <c r="AX112" s="1">
        <f>AW112*10000*AV112*0.67*AU112*AT112</f>
        <v>207984247.90747231</v>
      </c>
    </row>
    <row r="113" spans="1:53" x14ac:dyDescent="0.15">
      <c r="C113" s="7">
        <v>8</v>
      </c>
      <c r="D113" s="7">
        <f>D97</f>
        <v>13.9873225806452</v>
      </c>
      <c r="E113" s="10">
        <f>D112</f>
        <v>15.966064516129</v>
      </c>
      <c r="F113" s="7" t="s">
        <v>83</v>
      </c>
      <c r="G113" s="1">
        <v>9</v>
      </c>
      <c r="H113" s="9">
        <f>E114</f>
        <v>13.9873225806452</v>
      </c>
      <c r="I113" s="9">
        <f>H113+273.15</f>
        <v>287.13732258064516</v>
      </c>
      <c r="J113" s="9">
        <f>EXP(($C$15*(I113-$C$13))/($C$16*I113*$C$13))</f>
        <v>9.8931109014289337E-2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2.8108939940012729</v>
      </c>
      <c r="P113" s="9">
        <f>O113*J113</f>
        <v>0.27808486014815109</v>
      </c>
      <c r="Q113" s="12">
        <f>P113*$B$107</f>
        <v>8.342545804444533E-2</v>
      </c>
      <c r="R113" s="9">
        <f>L113*$B$107</f>
        <v>0.19436706250000002</v>
      </c>
      <c r="S113" s="13">
        <f>Q113/R113</f>
        <v>0.42921602544898946</v>
      </c>
      <c r="T113" s="2">
        <f>$B$106/100</f>
        <v>0.01</v>
      </c>
      <c r="U113" s="14">
        <f>S113*T113</f>
        <v>4.292160254489895E-3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9.782160254489896E-3</v>
      </c>
      <c r="AU113" s="9">
        <f>$B$105/12</f>
        <v>64.789020833333339</v>
      </c>
      <c r="AV113" s="1">
        <f>$B$107</f>
        <v>0.3</v>
      </c>
      <c r="AW113" s="1">
        <f>$E$7/12</f>
        <v>108576.33333333333</v>
      </c>
      <c r="AX113" s="1">
        <f>AW113*10000*AV113*0.67*AU113*AT113</f>
        <v>138314406.77709481</v>
      </c>
    </row>
    <row r="114" spans="1:53" x14ac:dyDescent="0.15">
      <c r="C114" s="7">
        <v>9</v>
      </c>
      <c r="D114" s="7">
        <f>D98</f>
        <v>5.7520333333333298</v>
      </c>
      <c r="E114" s="10">
        <f>D113</f>
        <v>13.9873225806452</v>
      </c>
      <c r="F114" s="7" t="s">
        <v>83</v>
      </c>
      <c r="G114" s="1">
        <v>10</v>
      </c>
      <c r="H114" s="9">
        <f>E115</f>
        <v>5.7520333333333298</v>
      </c>
      <c r="I114" s="9">
        <f>H114+273.15</f>
        <v>278.90203333333329</v>
      </c>
      <c r="J114" s="9">
        <f>EXP(($C$15*(I114-$C$13))/($C$16*I114*$C$13))</f>
        <v>3.6348353912837555E-2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3.1806993421864553</v>
      </c>
      <c r="P114" s="9">
        <f>O114*J114</f>
        <v>0.11561318538012288</v>
      </c>
      <c r="Q114" s="12">
        <f>P114*$B$107</f>
        <v>3.4683955614036865E-2</v>
      </c>
      <c r="R114" s="9">
        <f>L114*$B$107</f>
        <v>0.19436706250000002</v>
      </c>
      <c r="S114" s="13">
        <f>Q114/R114</f>
        <v>0.1784456438653893</v>
      </c>
      <c r="T114" s="2">
        <f>$B$106/100</f>
        <v>0.01</v>
      </c>
      <c r="U114" s="14">
        <f>S114*T114</f>
        <v>1.784456438653893E-3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7.274456438653893E-3</v>
      </c>
      <c r="AU114" s="9">
        <f>$B$105/12</f>
        <v>64.789020833333339</v>
      </c>
      <c r="AV114" s="1">
        <f>$B$107</f>
        <v>0.3</v>
      </c>
      <c r="AW114" s="1">
        <f>$E$7/12</f>
        <v>108576.33333333333</v>
      </c>
      <c r="AX114" s="1">
        <f>AW114*10000*AV114*0.67*AU114*AT114</f>
        <v>102856843.55624969</v>
      </c>
    </row>
    <row r="115" spans="1:53" x14ac:dyDescent="0.15">
      <c r="C115" s="7">
        <v>10</v>
      </c>
      <c r="D115" s="7">
        <f>D99</f>
        <v>-2.72087096774194</v>
      </c>
      <c r="E115" s="10">
        <f>D114</f>
        <v>5.7520333333333298</v>
      </c>
      <c r="F115" s="7" t="s">
        <v>83</v>
      </c>
      <c r="G115" s="1">
        <v>11</v>
      </c>
      <c r="H115" s="9">
        <f>E116</f>
        <v>-2.72087096774194</v>
      </c>
      <c r="I115" s="9">
        <f>H115+273.15</f>
        <v>270.42912903225806</v>
      </c>
      <c r="J115" s="9">
        <f>EXP(($C$15*(I115-$C$13))/($C$16*I115*$C$13))</f>
        <v>1.2174411533041952E-2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2.9118318489660155</v>
      </c>
      <c r="O115" s="9">
        <f>L115+O114-P114-N115</f>
        <v>0.80114451617365035</v>
      </c>
      <c r="P115" s="9">
        <f>O115*J115</f>
        <v>9.7534630373378034E-3</v>
      </c>
      <c r="Q115" s="12">
        <f>P115*$B$107</f>
        <v>2.9260389112013411E-3</v>
      </c>
      <c r="R115" s="9">
        <f>L115*$B$107</f>
        <v>0.19436706250000002</v>
      </c>
      <c r="S115" s="13">
        <f>Q115/R115</f>
        <v>1.5054191145175849E-2</v>
      </c>
      <c r="T115" s="2">
        <f>$B$106/100</f>
        <v>0.01</v>
      </c>
      <c r="U115" s="14">
        <f>S115*T115</f>
        <v>1.5054191145175849E-4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5.6405419114517585E-3</v>
      </c>
      <c r="AU115" s="9">
        <f>$B$105/12</f>
        <v>64.789020833333339</v>
      </c>
      <c r="AV115" s="1">
        <f>$B$107</f>
        <v>0.3</v>
      </c>
      <c r="AW115" s="1">
        <f>$E$7/12</f>
        <v>108576.33333333333</v>
      </c>
      <c r="AX115" s="1">
        <f>AW115*10000*AV115*0.67*AU115*AT115</f>
        <v>79754183.951924354</v>
      </c>
    </row>
    <row r="116" spans="1:53" x14ac:dyDescent="0.15">
      <c r="C116" s="7">
        <v>11</v>
      </c>
      <c r="D116" s="7">
        <f>D100</f>
        <v>-13.478733333333301</v>
      </c>
      <c r="E116" s="10">
        <f>D115</f>
        <v>-2.72087096774194</v>
      </c>
      <c r="F116" s="7" t="s">
        <v>85</v>
      </c>
      <c r="G116" s="1">
        <v>12</v>
      </c>
      <c r="H116" s="9">
        <f>E117</f>
        <v>-13.478733333333301</v>
      </c>
      <c r="I116" s="9">
        <f>H116+273.15</f>
        <v>259.67126666666667</v>
      </c>
      <c r="J116" s="9">
        <f>EXP(($C$15*(I116-$C$13))/($C$16*I116*$C$13))</f>
        <v>2.7392799457419759E-3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1.4392812614696462</v>
      </c>
      <c r="P116" s="9">
        <f>O116*J116</f>
        <v>3.9425942958260154E-3</v>
      </c>
      <c r="Q116" s="12">
        <f>P116*$B$107</f>
        <v>1.1827782887478045E-3</v>
      </c>
      <c r="R116" s="9">
        <f>L116*$B$107</f>
        <v>0.19436706250000002</v>
      </c>
      <c r="S116" s="13">
        <f>Q116/R116</f>
        <v>6.0852814954066841E-3</v>
      </c>
      <c r="T116" s="2">
        <f>$B$106/100</f>
        <v>0.01</v>
      </c>
      <c r="U116" s="14">
        <f>S116*T116</f>
        <v>6.0852814954066842E-5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5.5508528149540671E-3</v>
      </c>
      <c r="AU116" s="9">
        <f>$B$105/12</f>
        <v>64.789020833333339</v>
      </c>
      <c r="AV116" s="1">
        <f>$B$107</f>
        <v>0.3</v>
      </c>
      <c r="AW116" s="1">
        <f>$E$7/12</f>
        <v>108576.33333333333</v>
      </c>
      <c r="AX116" s="1">
        <f>AW116*10000*AV116*0.67*AU116*AT116</f>
        <v>78486029.080840752</v>
      </c>
      <c r="AY116" s="1">
        <f>SUM(AX105:AX116)</f>
        <v>1206836341.4104731</v>
      </c>
    </row>
    <row r="117" spans="1:53" x14ac:dyDescent="0.15">
      <c r="C117" s="7">
        <v>12</v>
      </c>
      <c r="D117" s="7">
        <f>D101</f>
        <v>-23.040612903225799</v>
      </c>
      <c r="E117" s="10">
        <f>D116</f>
        <v>-13.478733333333301</v>
      </c>
      <c r="F117" s="7" t="s">
        <v>83</v>
      </c>
    </row>
    <row r="119" spans="1:53" x14ac:dyDescent="0.15">
      <c r="S119" s="36" t="s">
        <v>25</v>
      </c>
      <c r="T119" s="36"/>
      <c r="U119" s="36"/>
      <c r="V119" s="36" t="s">
        <v>54</v>
      </c>
      <c r="W119" s="36"/>
      <c r="X119" s="36"/>
      <c r="Y119" s="36" t="s">
        <v>55</v>
      </c>
      <c r="Z119" s="36"/>
      <c r="AA119" s="36"/>
      <c r="AB119" s="36" t="s">
        <v>56</v>
      </c>
      <c r="AC119" s="36"/>
      <c r="AD119" s="36"/>
      <c r="AE119" s="36" t="s">
        <v>57</v>
      </c>
      <c r="AF119" s="36"/>
      <c r="AG119" s="36"/>
      <c r="AH119" s="36" t="s">
        <v>58</v>
      </c>
      <c r="AI119" s="36"/>
      <c r="AJ119" s="36"/>
      <c r="AK119" s="39" t="s">
        <v>87</v>
      </c>
      <c r="AL119" s="38"/>
      <c r="AM119" s="37"/>
      <c r="AN119" s="38" t="s">
        <v>86</v>
      </c>
      <c r="AO119" s="38"/>
      <c r="AP119" s="37"/>
      <c r="AQ119" s="36" t="s">
        <v>60</v>
      </c>
      <c r="AR119" s="36"/>
      <c r="AS119" s="36"/>
    </row>
    <row r="120" spans="1:53" x14ac:dyDescent="0.15">
      <c r="A120" s="35" t="s">
        <v>90</v>
      </c>
      <c r="B120" s="35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-21.957645161290301</v>
      </c>
      <c r="E121" s="7"/>
      <c r="F121" s="7"/>
      <c r="G121" s="1">
        <v>1</v>
      </c>
      <c r="H121" s="9">
        <f>E122</f>
        <v>-21.957645161290301</v>
      </c>
      <c r="I121" s="9">
        <f>H121+273.15</f>
        <v>251.19235483870966</v>
      </c>
      <c r="J121" s="9">
        <f>EXP(($C$15*(I121-$C$13))/($C$16*I121*$C$13))</f>
        <v>7.7260317194383608E-4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2.1996012305241014E-4</v>
      </c>
      <c r="Q121" s="12">
        <f>P121*$B$123</f>
        <v>7.2586840607295346E-5</v>
      </c>
      <c r="R121" s="9">
        <f>L121*$B$123</f>
        <v>9.3951000000000007E-2</v>
      </c>
      <c r="S121" s="13">
        <f>Q121/R121</f>
        <v>7.7260317194383608E-4</v>
      </c>
      <c r="T121" s="2">
        <f>$B$122/100</f>
        <v>0.01</v>
      </c>
      <c r="U121" s="14">
        <f>S121*T121</f>
        <v>7.7260317194383605E-6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5.4977260317194384E-3</v>
      </c>
      <c r="AU121" s="9">
        <f>$B$121/12</f>
        <v>28.47</v>
      </c>
      <c r="AV121" s="1">
        <f>$B$123</f>
        <v>0.33</v>
      </c>
      <c r="AW121" s="1">
        <f>$E$8/12</f>
        <v>512.25</v>
      </c>
      <c r="AX121" s="1">
        <f>AW121*10000*AV121*0.67*AU121*AT121</f>
        <v>177272.45968140228</v>
      </c>
      <c r="AZ121" s="1">
        <f>$E$9/12</f>
        <v>11.583333333333334</v>
      </c>
      <c r="BA121" s="1">
        <f>AZ121*10000*AV121*0.67*AU121*AT121</f>
        <v>4008.6012519464657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-26.8964838709677</v>
      </c>
      <c r="E122" s="10">
        <f>D121</f>
        <v>-21.957645161290301</v>
      </c>
      <c r="F122" s="7" t="s">
        <v>83</v>
      </c>
      <c r="G122" s="1">
        <v>2</v>
      </c>
      <c r="H122" s="9">
        <f>E123</f>
        <v>-26.8964838709677</v>
      </c>
      <c r="I122" s="9">
        <f>H122+273.15</f>
        <v>246.25351612903228</v>
      </c>
      <c r="J122" s="9">
        <f>EXP(($C$15*(I122-$C$13))/($C$16*I122*$C$13))</f>
        <v>3.5508338253124687E-4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0.56918003987694765</v>
      </c>
      <c r="P122" s="9">
        <f>O122*J122</f>
        <v>2.0210637382877655E-4</v>
      </c>
      <c r="Q122" s="12">
        <f>P122*$B$123</f>
        <v>6.6695103363496267E-5</v>
      </c>
      <c r="R122" s="9">
        <f>L122*$B$123</f>
        <v>9.3951000000000007E-2</v>
      </c>
      <c r="S122" s="13">
        <f>Q122/R122</f>
        <v>7.0989242651484563E-4</v>
      </c>
      <c r="T122" s="2">
        <f>$B$122/100</f>
        <v>0.01</v>
      </c>
      <c r="U122" s="14">
        <f>S122*T122</f>
        <v>7.0989242651484562E-6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5.4970989242651485E-3</v>
      </c>
      <c r="AU122" s="9">
        <f>$B$121/12</f>
        <v>28.47</v>
      </c>
      <c r="AV122" s="1">
        <f>$B$123</f>
        <v>0.33</v>
      </c>
      <c r="AW122" s="1">
        <f>$E$8/12</f>
        <v>512.25</v>
      </c>
      <c r="AX122" s="1">
        <f>AW122*10000*AV122*0.67*AU122*AT122</f>
        <v>177252.23879730128</v>
      </c>
      <c r="AZ122" s="1">
        <f>$E$9/12</f>
        <v>11.583333333333334</v>
      </c>
      <c r="BA122" s="1">
        <f>AZ122*10000*AV122*0.67*AU122*AT122</f>
        <v>4008.1440040385364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-24.427357142857101</v>
      </c>
      <c r="E123" s="10">
        <f>D122</f>
        <v>-26.8964838709677</v>
      </c>
      <c r="F123" s="7" t="s">
        <v>83</v>
      </c>
      <c r="G123" s="1">
        <v>3</v>
      </c>
      <c r="H123" s="9">
        <f>E124</f>
        <v>-24.427357142857101</v>
      </c>
      <c r="I123" s="9">
        <f>H123+273.15</f>
        <v>248.72264285714289</v>
      </c>
      <c r="J123" s="9">
        <f>EXP(($C$15*(I123-$C$13))/($C$16*I123*$C$13))</f>
        <v>5.2577442589196602E-4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0.85367793350311894</v>
      </c>
      <c r="P123" s="9">
        <f>O123*J123</f>
        <v>4.4884202538424231E-4</v>
      </c>
      <c r="Q123" s="12">
        <f>P123*$B$123</f>
        <v>1.4811786837679996E-4</v>
      </c>
      <c r="R123" s="9">
        <f>L123*$B$123</f>
        <v>9.3951000000000007E-2</v>
      </c>
      <c r="S123" s="13">
        <f>Q123/R123</f>
        <v>1.5765438194037312E-3</v>
      </c>
      <c r="T123" s="2">
        <f>$B$122/100</f>
        <v>0.01</v>
      </c>
      <c r="U123" s="14">
        <f>S123*T123</f>
        <v>1.5765438194037312E-5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5.5057654381940376E-3</v>
      </c>
      <c r="AU123" s="9">
        <f>$B$121/12</f>
        <v>28.47</v>
      </c>
      <c r="AV123" s="1">
        <f>$B$123</f>
        <v>0.33</v>
      </c>
      <c r="AW123" s="1">
        <f>$E$8/12</f>
        <v>512.25</v>
      </c>
      <c r="AX123" s="1">
        <f>AW123*10000*AV123*0.67*AU123*AT123</f>
        <v>177531.68783353432</v>
      </c>
      <c r="AZ123" s="1">
        <f>$E$9/12</f>
        <v>11.583333333333334</v>
      </c>
      <c r="BA123" s="1">
        <f>AZ123*10000*AV123*0.67*AU123*AT123</f>
        <v>4014.4630891266111</v>
      </c>
    </row>
    <row r="124" spans="1:53" x14ac:dyDescent="0.15">
      <c r="C124" s="7">
        <v>3</v>
      </c>
      <c r="D124" s="7">
        <f>D108</f>
        <v>-15.226774193548399</v>
      </c>
      <c r="E124" s="10">
        <f>D123</f>
        <v>-24.427357142857101</v>
      </c>
      <c r="F124" s="7" t="s">
        <v>83</v>
      </c>
      <c r="G124" s="1">
        <v>4</v>
      </c>
      <c r="H124" s="9">
        <f>E125</f>
        <v>-15.226774193548399</v>
      </c>
      <c r="I124" s="9">
        <f>H124+273.15</f>
        <v>257.92322580645157</v>
      </c>
      <c r="J124" s="9">
        <f>EXP(($C$15*(I124-$C$13))/($C$16*I124*$C$13))</f>
        <v>2.1245644417582205E-3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1.1379290914777347</v>
      </c>
      <c r="P124" s="9">
        <f>O124*J124</f>
        <v>2.4176036849958326E-3</v>
      </c>
      <c r="Q124" s="12">
        <f>P124*$B$123</f>
        <v>7.9780921604862476E-4</v>
      </c>
      <c r="R124" s="9">
        <f>L124*$B$123</f>
        <v>9.3951000000000007E-2</v>
      </c>
      <c r="S124" s="13">
        <f>Q124/R124</f>
        <v>8.4917586406597564E-3</v>
      </c>
      <c r="T124" s="2">
        <f>$B$122/100</f>
        <v>0.01</v>
      </c>
      <c r="U124" s="14">
        <f>S124*T124</f>
        <v>8.491758640659757E-5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5.5749175864065973E-3</v>
      </c>
      <c r="AU124" s="9">
        <f>$B$121/12</f>
        <v>28.47</v>
      </c>
      <c r="AV124" s="1">
        <f>$B$123</f>
        <v>0.33</v>
      </c>
      <c r="AW124" s="1">
        <f>$E$8/12</f>
        <v>512.25</v>
      </c>
      <c r="AX124" s="1">
        <f>AW124*10000*AV124*0.67*AU124*AT124</f>
        <v>179761.47726559508</v>
      </c>
      <c r="AZ124" s="1">
        <f>$E$9/12</f>
        <v>11.583333333333334</v>
      </c>
      <c r="BA124" s="1">
        <f>AZ124*10000*AV124*0.67*AU124*AT124</f>
        <v>4064.8845518005082</v>
      </c>
    </row>
    <row r="125" spans="1:53" x14ac:dyDescent="0.15">
      <c r="C125" s="7">
        <v>4</v>
      </c>
      <c r="D125" s="7">
        <f>D109</f>
        <v>-3.8052999999999999</v>
      </c>
      <c r="E125" s="10">
        <f>D124</f>
        <v>-15.226774193548399</v>
      </c>
      <c r="F125" s="7" t="s">
        <v>83</v>
      </c>
      <c r="G125" s="1">
        <v>5</v>
      </c>
      <c r="H125" s="9">
        <f>E126</f>
        <v>-3.8052999999999999</v>
      </c>
      <c r="I125" s="9">
        <f>H125+273.15</f>
        <v>269.34469999999999</v>
      </c>
      <c r="J125" s="9">
        <f>EXP(($C$15*(I125-$C$13))/($C$16*I125*$C$13))</f>
        <v>1.0531534673405504E-2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1.0787359134031018</v>
      </c>
      <c r="O125" s="9">
        <f>L125+O124-P124-N125</f>
        <v>0.34147557438963694</v>
      </c>
      <c r="P125" s="9">
        <f>O125*J125</f>
        <v>3.5962618518055219E-3</v>
      </c>
      <c r="Q125" s="12">
        <f>P125*$B$123</f>
        <v>1.1867664110958222E-3</v>
      </c>
      <c r="R125" s="9">
        <f>L125*$B$123</f>
        <v>9.3951000000000007E-2</v>
      </c>
      <c r="S125" s="13">
        <f>Q125/R125</f>
        <v>1.2631759226573662E-2</v>
      </c>
      <c r="T125" s="2">
        <f>$B$122/100</f>
        <v>0.01</v>
      </c>
      <c r="U125" s="14">
        <f>S125*T125</f>
        <v>1.2631759226573662E-4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5.6163175922657365E-3</v>
      </c>
      <c r="AU125" s="9">
        <f>$B$121/12</f>
        <v>28.47</v>
      </c>
      <c r="AV125" s="1">
        <f>$B$123</f>
        <v>0.33</v>
      </c>
      <c r="AW125" s="1">
        <f>$E$8/12</f>
        <v>512.25</v>
      </c>
      <c r="AX125" s="1">
        <f>AW125*10000*AV125*0.67*AU125*AT125</f>
        <v>181096.40753078667</v>
      </c>
      <c r="AZ125" s="1">
        <f>$E$9/12</f>
        <v>11.583333333333334</v>
      </c>
      <c r="BA125" s="1">
        <f>AZ125*10000*AV125*0.67*AU125*AT125</f>
        <v>4095.0708714461293</v>
      </c>
    </row>
    <row r="126" spans="1:53" x14ac:dyDescent="0.15">
      <c r="C126" s="7">
        <v>5</v>
      </c>
      <c r="D126" s="7">
        <f>D110</f>
        <v>5.8641290322580604</v>
      </c>
      <c r="E126" s="10">
        <f>D125</f>
        <v>-3.8052999999999999</v>
      </c>
      <c r="F126" s="7" t="s">
        <v>85</v>
      </c>
      <c r="G126" s="1">
        <v>6</v>
      </c>
      <c r="H126" s="9">
        <f>E127</f>
        <v>5.8641290322580604</v>
      </c>
      <c r="I126" s="9">
        <f>H126+273.15</f>
        <v>279.01412903225804</v>
      </c>
      <c r="J126" s="9">
        <f>EXP(($C$15*(I126-$C$13))/($C$16*I126*$C$13))</f>
        <v>3.6861759751132601E-2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0.62257931253783139</v>
      </c>
      <c r="P126" s="9">
        <f>O126*J126</f>
        <v>2.2949369044794839E-2</v>
      </c>
      <c r="Q126" s="12">
        <f>P126*$B$123</f>
        <v>7.5732917847822975E-3</v>
      </c>
      <c r="R126" s="9">
        <f>L126*$B$123</f>
        <v>9.3951000000000007E-2</v>
      </c>
      <c r="S126" s="13">
        <f>Q126/R126</f>
        <v>8.0608953441499265E-2</v>
      </c>
      <c r="T126" s="2">
        <f>$B$122/100</f>
        <v>0.01</v>
      </c>
      <c r="U126" s="14">
        <f>S126*T126</f>
        <v>8.0608953441499269E-4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6.2960895344149927E-3</v>
      </c>
      <c r="AU126" s="9">
        <f>$B$121/12</f>
        <v>28.47</v>
      </c>
      <c r="AV126" s="1">
        <f>$B$123</f>
        <v>0.33</v>
      </c>
      <c r="AW126" s="1">
        <f>$E$8/12</f>
        <v>512.25</v>
      </c>
      <c r="AX126" s="1">
        <f>AW126*10000*AV126*0.67*AU126*AT126</f>
        <v>203015.44160268171</v>
      </c>
      <c r="AZ126" s="1">
        <f>$E$9/12</f>
        <v>11.583333333333334</v>
      </c>
      <c r="BA126" s="1">
        <f>AZ126*10000*AV126*0.67*AU126*AT126</f>
        <v>4590.7184614889811</v>
      </c>
    </row>
    <row r="127" spans="1:53" x14ac:dyDescent="0.15">
      <c r="C127" s="7">
        <v>6</v>
      </c>
      <c r="D127" s="7">
        <f>D111</f>
        <v>13.5468333333333</v>
      </c>
      <c r="E127" s="10">
        <f>D126</f>
        <v>5.8641290322580604</v>
      </c>
      <c r="F127" s="7" t="s">
        <v>83</v>
      </c>
      <c r="G127" s="1">
        <v>7</v>
      </c>
      <c r="H127" s="9">
        <f>E128</f>
        <v>13.5468333333333</v>
      </c>
      <c r="I127" s="9">
        <f>H127+273.15</f>
        <v>286.6968333333333</v>
      </c>
      <c r="J127" s="9">
        <f>EXP(($C$15*(I127-$C$13))/($C$16*I127*$C$13))</f>
        <v>9.3908757143006449E-2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0.88432994349303651</v>
      </c>
      <c r="P127" s="9">
        <f>O127*J127</f>
        <v>8.3046325897776177E-2</v>
      </c>
      <c r="Q127" s="12">
        <f>P127*$B$123</f>
        <v>2.740528754626614E-2</v>
      </c>
      <c r="R127" s="9">
        <f>L127*$B$123</f>
        <v>9.3951000000000007E-2</v>
      </c>
      <c r="S127" s="13">
        <f>Q127/R127</f>
        <v>0.29169766736134939</v>
      </c>
      <c r="T127" s="2">
        <f>$B$122/100</f>
        <v>0.01</v>
      </c>
      <c r="U127" s="14">
        <f>S127*T127</f>
        <v>2.9169766736134939E-3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8.4069766736134949E-3</v>
      </c>
      <c r="AU127" s="9">
        <f>$B$121/12</f>
        <v>28.47</v>
      </c>
      <c r="AV127" s="1">
        <f>$B$123</f>
        <v>0.33</v>
      </c>
      <c r="AW127" s="1">
        <f>$E$8/12</f>
        <v>512.25</v>
      </c>
      <c r="AX127" s="1">
        <f>AW127*10000*AV127*0.67*AU127*AT127</f>
        <v>271080.33845577639</v>
      </c>
      <c r="AZ127" s="1">
        <f>$E$9/12</f>
        <v>11.583333333333334</v>
      </c>
      <c r="BA127" s="1">
        <f>AZ127*10000*AV127*0.67*AU127*AT127</f>
        <v>6129.8465992114734</v>
      </c>
    </row>
    <row r="128" spans="1:53" x14ac:dyDescent="0.15">
      <c r="C128" s="7">
        <v>7</v>
      </c>
      <c r="D128" s="7">
        <f>D112</f>
        <v>15.966064516129</v>
      </c>
      <c r="E128" s="10">
        <f>D127</f>
        <v>13.5468333333333</v>
      </c>
      <c r="F128" s="7" t="s">
        <v>83</v>
      </c>
      <c r="G128" s="1">
        <v>8</v>
      </c>
      <c r="H128" s="9">
        <f>E129</f>
        <v>15.966064516129</v>
      </c>
      <c r="I128" s="9">
        <f>H128+273.15</f>
        <v>289.11606451612897</v>
      </c>
      <c r="J128" s="9">
        <f>EXP(($C$15*(I128-$C$13))/($C$16*I128*$C$13))</f>
        <v>0.12477431071973187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1.0859836175952602</v>
      </c>
      <c r="P128" s="9">
        <f>O128*J128</f>
        <v>0.13550285733836948</v>
      </c>
      <c r="Q128" s="12">
        <f>P128*$B$123</f>
        <v>4.4715942921661929E-2</v>
      </c>
      <c r="R128" s="9">
        <f>L128*$B$123</f>
        <v>9.3951000000000007E-2</v>
      </c>
      <c r="S128" s="13">
        <f>Q128/R128</f>
        <v>0.47594962184183165</v>
      </c>
      <c r="T128" s="2">
        <f>$B$122/100</f>
        <v>0.01</v>
      </c>
      <c r="U128" s="14">
        <f>S128*T128</f>
        <v>4.7594962184183166E-3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1.4709496218418317E-2</v>
      </c>
      <c r="AU128" s="9">
        <f>$B$121/12</f>
        <v>28.47</v>
      </c>
      <c r="AV128" s="1">
        <f>$B$123</f>
        <v>0.33</v>
      </c>
      <c r="AW128" s="1">
        <f>$E$8/12</f>
        <v>512.25</v>
      </c>
      <c r="AX128" s="1">
        <f>AW128*10000*AV128*0.67*AU128*AT128</f>
        <v>474303.11373623786</v>
      </c>
      <c r="AZ128" s="1">
        <f>$E$9/12</f>
        <v>11.583333333333334</v>
      </c>
      <c r="BA128" s="1">
        <f>AZ128*10000*AV128*0.67*AU128*AT128</f>
        <v>10725.25342595365</v>
      </c>
    </row>
    <row r="129" spans="1:54" x14ac:dyDescent="0.15">
      <c r="C129" s="7">
        <v>8</v>
      </c>
      <c r="D129" s="7">
        <f>D113</f>
        <v>13.9873225806452</v>
      </c>
      <c r="E129" s="10">
        <f>D128</f>
        <v>15.966064516129</v>
      </c>
      <c r="F129" s="7" t="s">
        <v>83</v>
      </c>
      <c r="G129" s="1">
        <v>9</v>
      </c>
      <c r="H129" s="9">
        <f>E130</f>
        <v>13.9873225806452</v>
      </c>
      <c r="I129" s="9">
        <f>H129+273.15</f>
        <v>287.13732258064516</v>
      </c>
      <c r="J129" s="9">
        <f>EXP(($C$15*(I129-$C$13))/($C$16*I129*$C$13))</f>
        <v>9.8931109014289337E-2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1.2351807602568907</v>
      </c>
      <c r="P129" s="9">
        <f>O129*J129</f>
        <v>0.12219780244532724</v>
      </c>
      <c r="Q129" s="12">
        <f>P129*$B$123</f>
        <v>4.0325274806957995E-2</v>
      </c>
      <c r="R129" s="9">
        <f>L129*$B$123</f>
        <v>9.3951000000000007E-2</v>
      </c>
      <c r="S129" s="13">
        <f>Q129/R129</f>
        <v>0.42921602544898929</v>
      </c>
      <c r="T129" s="2">
        <f>$B$122/100</f>
        <v>0.01</v>
      </c>
      <c r="U129" s="14">
        <f>S129*T129</f>
        <v>4.2921602544898933E-3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9.7821602544898925E-3</v>
      </c>
      <c r="AU129" s="9">
        <f>$B$121/12</f>
        <v>28.47</v>
      </c>
      <c r="AV129" s="1">
        <f>$B$123</f>
        <v>0.33</v>
      </c>
      <c r="AW129" s="1">
        <f>$E$8/12</f>
        <v>512.25</v>
      </c>
      <c r="AX129" s="1">
        <f>AW129*10000*AV129*0.67*AU129*AT129</f>
        <v>315422.70373351534</v>
      </c>
      <c r="AZ129" s="1">
        <f>$E$9/12</f>
        <v>11.583333333333334</v>
      </c>
      <c r="BA129" s="1">
        <f>AZ129*10000*AV129*0.67*AU129*AT129</f>
        <v>7132.545277201667</v>
      </c>
    </row>
    <row r="130" spans="1:54" x14ac:dyDescent="0.15">
      <c r="C130" s="7">
        <v>9</v>
      </c>
      <c r="D130" s="7">
        <f>D114</f>
        <v>5.7520333333333298</v>
      </c>
      <c r="E130" s="10">
        <f>D129</f>
        <v>13.9873225806452</v>
      </c>
      <c r="F130" s="7" t="s">
        <v>83</v>
      </c>
      <c r="G130" s="1">
        <v>10</v>
      </c>
      <c r="H130" s="9">
        <f>E131</f>
        <v>5.7520333333333298</v>
      </c>
      <c r="I130" s="9">
        <f>H130+273.15</f>
        <v>278.90203333333329</v>
      </c>
      <c r="J130" s="9">
        <f>EXP(($C$15*(I130-$C$13))/($C$16*I130*$C$13))</f>
        <v>3.6348353912837555E-2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1.3976829578115635</v>
      </c>
      <c r="P130" s="9">
        <f>O130*J130</f>
        <v>5.0803474808476315E-2</v>
      </c>
      <c r="Q130" s="12">
        <f>P130*$B$123</f>
        <v>1.6765146686797183E-2</v>
      </c>
      <c r="R130" s="9">
        <f>L130*$B$123</f>
        <v>9.3951000000000007E-2</v>
      </c>
      <c r="S130" s="13">
        <f>Q130/R130</f>
        <v>0.17844564386538922</v>
      </c>
      <c r="T130" s="2">
        <f>$B$122/100</f>
        <v>0.01</v>
      </c>
      <c r="U130" s="14">
        <f>S130*T130</f>
        <v>1.7844564386538923E-3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7.2744564386538922E-3</v>
      </c>
      <c r="AU130" s="9">
        <f>$B$121/12</f>
        <v>28.47</v>
      </c>
      <c r="AV130" s="1">
        <f>$B$123</f>
        <v>0.33</v>
      </c>
      <c r="AW130" s="1">
        <f>$E$8/12</f>
        <v>512.25</v>
      </c>
      <c r="AX130" s="1">
        <f>AW130*10000*AV130*0.67*AU130*AT130</f>
        <v>234562.57701551443</v>
      </c>
      <c r="AZ130" s="1">
        <f>$E$9/12</f>
        <v>11.583333333333334</v>
      </c>
      <c r="BA130" s="1">
        <f>AZ130*10000*AV130*0.67*AU130*AT130</f>
        <v>5304.0830006761862</v>
      </c>
    </row>
    <row r="131" spans="1:54" x14ac:dyDescent="0.15">
      <c r="C131" s="7">
        <v>10</v>
      </c>
      <c r="D131" s="7">
        <f>D115</f>
        <v>-2.72087096774194</v>
      </c>
      <c r="E131" s="10">
        <f>D130</f>
        <v>5.7520333333333298</v>
      </c>
      <c r="F131" s="7" t="s">
        <v>83</v>
      </c>
      <c r="G131" s="1">
        <v>11</v>
      </c>
      <c r="H131" s="9">
        <f>E132</f>
        <v>-2.72087096774194</v>
      </c>
      <c r="I131" s="9">
        <f>H131+273.15</f>
        <v>270.42912903225806</v>
      </c>
      <c r="J131" s="9">
        <f>EXP(($C$15*(I131-$C$13))/($C$16*I131*$C$13))</f>
        <v>1.2174411533041952E-2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1.2795355088529328</v>
      </c>
      <c r="O131" s="9">
        <f>L131+O130-P130-N131</f>
        <v>0.35204397415015443</v>
      </c>
      <c r="P131" s="9">
        <f>O131*J131</f>
        <v>4.2859282190315633E-3</v>
      </c>
      <c r="Q131" s="12">
        <f>P131*$B$123</f>
        <v>1.414356312280416E-3</v>
      </c>
      <c r="R131" s="9">
        <f>L131*$B$123</f>
        <v>9.3951000000000007E-2</v>
      </c>
      <c r="S131" s="13">
        <f>Q131/R131</f>
        <v>1.5054191145175847E-2</v>
      </c>
      <c r="T131" s="2">
        <f>$B$122/100</f>
        <v>0.01</v>
      </c>
      <c r="U131" s="14">
        <f>S131*T131</f>
        <v>1.5054191145175846E-4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5.6405419114517585E-3</v>
      </c>
      <c r="AU131" s="9">
        <f>$B$121/12</f>
        <v>28.47</v>
      </c>
      <c r="AV131" s="1">
        <f>$B$123</f>
        <v>0.33</v>
      </c>
      <c r="AW131" s="1">
        <f>$E$8/12</f>
        <v>512.25</v>
      </c>
      <c r="AX131" s="1">
        <f>AW131*10000*AV131*0.67*AU131*AT131</f>
        <v>181877.51314089479</v>
      </c>
      <c r="AZ131" s="1">
        <f>$E$9/12</f>
        <v>11.583333333333334</v>
      </c>
      <c r="BA131" s="1">
        <f>AZ131*10000*AV131*0.67*AU131*AT131</f>
        <v>4112.7337443605638</v>
      </c>
    </row>
    <row r="132" spans="1:54" x14ac:dyDescent="0.15">
      <c r="C132" s="7">
        <v>11</v>
      </c>
      <c r="D132" s="7">
        <f>D116</f>
        <v>-13.478733333333301</v>
      </c>
      <c r="E132" s="10">
        <f>D131</f>
        <v>-2.72087096774194</v>
      </c>
      <c r="F132" s="7" t="s">
        <v>85</v>
      </c>
      <c r="G132" s="1">
        <v>12</v>
      </c>
      <c r="H132" s="9">
        <f>E133</f>
        <v>-13.478733333333301</v>
      </c>
      <c r="I132" s="9">
        <f>H132+273.15</f>
        <v>259.67126666666667</v>
      </c>
      <c r="J132" s="9">
        <f>EXP(($C$15*(I132-$C$13))/($C$16*I132*$C$13))</f>
        <v>2.7392799457419759E-3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0.63245804593112287</v>
      </c>
      <c r="P132" s="9">
        <f>O132*J132</f>
        <v>1.7324796417422825E-3</v>
      </c>
      <c r="Q132" s="12">
        <f>P132*$B$123</f>
        <v>5.7171828177495323E-4</v>
      </c>
      <c r="R132" s="9">
        <f>L132*$B$123</f>
        <v>9.3951000000000007E-2</v>
      </c>
      <c r="S132" s="13">
        <f>Q132/R132</f>
        <v>6.0852814954066824E-3</v>
      </c>
      <c r="T132" s="2">
        <f>$B$122/100</f>
        <v>0.01</v>
      </c>
      <c r="U132" s="14">
        <f>S132*T132</f>
        <v>6.0852814954066822E-5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5.5508528149540671E-3</v>
      </c>
      <c r="AU132" s="9">
        <f>$B$121/12</f>
        <v>28.47</v>
      </c>
      <c r="AV132" s="1">
        <f>$B$123</f>
        <v>0.33</v>
      </c>
      <c r="AW132" s="1">
        <f>$E$8/12</f>
        <v>512.25</v>
      </c>
      <c r="AX132" s="1">
        <f>AW132*10000*AV132*0.67*AU132*AT132</f>
        <v>178985.51622234777</v>
      </c>
      <c r="AY132" s="1">
        <f>SUM(AX121:AX132)</f>
        <v>2752161.4750155886</v>
      </c>
      <c r="AZ132" s="1">
        <f>$E$9/12</f>
        <v>11.583333333333334</v>
      </c>
      <c r="BA132" s="1">
        <f>AZ132*10000*AV132*0.67*AU132*AT132</f>
        <v>4047.3380112097525</v>
      </c>
      <c r="BB132" s="1">
        <f>SUM(BA121:BA132)</f>
        <v>62233.682288460521</v>
      </c>
    </row>
    <row r="133" spans="1:54" x14ac:dyDescent="0.15">
      <c r="C133" s="7">
        <v>12</v>
      </c>
      <c r="D133" s="7">
        <f>D117</f>
        <v>-23.040612903225799</v>
      </c>
      <c r="E133" s="10">
        <f>D132</f>
        <v>-13.478733333333301</v>
      </c>
      <c r="F133" s="7" t="s">
        <v>83</v>
      </c>
    </row>
    <row r="135" spans="1:54" x14ac:dyDescent="0.15">
      <c r="A135" s="35" t="s">
        <v>29</v>
      </c>
      <c r="B135" s="35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-21.957645161290301</v>
      </c>
      <c r="E136" s="7"/>
      <c r="F136" s="7"/>
      <c r="G136" s="1">
        <v>1</v>
      </c>
      <c r="H136" s="9">
        <f>E137</f>
        <v>-21.957645161290301</v>
      </c>
      <c r="I136" s="9">
        <f>H136+273.15</f>
        <v>251.19235483870966</v>
      </c>
      <c r="J136" s="9">
        <f>EXP(($C$15*(I136-$C$13))/($C$16*I136*$C$13))</f>
        <v>7.7260317194383608E-4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5.8644282807402727E-4</v>
      </c>
      <c r="Q136" s="12">
        <f>P136*$B$138</f>
        <v>1.524751352992471E-4</v>
      </c>
      <c r="R136" s="9">
        <f>L136*$B$138</f>
        <v>0.19735245833333334</v>
      </c>
      <c r="S136" s="13">
        <f>Q136/R136</f>
        <v>7.7260317194383619E-4</v>
      </c>
      <c r="T136" s="2">
        <f>$B$137/100</f>
        <v>0.01</v>
      </c>
      <c r="U136" s="14">
        <f>S136*T136</f>
        <v>7.7260317194383622E-6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5.4977260317194384E-3</v>
      </c>
      <c r="AU136" s="9">
        <f>$B$136/12</f>
        <v>75.904791666666668</v>
      </c>
      <c r="AV136" s="1">
        <f>$B$138</f>
        <v>0.26</v>
      </c>
      <c r="AW136" s="1">
        <f>$E$10/12</f>
        <v>473.91666666666669</v>
      </c>
      <c r="AX136" s="1">
        <f>AW136*10000*AV136*0.67*AU136*AT136</f>
        <v>344510.46544951724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-26.8964838709677</v>
      </c>
      <c r="E137" s="10">
        <f>D136</f>
        <v>-21.957645161290301</v>
      </c>
      <c r="F137" s="7" t="s">
        <v>83</v>
      </c>
      <c r="G137" s="1">
        <v>2</v>
      </c>
      <c r="H137" s="9">
        <f>E138</f>
        <v>-26.8964838709677</v>
      </c>
      <c r="I137" s="9">
        <f>H137+273.15</f>
        <v>246.25351612903228</v>
      </c>
      <c r="J137" s="9">
        <f>EXP(($C$15*(I137-$C$13))/($C$16*I137*$C$13))</f>
        <v>3.5508338253124687E-4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1.5175093905052595</v>
      </c>
      <c r="P137" s="9">
        <f>O137*J137</f>
        <v>5.3884236740353835E-4</v>
      </c>
      <c r="Q137" s="12">
        <f>P137*$B$138</f>
        <v>1.4009901552491997E-4</v>
      </c>
      <c r="R137" s="9">
        <f>L137*$B$138</f>
        <v>0.19735245833333334</v>
      </c>
      <c r="S137" s="13">
        <f>Q137/R137</f>
        <v>7.0989242651484563E-4</v>
      </c>
      <c r="T137" s="2">
        <f>$B$137/100</f>
        <v>0.01</v>
      </c>
      <c r="U137" s="14">
        <f>S137*T137</f>
        <v>7.0989242651484562E-6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5.4970989242651485E-3</v>
      </c>
      <c r="AU137" s="9">
        <f>$B$136/12</f>
        <v>75.904791666666668</v>
      </c>
      <c r="AV137" s="1">
        <f>$B$138</f>
        <v>0.26</v>
      </c>
      <c r="AW137" s="1">
        <f>$E$10/12</f>
        <v>473.91666666666669</v>
      </c>
      <c r="AX137" s="1">
        <f>AW137*10000*AV137*0.67*AU137*AT137</f>
        <v>344471.16827833815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-24.427357142857101</v>
      </c>
      <c r="E138" s="10">
        <f>D137</f>
        <v>-26.8964838709677</v>
      </c>
      <c r="F138" s="7" t="s">
        <v>83</v>
      </c>
      <c r="G138" s="1">
        <v>3</v>
      </c>
      <c r="H138" s="9">
        <f>E139</f>
        <v>-24.427357142857101</v>
      </c>
      <c r="I138" s="9">
        <f>H138+273.15</f>
        <v>248.72264285714289</v>
      </c>
      <c r="J138" s="9">
        <f>EXP(($C$15*(I138-$C$13))/($C$16*I138*$C$13))</f>
        <v>5.2577442589196602E-4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2.2760184648045225</v>
      </c>
      <c r="P138" s="9">
        <f>O138*J138</f>
        <v>1.1966723016521117E-3</v>
      </c>
      <c r="Q138" s="12">
        <f>P138*$B$138</f>
        <v>3.1113479842954906E-4</v>
      </c>
      <c r="R138" s="9">
        <f>L138*$B$138</f>
        <v>0.19735245833333334</v>
      </c>
      <c r="S138" s="13">
        <f>Q138/R138</f>
        <v>1.5765438194037312E-3</v>
      </c>
      <c r="T138" s="2">
        <f>$B$137/100</f>
        <v>0.01</v>
      </c>
      <c r="U138" s="14">
        <f>S138*T138</f>
        <v>1.5765438194037312E-5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5.5057654381940376E-3</v>
      </c>
      <c r="AU138" s="9">
        <f>$B$136/12</f>
        <v>75.904791666666668</v>
      </c>
      <c r="AV138" s="1">
        <f>$B$138</f>
        <v>0.26</v>
      </c>
      <c r="AW138" s="1">
        <f>$E$10/12</f>
        <v>473.91666666666669</v>
      </c>
      <c r="AX138" s="1">
        <f>AW138*10000*AV138*0.67*AU138*AT138</f>
        <v>345014.24822270795</v>
      </c>
    </row>
    <row r="139" spans="1:54" x14ac:dyDescent="0.15">
      <c r="C139" s="7">
        <v>3</v>
      </c>
      <c r="D139" s="7">
        <f>D124</f>
        <v>-15.226774193548399</v>
      </c>
      <c r="E139" s="10">
        <f>D138</f>
        <v>-24.427357142857101</v>
      </c>
      <c r="F139" s="7" t="s">
        <v>83</v>
      </c>
      <c r="G139" s="1">
        <v>4</v>
      </c>
      <c r="H139" s="9">
        <f>E140</f>
        <v>-15.226774193548399</v>
      </c>
      <c r="I139" s="9">
        <f>H139+273.15</f>
        <v>257.92322580645157</v>
      </c>
      <c r="J139" s="9">
        <f>EXP(($C$15*(I139-$C$13))/($C$16*I139*$C$13))</f>
        <v>2.1245644417582205E-3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3.033869709169537</v>
      </c>
      <c r="P139" s="9">
        <f>O139*J139</f>
        <v>6.445651705028952E-3</v>
      </c>
      <c r="Q139" s="12">
        <f>P139*$B$138</f>
        <v>1.6758694433075276E-3</v>
      </c>
      <c r="R139" s="9">
        <f>L139*$B$138</f>
        <v>0.19735245833333334</v>
      </c>
      <c r="S139" s="13">
        <f>Q139/R139</f>
        <v>8.4917586406597547E-3</v>
      </c>
      <c r="T139" s="2">
        <f>$B$137/100</f>
        <v>0.01</v>
      </c>
      <c r="U139" s="14">
        <f>S139*T139</f>
        <v>8.4917586406597543E-5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5.5749175864065973E-3</v>
      </c>
      <c r="AU139" s="9">
        <f>$B$136/12</f>
        <v>75.904791666666668</v>
      </c>
      <c r="AV139" s="1">
        <f>$B$138</f>
        <v>0.26</v>
      </c>
      <c r="AW139" s="1">
        <f>$E$10/12</f>
        <v>473.91666666666669</v>
      </c>
      <c r="AX139" s="1">
        <f>AW139*10000*AV139*0.67*AU139*AT139</f>
        <v>349347.610531068</v>
      </c>
    </row>
    <row r="140" spans="1:54" x14ac:dyDescent="0.15">
      <c r="C140" s="7">
        <v>4</v>
      </c>
      <c r="D140" s="7">
        <f>D125</f>
        <v>-3.8052999999999999</v>
      </c>
      <c r="E140" s="10">
        <f>D139</f>
        <v>-15.226774193548399</v>
      </c>
      <c r="F140" s="7" t="s">
        <v>83</v>
      </c>
      <c r="G140" s="1">
        <v>5</v>
      </c>
      <c r="H140" s="9">
        <f>E141</f>
        <v>-3.8052999999999999</v>
      </c>
      <c r="I140" s="9">
        <f>H140+273.15</f>
        <v>269.34469999999999</v>
      </c>
      <c r="J140" s="9">
        <f>EXP(($C$15*(I140-$C$13))/($C$16*I140*$C$13))</f>
        <v>1.0531534673405504E-2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3.786471974131175</v>
      </c>
      <c r="P140" s="9">
        <f>O140*J140</f>
        <v>3.9877360885440659E-2</v>
      </c>
      <c r="Q140" s="12">
        <f>P140*$B$138</f>
        <v>1.0368113830214572E-2</v>
      </c>
      <c r="R140" s="9">
        <f>L140*$B$138</f>
        <v>0.19735245833333334</v>
      </c>
      <c r="S140" s="13">
        <f>Q140/R140</f>
        <v>5.2536025736768695E-2</v>
      </c>
      <c r="T140" s="2">
        <f>$B$137/100</f>
        <v>0.01</v>
      </c>
      <c r="U140" s="14">
        <f>S140*T140</f>
        <v>5.2536025736768695E-4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6.015360257367687E-3</v>
      </c>
      <c r="AU140" s="9">
        <f>$B$136/12</f>
        <v>75.904791666666668</v>
      </c>
      <c r="AV140" s="1">
        <f>$B$138</f>
        <v>0.26</v>
      </c>
      <c r="AW140" s="1">
        <f>$E$10/12</f>
        <v>473.91666666666669</v>
      </c>
      <c r="AX140" s="1">
        <f>AW140*10000*AV140*0.67*AU140*AT140</f>
        <v>376947.58708522469</v>
      </c>
    </row>
    <row r="141" spans="1:54" x14ac:dyDescent="0.15">
      <c r="C141" s="7">
        <v>5</v>
      </c>
      <c r="D141" s="7">
        <f>D126</f>
        <v>5.8641290322580604</v>
      </c>
      <c r="E141" s="10">
        <f>D140</f>
        <v>-3.8052999999999999</v>
      </c>
      <c r="F141" s="7" t="s">
        <v>85</v>
      </c>
      <c r="G141" s="1">
        <v>6</v>
      </c>
      <c r="H141" s="9">
        <f>E142</f>
        <v>5.8641290322580604</v>
      </c>
      <c r="I141" s="9">
        <f>H141+273.15</f>
        <v>279.01412903225804</v>
      </c>
      <c r="J141" s="9">
        <f>EXP(($C$15*(I141-$C$13))/($C$16*I141*$C$13))</f>
        <v>3.6861759751132601E-2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4.505642529912401</v>
      </c>
      <c r="P141" s="9">
        <f>O141*J141</f>
        <v>0.16608591246211621</v>
      </c>
      <c r="Q141" s="12">
        <f>P141*$B$138</f>
        <v>4.3182337240150213E-2</v>
      </c>
      <c r="R141" s="9">
        <f>L141*$B$138</f>
        <v>0.19735245833333334</v>
      </c>
      <c r="S141" s="13">
        <f>Q141/R141</f>
        <v>0.21880820540484042</v>
      </c>
      <c r="T141" s="2">
        <f>$B$137/100</f>
        <v>0.01</v>
      </c>
      <c r="U141" s="14">
        <f>S141*T141</f>
        <v>2.1880820540484043E-3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7.6780820540484048E-3</v>
      </c>
      <c r="AU141" s="9">
        <f>$B$136/12</f>
        <v>75.904791666666668</v>
      </c>
      <c r="AV141" s="1">
        <f>$B$138</f>
        <v>0.26</v>
      </c>
      <c r="AW141" s="1">
        <f>$E$10/12</f>
        <v>473.91666666666669</v>
      </c>
      <c r="AX141" s="1">
        <f>AW141*10000*AV141*0.67*AU141*AT141</f>
        <v>481140.67651576112</v>
      </c>
    </row>
    <row r="142" spans="1:54" x14ac:dyDescent="0.15">
      <c r="C142" s="7">
        <v>6</v>
      </c>
      <c r="D142" s="7">
        <f>D127</f>
        <v>13.5468333333333</v>
      </c>
      <c r="E142" s="10">
        <f>D141</f>
        <v>5.8641290322580604</v>
      </c>
      <c r="F142" s="7" t="s">
        <v>83</v>
      </c>
      <c r="G142" s="1">
        <v>7</v>
      </c>
      <c r="H142" s="9">
        <f>E143</f>
        <v>13.5468333333333</v>
      </c>
      <c r="I142" s="9">
        <f>H142+273.15</f>
        <v>286.6968333333333</v>
      </c>
      <c r="J142" s="9">
        <f>EXP(($C$15*(I142-$C$13))/($C$16*I142*$C$13))</f>
        <v>9.3908757143006449E-2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5.0986045341169515</v>
      </c>
      <c r="P142" s="9">
        <f>O142*J142</f>
        <v>0.47880361496262036</v>
      </c>
      <c r="Q142" s="12">
        <f>P142*$B$138</f>
        <v>0.1244889398902813</v>
      </c>
      <c r="R142" s="9">
        <f>L142*$B$138</f>
        <v>0.19735245833333334</v>
      </c>
      <c r="S142" s="13">
        <f>Q142/R142</f>
        <v>0.63079497940692641</v>
      </c>
      <c r="T142" s="2">
        <f>$B$137/100</f>
        <v>0.01</v>
      </c>
      <c r="U142" s="14">
        <f>S142*T142</f>
        <v>6.3079497940692645E-3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1.1797949794069264E-2</v>
      </c>
      <c r="AU142" s="9">
        <f>$B$136/12</f>
        <v>75.904791666666668</v>
      </c>
      <c r="AV142" s="1">
        <f>$B$138</f>
        <v>0.26</v>
      </c>
      <c r="AW142" s="1">
        <f>$E$10/12</f>
        <v>473.91666666666669</v>
      </c>
      <c r="AX142" s="1">
        <f>AW142*10000*AV142*0.67*AU142*AT142</f>
        <v>739308.78902556782</v>
      </c>
    </row>
    <row r="143" spans="1:54" x14ac:dyDescent="0.15">
      <c r="C143" s="7">
        <v>7</v>
      </c>
      <c r="D143" s="7">
        <f>D128</f>
        <v>15.966064516129</v>
      </c>
      <c r="E143" s="10">
        <f>D142</f>
        <v>13.5468333333333</v>
      </c>
      <c r="F143" s="7" t="s">
        <v>83</v>
      </c>
      <c r="G143" s="1">
        <v>8</v>
      </c>
      <c r="H143" s="9">
        <f>E144</f>
        <v>15.966064516129</v>
      </c>
      <c r="I143" s="9">
        <f>H143+273.15</f>
        <v>289.11606451612897</v>
      </c>
      <c r="J143" s="9">
        <f>EXP(($C$15*(I143-$C$13))/($C$16*I143*$C$13))</f>
        <v>0.12477431071973187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5.3788488358209978</v>
      </c>
      <c r="P143" s="9">
        <f>O143*J143</f>
        <v>0.67114215595519722</v>
      </c>
      <c r="Q143" s="12">
        <f>P143*$B$138</f>
        <v>0.17449696054835129</v>
      </c>
      <c r="R143" s="9">
        <f>L143*$B$138</f>
        <v>0.19735245833333334</v>
      </c>
      <c r="S143" s="13">
        <f>Q143/R143</f>
        <v>0.88418944472240357</v>
      </c>
      <c r="T143" s="2">
        <f>$B$137/100</f>
        <v>0.01</v>
      </c>
      <c r="U143" s="14">
        <f>S143*T143</f>
        <v>8.8418944472240368E-3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1.8791894447224039E-2</v>
      </c>
      <c r="AU143" s="9">
        <f>$B$136/12</f>
        <v>75.904791666666668</v>
      </c>
      <c r="AV143" s="1">
        <f>$B$138</f>
        <v>0.26</v>
      </c>
      <c r="AW143" s="1">
        <f>$E$10/12</f>
        <v>473.91666666666669</v>
      </c>
      <c r="AX143" s="1">
        <f>AW143*10000*AV143*0.67*AU143*AT143</f>
        <v>1177578.5598153167</v>
      </c>
    </row>
    <row r="144" spans="1:54" x14ac:dyDescent="0.15">
      <c r="C144" s="7">
        <v>8</v>
      </c>
      <c r="D144" s="7">
        <f>D129</f>
        <v>13.9873225806452</v>
      </c>
      <c r="E144" s="10">
        <f>D143</f>
        <v>15.966064516129</v>
      </c>
      <c r="F144" s="7" t="s">
        <v>83</v>
      </c>
      <c r="G144" s="1">
        <v>9</v>
      </c>
      <c r="H144" s="9">
        <f>E145</f>
        <v>13.9873225806452</v>
      </c>
      <c r="I144" s="9">
        <f>H144+273.15</f>
        <v>287.13732258064516</v>
      </c>
      <c r="J144" s="9">
        <f>EXP(($C$15*(I144-$C$13))/($C$16*I144*$C$13))</f>
        <v>9.8931109014289337E-2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5.4667545965324678</v>
      </c>
      <c r="P144" s="9">
        <f>O144*J144</f>
        <v>0.54083209494392093</v>
      </c>
      <c r="Q144" s="12">
        <f>P144*$B$138</f>
        <v>0.14061634468541945</v>
      </c>
      <c r="R144" s="9">
        <f>L144*$B$138</f>
        <v>0.19735245833333334</v>
      </c>
      <c r="S144" s="13">
        <f>Q144/R144</f>
        <v>0.71251377293671636</v>
      </c>
      <c r="T144" s="2">
        <f>$B$137/100</f>
        <v>0.01</v>
      </c>
      <c r="U144" s="14">
        <f>S144*T144</f>
        <v>7.125137729367164E-3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1.2615137729367166E-2</v>
      </c>
      <c r="AU144" s="9">
        <f>$B$136/12</f>
        <v>75.904791666666668</v>
      </c>
      <c r="AV144" s="1">
        <f>$B$138</f>
        <v>0.26</v>
      </c>
      <c r="AW144" s="1">
        <f>$E$10/12</f>
        <v>473.91666666666669</v>
      </c>
      <c r="AX144" s="1">
        <f>AW144*10000*AV144*0.67*AU144*AT144</f>
        <v>790517.19670629047</v>
      </c>
    </row>
    <row r="145" spans="3:51" x14ac:dyDescent="0.15">
      <c r="C145" s="7">
        <v>9</v>
      </c>
      <c r="D145" s="7">
        <f>D130</f>
        <v>5.7520333333333298</v>
      </c>
      <c r="E145" s="10">
        <f>D144</f>
        <v>13.9873225806452</v>
      </c>
      <c r="F145" s="7" t="s">
        <v>83</v>
      </c>
      <c r="G145" s="1">
        <v>10</v>
      </c>
      <c r="H145" s="9">
        <f>E146</f>
        <v>5.7520333333333298</v>
      </c>
      <c r="I145" s="9">
        <f>H145+273.15</f>
        <v>278.90203333333329</v>
      </c>
      <c r="J145" s="9">
        <f>EXP(($C$15*(I145-$C$13))/($C$16*I145*$C$13))</f>
        <v>3.6348353912837555E-2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5.6849704182552134</v>
      </c>
      <c r="P145" s="9">
        <f>O145*J145</f>
        <v>0.20663931674675265</v>
      </c>
      <c r="Q145" s="12">
        <f>P145*$B$138</f>
        <v>5.3726222354155688E-2</v>
      </c>
      <c r="R145" s="9">
        <f>L145*$B$138</f>
        <v>0.19735245833333334</v>
      </c>
      <c r="S145" s="13">
        <f>Q145/R145</f>
        <v>0.27223487767966248</v>
      </c>
      <c r="T145" s="2">
        <f>$B$137/100</f>
        <v>0.01</v>
      </c>
      <c r="U145" s="14">
        <f>S145*T145</f>
        <v>2.7223487767966247E-3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8.2123487767966248E-3</v>
      </c>
      <c r="AU145" s="9">
        <f>$B$136/12</f>
        <v>75.904791666666668</v>
      </c>
      <c r="AV145" s="1">
        <f>$B$138</f>
        <v>0.26</v>
      </c>
      <c r="AW145" s="1">
        <f>$E$10/12</f>
        <v>473.91666666666669</v>
      </c>
      <c r="AX145" s="1">
        <f>AW145*10000*AV145*0.67*AU145*AT145</f>
        <v>514620.05985829775</v>
      </c>
    </row>
    <row r="146" spans="3:51" x14ac:dyDescent="0.15">
      <c r="C146" s="7">
        <v>10</v>
      </c>
      <c r="D146" s="7">
        <f>D131</f>
        <v>-2.72087096774194</v>
      </c>
      <c r="E146" s="10">
        <f>D145</f>
        <v>5.7520333333333298</v>
      </c>
      <c r="F146" s="7" t="s">
        <v>83</v>
      </c>
      <c r="G146" s="1">
        <v>11</v>
      </c>
      <c r="H146" s="9">
        <f>E147</f>
        <v>-2.72087096774194</v>
      </c>
      <c r="I146" s="9">
        <f>H146+273.15</f>
        <v>270.42912903225806</v>
      </c>
      <c r="J146" s="9">
        <f>EXP(($C$15*(I146-$C$13))/($C$16*I146*$C$13))</f>
        <v>1.2174411533041952E-2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6.2373790181751279</v>
      </c>
      <c r="P146" s="9">
        <f>O146*J146</f>
        <v>7.5936419054825163E-2</v>
      </c>
      <c r="Q146" s="12">
        <f>P146*$B$138</f>
        <v>1.9743468954254544E-2</v>
      </c>
      <c r="R146" s="9">
        <f>L146*$B$138</f>
        <v>0.19735245833333334</v>
      </c>
      <c r="S146" s="13">
        <f>Q146/R146</f>
        <v>0.1000416671826166</v>
      </c>
      <c r="T146" s="2">
        <f>$B$137/100</f>
        <v>0.01</v>
      </c>
      <c r="U146" s="14">
        <f>S146*T146</f>
        <v>1.0004166718261659E-3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6.4904166718261656E-3</v>
      </c>
      <c r="AU146" s="9">
        <f>$B$136/12</f>
        <v>75.904791666666668</v>
      </c>
      <c r="AV146" s="1">
        <f>$B$138</f>
        <v>0.26</v>
      </c>
      <c r="AW146" s="1">
        <f>$E$10/12</f>
        <v>473.91666666666669</v>
      </c>
      <c r="AX146" s="1">
        <f>AW146*10000*AV146*0.67*AU146*AT146</f>
        <v>406716.60531487322</v>
      </c>
    </row>
    <row r="147" spans="3:51" x14ac:dyDescent="0.15">
      <c r="C147" s="7">
        <v>11</v>
      </c>
      <c r="D147" s="7">
        <f>D132</f>
        <v>-13.478733333333301</v>
      </c>
      <c r="E147" s="10">
        <f>D146</f>
        <v>-2.72087096774194</v>
      </c>
      <c r="F147" s="7" t="s">
        <v>85</v>
      </c>
      <c r="G147" s="1">
        <v>12</v>
      </c>
      <c r="H147" s="9">
        <f>E148</f>
        <v>-13.478733333333301</v>
      </c>
      <c r="I147" s="9">
        <f>H147+273.15</f>
        <v>259.67126666666667</v>
      </c>
      <c r="J147" s="9">
        <f>EXP(($C$15*(I147-$C$13))/($C$16*I147*$C$13))</f>
        <v>2.7392799457419759E-3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6.9204905157869696</v>
      </c>
      <c r="P147" s="9">
        <f>O147*J147</f>
        <v>1.8957160884592789E-2</v>
      </c>
      <c r="Q147" s="12">
        <f>P147*$B$138</f>
        <v>4.9288618299941252E-3</v>
      </c>
      <c r="R147" s="9">
        <f>L147*$B$138</f>
        <v>0.19735245833333334</v>
      </c>
      <c r="S147" s="13">
        <f>Q147/R147</f>
        <v>2.4974919854654921E-2</v>
      </c>
      <c r="T147" s="2">
        <f>$B$137/100</f>
        <v>0.01</v>
      </c>
      <c r="U147" s="14">
        <f>S147*T147</f>
        <v>2.4974919854654922E-4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5.7397491985465496E-3</v>
      </c>
      <c r="AU147" s="9">
        <f>$B$136/12</f>
        <v>75.904791666666668</v>
      </c>
      <c r="AV147" s="1">
        <f>$B$138</f>
        <v>0.26</v>
      </c>
      <c r="AW147" s="1">
        <f>$E$10/12</f>
        <v>473.91666666666669</v>
      </c>
      <c r="AX147" s="1">
        <f>AW147*10000*AV147*0.67*AU147*AT147</f>
        <v>359676.64749862475</v>
      </c>
      <c r="AY147" s="1">
        <f>SUM(AX136:AX147)</f>
        <v>6229849.6143015875</v>
      </c>
    </row>
    <row r="148" spans="3:51" x14ac:dyDescent="0.15">
      <c r="C148" s="7">
        <v>12</v>
      </c>
      <c r="D148" s="7">
        <f>D133</f>
        <v>-23.040612903225799</v>
      </c>
      <c r="E148" s="10">
        <f>D147</f>
        <v>-13.478733333333301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" right="0.7" top="0.75" bottom="0.75" header="0.3" footer="0.3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1389890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348770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1372500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2971455.1044307486</v>
      </c>
      <c r="J13" s="6" t="s">
        <v>37</v>
      </c>
      <c r="K13" s="6">
        <f>I13/(10000*1000)</f>
        <v>0.29714551044307486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-0.82535483870967696</v>
      </c>
      <c r="E26" s="7"/>
      <c r="F26" s="7"/>
      <c r="G26" s="1">
        <v>1</v>
      </c>
      <c r="H26" s="9">
        <f t="shared" ref="H26:H37" si="0">E27</f>
        <v>-0.82535483870967696</v>
      </c>
      <c r="I26" s="9">
        <f t="shared" ref="I26:I37" si="1">H26+273.15</f>
        <v>272.32464516129028</v>
      </c>
      <c r="J26" s="9">
        <f t="shared" ref="J26:J37" si="2">EXP(($C$15*(I26-$C$13))/($C$16*I26*$C$13))</f>
        <v>1.5641832469201398E-2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0.63399622658089527</v>
      </c>
      <c r="Q26" s="12">
        <f t="shared" ref="Q26:Q37" si="6">P26*$B$28</f>
        <v>6.339962265808953E-2</v>
      </c>
      <c r="R26" s="9">
        <f t="shared" ref="R26:R37" si="7">L26*$B$28</f>
        <v>4.0532094166666672</v>
      </c>
      <c r="S26" s="13">
        <f t="shared" ref="S26:S37" si="8">Q26/R26</f>
        <v>1.5641832469201398E-2</v>
      </c>
      <c r="T26" s="2">
        <f t="shared" ref="T26:T37" si="9">$B$27/100</f>
        <v>0.34</v>
      </c>
      <c r="U26" s="14">
        <f t="shared" ref="U26:U37" si="10">S26*T26</f>
        <v>5.3182230395284755E-3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1.8218223039528476E-2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-8.8020967741935507</v>
      </c>
      <c r="E27" s="10">
        <f t="shared" ref="E27:E38" si="18">D26</f>
        <v>-0.82535483870967696</v>
      </c>
      <c r="F27" s="7" t="s">
        <v>83</v>
      </c>
      <c r="G27" s="1">
        <v>2</v>
      </c>
      <c r="H27" s="9">
        <f t="shared" si="0"/>
        <v>-8.8020967741935507</v>
      </c>
      <c r="I27" s="9">
        <f t="shared" si="1"/>
        <v>264.34790322580642</v>
      </c>
      <c r="J27" s="9">
        <f t="shared" si="2"/>
        <v>5.3177783289773259E-3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80.430192106752443</v>
      </c>
      <c r="P27" s="9">
        <f t="shared" si="5"/>
        <v>0.42770993258077133</v>
      </c>
      <c r="Q27" s="12">
        <f t="shared" si="6"/>
        <v>4.2770993258077136E-2</v>
      </c>
      <c r="R27" s="9">
        <f t="shared" si="7"/>
        <v>4.0532094166666672</v>
      </c>
      <c r="S27" s="13">
        <f t="shared" si="8"/>
        <v>1.0552376860224439E-2</v>
      </c>
      <c r="T27" s="2">
        <f t="shared" si="9"/>
        <v>0.34</v>
      </c>
      <c r="U27" s="14">
        <f t="shared" si="10"/>
        <v>3.5878081324763095E-3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1.6487808132476311E-2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-7.0762499999999999</v>
      </c>
      <c r="E28" s="10">
        <f t="shared" si="18"/>
        <v>-8.8020967741935507</v>
      </c>
      <c r="F28" s="7" t="s">
        <v>83</v>
      </c>
      <c r="G28" s="1">
        <v>3</v>
      </c>
      <c r="H28" s="9">
        <f t="shared" si="0"/>
        <v>-7.0762499999999999</v>
      </c>
      <c r="I28" s="9">
        <f t="shared" si="1"/>
        <v>266.07374999999996</v>
      </c>
      <c r="J28" s="9">
        <f t="shared" si="2"/>
        <v>6.7528779935735811E-3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120.53457634083834</v>
      </c>
      <c r="P28" s="9">
        <f t="shared" si="5"/>
        <v>0.81395528803676209</v>
      </c>
      <c r="Q28" s="12">
        <f t="shared" si="6"/>
        <v>8.1395528803676218E-2</v>
      </c>
      <c r="R28" s="9">
        <f t="shared" si="7"/>
        <v>4.0532094166666672</v>
      </c>
      <c r="S28" s="13">
        <f t="shared" si="8"/>
        <v>2.0081747680981005E-2</v>
      </c>
      <c r="T28" s="2">
        <f t="shared" si="9"/>
        <v>0.34</v>
      </c>
      <c r="U28" s="14">
        <f t="shared" si="10"/>
        <v>6.8277942115335423E-3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1.9727794211533541E-2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-0.76425806451612899</v>
      </c>
      <c r="E29" s="10">
        <f t="shared" si="18"/>
        <v>-7.0762499999999999</v>
      </c>
      <c r="F29" s="7" t="s">
        <v>83</v>
      </c>
      <c r="G29" s="1">
        <v>4</v>
      </c>
      <c r="H29" s="9">
        <f t="shared" si="0"/>
        <v>-0.76425806451612899</v>
      </c>
      <c r="I29" s="9">
        <f t="shared" si="1"/>
        <v>272.38574193548385</v>
      </c>
      <c r="J29" s="9">
        <f t="shared" si="2"/>
        <v>1.5767780968299092E-2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160.25271521946826</v>
      </c>
      <c r="P29" s="9">
        <f t="shared" si="5"/>
        <v>2.5268297131557858</v>
      </c>
      <c r="Q29" s="12">
        <f t="shared" si="6"/>
        <v>0.2526829713155786</v>
      </c>
      <c r="R29" s="9">
        <f t="shared" si="7"/>
        <v>4.0532094166666672</v>
      </c>
      <c r="S29" s="13">
        <f t="shared" si="8"/>
        <v>6.2341454718957849E-2</v>
      </c>
      <c r="T29" s="2">
        <f t="shared" si="9"/>
        <v>0.34</v>
      </c>
      <c r="U29" s="14">
        <f t="shared" si="10"/>
        <v>2.1196094604445669E-2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3.4096094604445668E-2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1.6539999999999999</v>
      </c>
      <c r="E30" s="10">
        <f t="shared" si="18"/>
        <v>-0.76425806451612899</v>
      </c>
      <c r="F30" s="7" t="s">
        <v>83</v>
      </c>
      <c r="G30" s="1">
        <v>5</v>
      </c>
      <c r="H30" s="9">
        <f t="shared" si="0"/>
        <v>1.6539999999999999</v>
      </c>
      <c r="I30" s="9">
        <f t="shared" si="1"/>
        <v>274.80399999999997</v>
      </c>
      <c r="J30" s="9">
        <f t="shared" si="2"/>
        <v>2.1596561361083962E-2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149.83959123099686</v>
      </c>
      <c r="O30" s="9">
        <f t="shared" si="19"/>
        <v>48.418388441982273</v>
      </c>
      <c r="P30" s="9">
        <f t="shared" si="5"/>
        <v>1.0456706969920686</v>
      </c>
      <c r="Q30" s="12">
        <f t="shared" si="6"/>
        <v>0.10456706969920687</v>
      </c>
      <c r="R30" s="9">
        <f t="shared" si="7"/>
        <v>4.0532094166666672</v>
      </c>
      <c r="S30" s="13">
        <f t="shared" si="8"/>
        <v>2.5798585503435976E-2</v>
      </c>
      <c r="T30" s="2">
        <f t="shared" si="9"/>
        <v>0.34</v>
      </c>
      <c r="U30" s="14">
        <f t="shared" si="10"/>
        <v>8.771519071168233E-3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2.1671519071168231E-2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6.7095806451612896</v>
      </c>
      <c r="E31" s="10">
        <f t="shared" si="18"/>
        <v>1.6539999999999999</v>
      </c>
      <c r="F31" s="7" t="s">
        <v>85</v>
      </c>
      <c r="G31" s="1">
        <v>6</v>
      </c>
      <c r="H31" s="9">
        <f t="shared" si="0"/>
        <v>6.7095806451612896</v>
      </c>
      <c r="I31" s="9">
        <f t="shared" si="1"/>
        <v>279.85958064516126</v>
      </c>
      <c r="J31" s="9">
        <f t="shared" si="2"/>
        <v>4.0960097716267713E-2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87.904811911656878</v>
      </c>
      <c r="P31" s="9">
        <f t="shared" si="5"/>
        <v>3.6005896856315998</v>
      </c>
      <c r="Q31" s="12">
        <f t="shared" si="6"/>
        <v>0.36005896856316</v>
      </c>
      <c r="R31" s="9">
        <f t="shared" si="7"/>
        <v>4.0532094166666672</v>
      </c>
      <c r="S31" s="13">
        <f t="shared" si="8"/>
        <v>8.8833053402720588E-2</v>
      </c>
      <c r="T31" s="2">
        <f t="shared" si="9"/>
        <v>0.34</v>
      </c>
      <c r="U31" s="14">
        <f t="shared" si="10"/>
        <v>3.0203238156925001E-2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4.3103238156925003E-2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14.7108333333333</v>
      </c>
      <c r="E32" s="10">
        <f t="shared" si="18"/>
        <v>6.7095806451612896</v>
      </c>
      <c r="F32" s="7" t="s">
        <v>83</v>
      </c>
      <c r="G32" s="1">
        <v>7</v>
      </c>
      <c r="H32" s="9">
        <f t="shared" si="0"/>
        <v>14.7108333333333</v>
      </c>
      <c r="I32" s="9">
        <f t="shared" si="1"/>
        <v>287.86083333333329</v>
      </c>
      <c r="J32" s="9">
        <f t="shared" si="2"/>
        <v>0.10773267879960052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124.83631639269194</v>
      </c>
      <c r="P32" s="9">
        <f t="shared" si="5"/>
        <v>13.448950776459187</v>
      </c>
      <c r="Q32" s="12">
        <f t="shared" si="6"/>
        <v>1.3448950776459188</v>
      </c>
      <c r="R32" s="9">
        <f t="shared" si="7"/>
        <v>4.0532094166666672</v>
      </c>
      <c r="S32" s="13">
        <f t="shared" si="8"/>
        <v>0.3318099163876787</v>
      </c>
      <c r="T32" s="2">
        <f t="shared" si="9"/>
        <v>0.34</v>
      </c>
      <c r="U32" s="14">
        <f t="shared" si="10"/>
        <v>0.11281537157181076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0.12571537157181076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17.3202580645161</v>
      </c>
      <c r="E33" s="10">
        <f t="shared" si="18"/>
        <v>14.7108333333333</v>
      </c>
      <c r="F33" s="7" t="s">
        <v>83</v>
      </c>
      <c r="G33" s="1">
        <v>8</v>
      </c>
      <c r="H33" s="9">
        <f t="shared" si="0"/>
        <v>17.3202580645161</v>
      </c>
      <c r="I33" s="9">
        <f t="shared" si="1"/>
        <v>290.47025806451609</v>
      </c>
      <c r="J33" s="9">
        <f t="shared" si="2"/>
        <v>0.14598660792637663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151.91945978289942</v>
      </c>
      <c r="P33" s="9">
        <f t="shared" si="5"/>
        <v>22.17820661171308</v>
      </c>
      <c r="Q33" s="12">
        <f t="shared" si="6"/>
        <v>2.217820661171308</v>
      </c>
      <c r="R33" s="9">
        <f t="shared" si="7"/>
        <v>4.0532094166666672</v>
      </c>
      <c r="S33" s="13">
        <f t="shared" si="8"/>
        <v>0.54717643062105314</v>
      </c>
      <c r="T33" s="2">
        <f t="shared" si="9"/>
        <v>0.34</v>
      </c>
      <c r="U33" s="14">
        <f t="shared" si="10"/>
        <v>0.18603998641115807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0.19893998641115807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12.586645161290299</v>
      </c>
      <c r="E34" s="10">
        <f t="shared" si="18"/>
        <v>17.3202580645161</v>
      </c>
      <c r="F34" s="7" t="s">
        <v>83</v>
      </c>
      <c r="G34" s="1">
        <v>9</v>
      </c>
      <c r="H34" s="9">
        <f t="shared" si="0"/>
        <v>12.586645161290299</v>
      </c>
      <c r="I34" s="9">
        <f t="shared" si="1"/>
        <v>285.73664516129026</v>
      </c>
      <c r="J34" s="9">
        <f t="shared" si="2"/>
        <v>8.3780307701784698E-2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170.27334733785301</v>
      </c>
      <c r="P34" s="9">
        <f t="shared" si="5"/>
        <v>14.265553433378187</v>
      </c>
      <c r="Q34" s="12">
        <f t="shared" si="6"/>
        <v>1.4265553433378189</v>
      </c>
      <c r="R34" s="9">
        <f t="shared" si="7"/>
        <v>4.0532094166666672</v>
      </c>
      <c r="S34" s="13">
        <f t="shared" si="8"/>
        <v>0.35195697944248056</v>
      </c>
      <c r="T34" s="2">
        <f t="shared" si="9"/>
        <v>0.34</v>
      </c>
      <c r="U34" s="14">
        <f t="shared" si="10"/>
        <v>0.1196653730104434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0.13256537301044341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8.7091666666666701</v>
      </c>
      <c r="E35" s="10">
        <f t="shared" si="18"/>
        <v>12.586645161290299</v>
      </c>
      <c r="F35" s="7" t="s">
        <v>83</v>
      </c>
      <c r="G35" s="1">
        <v>10</v>
      </c>
      <c r="H35" s="9">
        <f t="shared" si="0"/>
        <v>8.7091666666666701</v>
      </c>
      <c r="I35" s="9">
        <f t="shared" si="1"/>
        <v>281.85916666666662</v>
      </c>
      <c r="J35" s="9">
        <f t="shared" si="2"/>
        <v>5.2426918209827124E-2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196.53988807114149</v>
      </c>
      <c r="P35" s="9">
        <f t="shared" si="5"/>
        <v>10.303980636874313</v>
      </c>
      <c r="Q35" s="12">
        <f t="shared" si="6"/>
        <v>1.0303980636874313</v>
      </c>
      <c r="R35" s="9">
        <f t="shared" si="7"/>
        <v>4.0532094166666672</v>
      </c>
      <c r="S35" s="13">
        <f t="shared" si="8"/>
        <v>0.25421782043890145</v>
      </c>
      <c r="T35" s="2">
        <f t="shared" si="9"/>
        <v>0.34</v>
      </c>
      <c r="U35" s="14">
        <f t="shared" si="10"/>
        <v>8.6434058949226497E-2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9.9334058949226492E-2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4.9005483870967703</v>
      </c>
      <c r="E36" s="10">
        <f t="shared" si="18"/>
        <v>8.7091666666666701</v>
      </c>
      <c r="F36" s="7" t="s">
        <v>83</v>
      </c>
      <c r="G36" s="1">
        <v>11</v>
      </c>
      <c r="H36" s="9">
        <f t="shared" si="0"/>
        <v>4.9005483870967703</v>
      </c>
      <c r="I36" s="9">
        <f t="shared" si="1"/>
        <v>278.05054838709674</v>
      </c>
      <c r="J36" s="9">
        <f t="shared" si="2"/>
        <v>3.2662876946508303E-2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176.92411206255383</v>
      </c>
      <c r="O36" s="9">
        <f t="shared" si="19"/>
        <v>49.843889538380012</v>
      </c>
      <c r="P36" s="9">
        <f t="shared" si="5"/>
        <v>1.6280448305274589</v>
      </c>
      <c r="Q36" s="12">
        <f t="shared" si="6"/>
        <v>0.16280448305274589</v>
      </c>
      <c r="R36" s="9">
        <f t="shared" si="7"/>
        <v>4.0532094166666672</v>
      </c>
      <c r="S36" s="13">
        <f t="shared" si="8"/>
        <v>4.0166807661923182E-2</v>
      </c>
      <c r="T36" s="2">
        <f t="shared" si="9"/>
        <v>0.34</v>
      </c>
      <c r="U36" s="14">
        <f t="shared" si="10"/>
        <v>1.3656714605053882E-2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2.6556714605053884E-2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-1.87673333333333</v>
      </c>
      <c r="E37" s="10">
        <f t="shared" si="18"/>
        <v>4.9005483870967703</v>
      </c>
      <c r="F37" s="7" t="s">
        <v>85</v>
      </c>
      <c r="G37" s="1">
        <v>12</v>
      </c>
      <c r="H37" s="9">
        <f t="shared" si="0"/>
        <v>-1.87673333333333</v>
      </c>
      <c r="I37" s="9">
        <f t="shared" si="1"/>
        <v>271.27326666666664</v>
      </c>
      <c r="J37" s="9">
        <f t="shared" si="2"/>
        <v>1.361776462388649E-2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88.747938874519221</v>
      </c>
      <c r="P37" s="9">
        <f t="shared" si="5"/>
        <v>1.2085485424482685</v>
      </c>
      <c r="Q37" s="12">
        <f t="shared" si="6"/>
        <v>0.12085485424482685</v>
      </c>
      <c r="R37" s="9">
        <f t="shared" si="7"/>
        <v>4.0532094166666672</v>
      </c>
      <c r="S37" s="13">
        <f t="shared" si="8"/>
        <v>2.9817076252679067E-2</v>
      </c>
      <c r="T37" s="2">
        <f t="shared" si="9"/>
        <v>0.34</v>
      </c>
      <c r="U37" s="14">
        <f t="shared" si="10"/>
        <v>1.0137805925910884E-2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2.3037805925910884E-2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-7.0859677419354803</v>
      </c>
      <c r="E38" s="10">
        <f t="shared" si="18"/>
        <v>-1.87673333333333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-0.82535483870967696</v>
      </c>
      <c r="E42" s="7"/>
      <c r="F42" s="7"/>
      <c r="G42" s="1">
        <v>1</v>
      </c>
      <c r="H42" s="9">
        <f t="shared" ref="H42:H53" si="20">E43</f>
        <v>-0.82535483870967696</v>
      </c>
      <c r="I42" s="9">
        <f t="shared" ref="I42:I53" si="21">H42+273.15</f>
        <v>272.32464516129028</v>
      </c>
      <c r="J42" s="9">
        <f t="shared" ref="J42:J53" si="22">EXP(($C$15*(I42-$C$13))/($C$16*I42*$C$13))</f>
        <v>1.5641832469201398E-2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0.92061960226543482</v>
      </c>
      <c r="Q42" s="12">
        <f t="shared" ref="Q42:Q53" si="26">P42*$B$44</f>
        <v>0.22094870454370436</v>
      </c>
      <c r="R42" s="9">
        <f t="shared" ref="R42:R53" si="27">L42*$B$44</f>
        <v>14.125500000000001</v>
      </c>
      <c r="S42" s="13">
        <f t="shared" ref="S42:S53" si="28">Q42/R42</f>
        <v>1.5641832469201398E-2</v>
      </c>
      <c r="T42" s="2">
        <f t="shared" ref="T42:T53" si="29">$B$43/100</f>
        <v>0.43</v>
      </c>
      <c r="U42" s="14">
        <f t="shared" ref="U42:U53" si="30">S42*T42</f>
        <v>6.7259879617566007E-3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1.5145987961756599E-2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115824.16666666667</v>
      </c>
      <c r="AU42" s="1">
        <f t="shared" ref="AU42:AU53" si="38">AT42*10000*AS42*0.67*AR42*AQ42</f>
        <v>386106371.26927245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-8.8020967741935507</v>
      </c>
      <c r="E43" s="10">
        <f t="shared" ref="E43:E54" si="40">D42</f>
        <v>-0.82535483870967696</v>
      </c>
      <c r="F43" s="7" t="s">
        <v>83</v>
      </c>
      <c r="G43" s="1">
        <v>2</v>
      </c>
      <c r="H43" s="9">
        <f t="shared" si="20"/>
        <v>-8.8020967741935507</v>
      </c>
      <c r="I43" s="9">
        <f t="shared" si="21"/>
        <v>264.34790322580642</v>
      </c>
      <c r="J43" s="9">
        <f t="shared" si="22"/>
        <v>5.3177783289773259E-3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116.79188039773457</v>
      </c>
      <c r="P43" s="9">
        <f t="shared" si="25"/>
        <v>0.62107333057958469</v>
      </c>
      <c r="Q43" s="12">
        <f t="shared" si="26"/>
        <v>0.14905759933910032</v>
      </c>
      <c r="R43" s="9">
        <f t="shared" si="27"/>
        <v>14.125500000000001</v>
      </c>
      <c r="S43" s="13">
        <f t="shared" si="28"/>
        <v>1.0552376860224439E-2</v>
      </c>
      <c r="T43" s="2">
        <f t="shared" si="29"/>
        <v>0.43</v>
      </c>
      <c r="U43" s="14">
        <f t="shared" si="30"/>
        <v>4.5375220498965084E-3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1.2957522049896506E-2</v>
      </c>
      <c r="AR43" s="9">
        <f t="shared" si="35"/>
        <v>136.875</v>
      </c>
      <c r="AS43" s="1">
        <f t="shared" si="36"/>
        <v>0.24</v>
      </c>
      <c r="AT43" s="1">
        <f t="shared" si="37"/>
        <v>115824.16666666667</v>
      </c>
      <c r="AU43" s="1">
        <f t="shared" si="38"/>
        <v>330317298.01711065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-7.0762499999999999</v>
      </c>
      <c r="E44" s="10">
        <f t="shared" si="40"/>
        <v>-8.8020967741935507</v>
      </c>
      <c r="F44" s="7" t="s">
        <v>83</v>
      </c>
      <c r="G44" s="1">
        <v>3</v>
      </c>
      <c r="H44" s="9">
        <f t="shared" si="20"/>
        <v>-7.0762499999999999</v>
      </c>
      <c r="I44" s="9">
        <f t="shared" si="21"/>
        <v>266.07374999999996</v>
      </c>
      <c r="J44" s="9">
        <f t="shared" si="22"/>
        <v>6.7528779935735811E-3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175.027057067155</v>
      </c>
      <c r="P44" s="9">
        <f t="shared" si="25"/>
        <v>1.1819363619487384</v>
      </c>
      <c r="Q44" s="12">
        <f t="shared" si="26"/>
        <v>0.28366472686769723</v>
      </c>
      <c r="R44" s="9">
        <f t="shared" si="27"/>
        <v>14.125500000000001</v>
      </c>
      <c r="S44" s="13">
        <f t="shared" si="28"/>
        <v>2.0081747680981008E-2</v>
      </c>
      <c r="T44" s="2">
        <f t="shared" si="29"/>
        <v>0.43</v>
      </c>
      <c r="U44" s="14">
        <f t="shared" si="30"/>
        <v>8.6351515028218334E-3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1.705515150282183E-2</v>
      </c>
      <c r="AR44" s="9">
        <f t="shared" si="35"/>
        <v>136.875</v>
      </c>
      <c r="AS44" s="1">
        <f t="shared" si="36"/>
        <v>0.24</v>
      </c>
      <c r="AT44" s="1">
        <f t="shared" si="37"/>
        <v>115824.16666666667</v>
      </c>
      <c r="AU44" s="1">
        <f t="shared" si="38"/>
        <v>434775379.11884683</v>
      </c>
    </row>
    <row r="45" spans="1:48" x14ac:dyDescent="0.15">
      <c r="C45" s="7">
        <v>3</v>
      </c>
      <c r="D45" s="7">
        <f t="shared" si="39"/>
        <v>-0.76425806451612899</v>
      </c>
      <c r="E45" s="10">
        <f t="shared" si="40"/>
        <v>-7.0762499999999999</v>
      </c>
      <c r="F45" s="7" t="s">
        <v>83</v>
      </c>
      <c r="G45" s="1">
        <v>4</v>
      </c>
      <c r="H45" s="9">
        <f t="shared" si="20"/>
        <v>-0.76425806451612899</v>
      </c>
      <c r="I45" s="9">
        <f t="shared" si="21"/>
        <v>272.38574193548385</v>
      </c>
      <c r="J45" s="9">
        <f t="shared" si="22"/>
        <v>1.5767780968299092E-2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232.70137070520624</v>
      </c>
      <c r="P45" s="9">
        <f t="shared" si="25"/>
        <v>3.669184244302663</v>
      </c>
      <c r="Q45" s="12">
        <f t="shared" si="26"/>
        <v>0.88060421863263905</v>
      </c>
      <c r="R45" s="9">
        <f t="shared" si="27"/>
        <v>14.125500000000001</v>
      </c>
      <c r="S45" s="13">
        <f t="shared" si="28"/>
        <v>6.2341454718957842E-2</v>
      </c>
      <c r="T45" s="2">
        <f t="shared" si="29"/>
        <v>0.43</v>
      </c>
      <c r="U45" s="14">
        <f t="shared" si="30"/>
        <v>2.6806825529151871E-2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3.5226825529151871E-2</v>
      </c>
      <c r="AR45" s="9">
        <f t="shared" si="35"/>
        <v>136.875</v>
      </c>
      <c r="AS45" s="1">
        <f t="shared" si="36"/>
        <v>0.24</v>
      </c>
      <c r="AT45" s="1">
        <f t="shared" si="37"/>
        <v>115824.16666666667</v>
      </c>
      <c r="AU45" s="1">
        <f t="shared" si="38"/>
        <v>898013507.65230286</v>
      </c>
    </row>
    <row r="46" spans="1:48" x14ac:dyDescent="0.15">
      <c r="C46" s="7">
        <v>4</v>
      </c>
      <c r="D46" s="7">
        <f t="shared" si="39"/>
        <v>1.6539999999999999</v>
      </c>
      <c r="E46" s="10">
        <f t="shared" si="40"/>
        <v>-0.76425806451612899</v>
      </c>
      <c r="F46" s="7" t="s">
        <v>83</v>
      </c>
      <c r="G46" s="1">
        <v>5</v>
      </c>
      <c r="H46" s="9">
        <f t="shared" si="20"/>
        <v>1.6539999999999999</v>
      </c>
      <c r="I46" s="9">
        <f t="shared" si="21"/>
        <v>274.80399999999997</v>
      </c>
      <c r="J46" s="9">
        <f t="shared" si="22"/>
        <v>2.1596561361083962E-2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217.58057713785837</v>
      </c>
      <c r="O46" s="9">
        <f t="shared" si="41"/>
        <v>70.30785932304525</v>
      </c>
      <c r="P46" s="9">
        <f t="shared" si="25"/>
        <v>1.5184079980366059</v>
      </c>
      <c r="Q46" s="12">
        <f t="shared" si="26"/>
        <v>0.36441791952878538</v>
      </c>
      <c r="R46" s="9">
        <f t="shared" si="27"/>
        <v>14.125500000000001</v>
      </c>
      <c r="S46" s="13">
        <f t="shared" si="28"/>
        <v>2.5798585503436011E-2</v>
      </c>
      <c r="T46" s="2">
        <f t="shared" si="29"/>
        <v>0.43</v>
      </c>
      <c r="U46" s="14">
        <f t="shared" si="30"/>
        <v>1.1093391766477485E-2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1.9513391766477484E-2</v>
      </c>
      <c r="AR46" s="9">
        <f t="shared" si="35"/>
        <v>136.875</v>
      </c>
      <c r="AS46" s="1">
        <f t="shared" si="36"/>
        <v>0.24</v>
      </c>
      <c r="AT46" s="1">
        <f t="shared" si="37"/>
        <v>115824.16666666667</v>
      </c>
      <c r="AU46" s="1">
        <f t="shared" si="38"/>
        <v>497441626.46465707</v>
      </c>
    </row>
    <row r="47" spans="1:48" x14ac:dyDescent="0.15">
      <c r="C47" s="7">
        <v>5</v>
      </c>
      <c r="D47" s="7">
        <f t="shared" si="39"/>
        <v>6.7095806451612896</v>
      </c>
      <c r="E47" s="10">
        <f t="shared" si="40"/>
        <v>1.6539999999999999</v>
      </c>
      <c r="F47" s="7" t="s">
        <v>85</v>
      </c>
      <c r="G47" s="1">
        <v>6</v>
      </c>
      <c r="H47" s="9">
        <f t="shared" si="20"/>
        <v>6.7095806451612896</v>
      </c>
      <c r="I47" s="9">
        <f t="shared" si="21"/>
        <v>279.85958064516126</v>
      </c>
      <c r="J47" s="9">
        <f t="shared" si="22"/>
        <v>4.0960097716267713E-2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127.64570132500863</v>
      </c>
      <c r="P47" s="9">
        <f t="shared" si="25"/>
        <v>5.2283803993338767</v>
      </c>
      <c r="Q47" s="12">
        <f t="shared" si="26"/>
        <v>1.2548112958401303</v>
      </c>
      <c r="R47" s="9">
        <f t="shared" si="27"/>
        <v>14.125500000000001</v>
      </c>
      <c r="S47" s="13">
        <f t="shared" si="28"/>
        <v>8.883305340272063E-2</v>
      </c>
      <c r="T47" s="2">
        <f t="shared" si="29"/>
        <v>0.43</v>
      </c>
      <c r="U47" s="14">
        <f t="shared" si="30"/>
        <v>3.8198212963169872E-2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4.6618212963169869E-2</v>
      </c>
      <c r="AR47" s="9">
        <f t="shared" si="35"/>
        <v>136.875</v>
      </c>
      <c r="AS47" s="1">
        <f t="shared" si="36"/>
        <v>0.24</v>
      </c>
      <c r="AT47" s="1">
        <f t="shared" si="37"/>
        <v>115824.16666666667</v>
      </c>
      <c r="AU47" s="1">
        <f t="shared" si="38"/>
        <v>1188406400.9370916</v>
      </c>
    </row>
    <row r="48" spans="1:48" x14ac:dyDescent="0.15">
      <c r="C48" s="7">
        <v>6</v>
      </c>
      <c r="D48" s="7">
        <f t="shared" si="39"/>
        <v>14.7108333333333</v>
      </c>
      <c r="E48" s="10">
        <f t="shared" si="40"/>
        <v>6.7095806451612896</v>
      </c>
      <c r="F48" s="7" t="s">
        <v>83</v>
      </c>
      <c r="G48" s="1">
        <v>7</v>
      </c>
      <c r="H48" s="9">
        <f t="shared" si="20"/>
        <v>14.7108333333333</v>
      </c>
      <c r="I48" s="9">
        <f t="shared" si="21"/>
        <v>287.86083333333329</v>
      </c>
      <c r="J48" s="9">
        <f t="shared" si="22"/>
        <v>0.10773267879960052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181.27357092567476</v>
      </c>
      <c r="P48" s="9">
        <f t="shared" si="25"/>
        <v>19.529087391392324</v>
      </c>
      <c r="Q48" s="12">
        <f t="shared" si="26"/>
        <v>4.6869809739341575</v>
      </c>
      <c r="R48" s="9">
        <f t="shared" si="27"/>
        <v>14.125500000000001</v>
      </c>
      <c r="S48" s="13">
        <f t="shared" si="28"/>
        <v>0.33180991638767882</v>
      </c>
      <c r="T48" s="2">
        <f t="shared" si="29"/>
        <v>0.43</v>
      </c>
      <c r="U48" s="14">
        <f t="shared" si="30"/>
        <v>0.14267826404670189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0.15109826404670187</v>
      </c>
      <c r="AR48" s="9">
        <f t="shared" si="35"/>
        <v>136.875</v>
      </c>
      <c r="AS48" s="1">
        <f t="shared" si="36"/>
        <v>0.24</v>
      </c>
      <c r="AT48" s="1">
        <f t="shared" si="37"/>
        <v>115824.16666666667</v>
      </c>
      <c r="AU48" s="1">
        <f t="shared" si="38"/>
        <v>3851845292.8568344</v>
      </c>
    </row>
    <row r="49" spans="1:48" x14ac:dyDescent="0.15">
      <c r="C49" s="7">
        <v>7</v>
      </c>
      <c r="D49" s="7">
        <f t="shared" si="39"/>
        <v>17.3202580645161</v>
      </c>
      <c r="E49" s="10">
        <f t="shared" si="40"/>
        <v>14.7108333333333</v>
      </c>
      <c r="F49" s="7" t="s">
        <v>83</v>
      </c>
      <c r="G49" s="1">
        <v>8</v>
      </c>
      <c r="H49" s="9">
        <f t="shared" si="20"/>
        <v>17.3202580645161</v>
      </c>
      <c r="I49" s="9">
        <f t="shared" si="21"/>
        <v>290.47025806451609</v>
      </c>
      <c r="J49" s="9">
        <f t="shared" si="22"/>
        <v>0.14598660792637663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220.60073353428245</v>
      </c>
      <c r="P49" s="9">
        <f t="shared" si="25"/>
        <v>32.204752794740379</v>
      </c>
      <c r="Q49" s="12">
        <f t="shared" si="26"/>
        <v>7.7291406707376904</v>
      </c>
      <c r="R49" s="9">
        <f t="shared" si="27"/>
        <v>14.125500000000001</v>
      </c>
      <c r="S49" s="13">
        <f t="shared" si="28"/>
        <v>0.54717643062105337</v>
      </c>
      <c r="T49" s="2">
        <f t="shared" si="29"/>
        <v>0.43</v>
      </c>
      <c r="U49" s="14">
        <f t="shared" si="30"/>
        <v>0.23528586516705294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0.24370586516705292</v>
      </c>
      <c r="AR49" s="9">
        <f t="shared" si="35"/>
        <v>136.875</v>
      </c>
      <c r="AS49" s="1">
        <f t="shared" si="36"/>
        <v>0.24</v>
      </c>
      <c r="AT49" s="1">
        <f t="shared" si="37"/>
        <v>115824.16666666667</v>
      </c>
      <c r="AU49" s="1">
        <f t="shared" si="38"/>
        <v>6212627891.5763969</v>
      </c>
    </row>
    <row r="50" spans="1:48" x14ac:dyDescent="0.15">
      <c r="C50" s="7">
        <v>8</v>
      </c>
      <c r="D50" s="7">
        <f t="shared" si="39"/>
        <v>12.586645161290299</v>
      </c>
      <c r="E50" s="10">
        <f t="shared" si="40"/>
        <v>17.3202580645161</v>
      </c>
      <c r="F50" s="7" t="s">
        <v>83</v>
      </c>
      <c r="G50" s="1">
        <v>9</v>
      </c>
      <c r="H50" s="9">
        <f t="shared" si="20"/>
        <v>12.586645161290299</v>
      </c>
      <c r="I50" s="9">
        <f t="shared" si="21"/>
        <v>285.73664516129026</v>
      </c>
      <c r="J50" s="9">
        <f t="shared" si="22"/>
        <v>8.3780307701784698E-2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247.25223073954209</v>
      </c>
      <c r="P50" s="9">
        <f t="shared" si="25"/>
        <v>20.714867971311506</v>
      </c>
      <c r="Q50" s="12">
        <f t="shared" si="26"/>
        <v>4.9715683131147612</v>
      </c>
      <c r="R50" s="9">
        <f t="shared" si="27"/>
        <v>14.125500000000001</v>
      </c>
      <c r="S50" s="13">
        <f t="shared" si="28"/>
        <v>0.35195697944248067</v>
      </c>
      <c r="T50" s="2">
        <f t="shared" si="29"/>
        <v>0.43</v>
      </c>
      <c r="U50" s="14">
        <f t="shared" si="30"/>
        <v>0.15134150116026668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0.15976150116026666</v>
      </c>
      <c r="AR50" s="9">
        <f t="shared" si="35"/>
        <v>136.875</v>
      </c>
      <c r="AS50" s="1">
        <f t="shared" si="36"/>
        <v>0.24</v>
      </c>
      <c r="AT50" s="1">
        <f t="shared" si="37"/>
        <v>115824.16666666667</v>
      </c>
      <c r="AU50" s="1">
        <f t="shared" si="38"/>
        <v>4072691305.2668328</v>
      </c>
    </row>
    <row r="51" spans="1:48" x14ac:dyDescent="0.15">
      <c r="C51" s="7">
        <v>9</v>
      </c>
      <c r="D51" s="7">
        <f t="shared" si="39"/>
        <v>8.7091666666666701</v>
      </c>
      <c r="E51" s="10">
        <f t="shared" si="40"/>
        <v>12.586645161290299</v>
      </c>
      <c r="F51" s="7" t="s">
        <v>83</v>
      </c>
      <c r="G51" s="1">
        <v>10</v>
      </c>
      <c r="H51" s="9">
        <f t="shared" si="20"/>
        <v>8.7091666666666701</v>
      </c>
      <c r="I51" s="9">
        <f t="shared" si="21"/>
        <v>281.85916666666662</v>
      </c>
      <c r="J51" s="9">
        <f t="shared" si="22"/>
        <v>5.2426918209827124E-2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285.39361276823058</v>
      </c>
      <c r="P51" s="9">
        <f t="shared" si="25"/>
        <v>14.962307594207099</v>
      </c>
      <c r="Q51" s="12">
        <f t="shared" si="26"/>
        <v>3.5909538226097037</v>
      </c>
      <c r="R51" s="9">
        <f t="shared" si="27"/>
        <v>14.125500000000001</v>
      </c>
      <c r="S51" s="13">
        <f t="shared" si="28"/>
        <v>0.25421782043890151</v>
      </c>
      <c r="T51" s="2">
        <f t="shared" si="29"/>
        <v>0.43</v>
      </c>
      <c r="U51" s="14">
        <f t="shared" si="30"/>
        <v>0.10931366278872764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0.11773366278872766</v>
      </c>
      <c r="AR51" s="9">
        <f t="shared" si="35"/>
        <v>136.875</v>
      </c>
      <c r="AS51" s="1">
        <f t="shared" si="36"/>
        <v>0.24</v>
      </c>
      <c r="AT51" s="1">
        <f t="shared" si="37"/>
        <v>115824.16666666667</v>
      </c>
      <c r="AU51" s="1">
        <f t="shared" si="38"/>
        <v>3001304202.1673255</v>
      </c>
    </row>
    <row r="52" spans="1:48" x14ac:dyDescent="0.15">
      <c r="C52" s="7">
        <v>10</v>
      </c>
      <c r="D52" s="7">
        <f t="shared" si="39"/>
        <v>4.9005483870967703</v>
      </c>
      <c r="E52" s="10">
        <f t="shared" si="40"/>
        <v>8.7091666666666701</v>
      </c>
      <c r="F52" s="7" t="s">
        <v>83</v>
      </c>
      <c r="G52" s="1">
        <v>11</v>
      </c>
      <c r="H52" s="9">
        <f t="shared" si="20"/>
        <v>4.9005483870967703</v>
      </c>
      <c r="I52" s="9">
        <f t="shared" si="21"/>
        <v>278.05054838709674</v>
      </c>
      <c r="J52" s="9">
        <f t="shared" si="22"/>
        <v>3.2662876946508303E-2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256.90973991532229</v>
      </c>
      <c r="O52" s="9">
        <f t="shared" si="41"/>
        <v>72.377815258701162</v>
      </c>
      <c r="P52" s="9">
        <f t="shared" si="25"/>
        <v>2.3640676734520669</v>
      </c>
      <c r="Q52" s="12">
        <f t="shared" si="26"/>
        <v>0.56737624162849609</v>
      </c>
      <c r="R52" s="9">
        <f t="shared" si="27"/>
        <v>14.125500000000001</v>
      </c>
      <c r="S52" s="13">
        <f t="shared" si="28"/>
        <v>4.0166807661923196E-2</v>
      </c>
      <c r="T52" s="2">
        <f t="shared" si="29"/>
        <v>0.43</v>
      </c>
      <c r="U52" s="14">
        <f t="shared" si="30"/>
        <v>1.7271727294626973E-2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2.5691727294626973E-2</v>
      </c>
      <c r="AR52" s="9">
        <f t="shared" si="35"/>
        <v>136.875</v>
      </c>
      <c r="AS52" s="1">
        <f t="shared" si="36"/>
        <v>0.24</v>
      </c>
      <c r="AT52" s="1">
        <f t="shared" si="37"/>
        <v>115824.16666666667</v>
      </c>
      <c r="AU52" s="1">
        <f t="shared" si="38"/>
        <v>654941732.58392525</v>
      </c>
    </row>
    <row r="53" spans="1:48" x14ac:dyDescent="0.15">
      <c r="C53" s="7">
        <v>11</v>
      </c>
      <c r="D53" s="7">
        <f t="shared" si="39"/>
        <v>-1.87673333333333</v>
      </c>
      <c r="E53" s="10">
        <f t="shared" si="40"/>
        <v>4.9005483870967703</v>
      </c>
      <c r="F53" s="7" t="s">
        <v>85</v>
      </c>
      <c r="G53" s="1">
        <v>12</v>
      </c>
      <c r="H53" s="9">
        <f t="shared" si="20"/>
        <v>-1.87673333333333</v>
      </c>
      <c r="I53" s="9">
        <f t="shared" si="21"/>
        <v>271.27326666666664</v>
      </c>
      <c r="J53" s="9">
        <f t="shared" si="22"/>
        <v>1.361776462388649E-2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128.86999758524908</v>
      </c>
      <c r="P53" s="9">
        <f t="shared" si="25"/>
        <v>1.7549212941967423</v>
      </c>
      <c r="Q53" s="12">
        <f t="shared" si="26"/>
        <v>0.42118111060721813</v>
      </c>
      <c r="R53" s="9">
        <f t="shared" si="27"/>
        <v>14.125500000000001</v>
      </c>
      <c r="S53" s="13">
        <f t="shared" si="28"/>
        <v>2.9817076252679063E-2</v>
      </c>
      <c r="T53" s="2">
        <f t="shared" si="29"/>
        <v>0.43</v>
      </c>
      <c r="U53" s="14">
        <f t="shared" si="30"/>
        <v>1.2821342788651997E-2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2.1241342788651994E-2</v>
      </c>
      <c r="AR53" s="9">
        <f t="shared" si="35"/>
        <v>136.875</v>
      </c>
      <c r="AS53" s="1">
        <f t="shared" si="36"/>
        <v>0.24</v>
      </c>
      <c r="AT53" s="1">
        <f t="shared" si="37"/>
        <v>115824.16666666667</v>
      </c>
      <c r="AU53" s="1">
        <f t="shared" si="38"/>
        <v>541491106.8014586</v>
      </c>
      <c r="AV53" s="1">
        <f>SUM(AU42:AU53)</f>
        <v>22069962114.712059</v>
      </c>
    </row>
    <row r="54" spans="1:48" x14ac:dyDescent="0.15">
      <c r="C54" s="7">
        <v>12</v>
      </c>
      <c r="D54" s="7">
        <f t="shared" si="39"/>
        <v>-7.0859677419354803</v>
      </c>
      <c r="E54" s="10">
        <f t="shared" si="40"/>
        <v>-1.87673333333333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-0.82535483870967696</v>
      </c>
      <c r="E58" s="7"/>
      <c r="F58" s="7"/>
      <c r="G58" s="1">
        <v>1</v>
      </c>
      <c r="H58" s="9">
        <f t="shared" ref="H58:H69" si="42">E59</f>
        <v>-0.82535483870967696</v>
      </c>
      <c r="I58" s="9">
        <f t="shared" ref="I58:I69" si="43">H58+273.15</f>
        <v>272.32464516129028</v>
      </c>
      <c r="J58" s="9">
        <f t="shared" ref="J58:J69" si="44">EXP(($C$15*(I58-$C$13))/($C$16*I58*$C$13))</f>
        <v>1.5641832469201398E-2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1.5605334860106595E-3</v>
      </c>
      <c r="Q58" s="12">
        <f t="shared" ref="Q58:Q69" si="48">P58*$B$60</f>
        <v>2.9650136234202532E-4</v>
      </c>
      <c r="R58" s="9">
        <f t="shared" ref="R58:R69" si="49">L58*$B$60</f>
        <v>1.8955666666666669E-2</v>
      </c>
      <c r="S58" s="13">
        <f t="shared" ref="S58:S69" si="50">Q58/R58</f>
        <v>1.5641832469201398E-2</v>
      </c>
      <c r="T58" s="2">
        <f t="shared" ref="T58:T69" si="51">$B$59/100</f>
        <v>0.01</v>
      </c>
      <c r="U58" s="14">
        <f t="shared" ref="U58:U69" si="52">S58*T58</f>
        <v>1.5641832469201399E-4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1.2156418324692015E-2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29064.166666666668</v>
      </c>
      <c r="AU58" s="1">
        <f t="shared" ref="AU58:AU69" si="59">AT58*10000*AS58*0.67*AR58*AQ58</f>
        <v>4487220.1540137501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-8.8020967741935507</v>
      </c>
      <c r="E59" s="10">
        <f t="shared" ref="E59:E70" si="61">D58</f>
        <v>-0.82535483870967696</v>
      </c>
      <c r="F59" s="7" t="s">
        <v>83</v>
      </c>
      <c r="G59" s="1">
        <v>2</v>
      </c>
      <c r="H59" s="9">
        <f t="shared" si="42"/>
        <v>-8.8020967741935507</v>
      </c>
      <c r="I59" s="9">
        <f t="shared" si="43"/>
        <v>264.34790322580642</v>
      </c>
      <c r="J59" s="9">
        <f t="shared" si="44"/>
        <v>5.3177783289773259E-3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0.19797279984732269</v>
      </c>
      <c r="P59" s="9">
        <f t="shared" si="47"/>
        <v>1.0527754647550582E-3</v>
      </c>
      <c r="Q59" s="12">
        <f t="shared" si="48"/>
        <v>2.0002733830346107E-4</v>
      </c>
      <c r="R59" s="9">
        <f t="shared" si="49"/>
        <v>1.8955666666666669E-2</v>
      </c>
      <c r="S59" s="13">
        <f t="shared" si="50"/>
        <v>1.0552376860224437E-2</v>
      </c>
      <c r="T59" s="2">
        <f t="shared" si="51"/>
        <v>0.01</v>
      </c>
      <c r="U59" s="14">
        <f t="shared" si="52"/>
        <v>1.0552376860224438E-4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1.2105523768602244E-2</v>
      </c>
      <c r="AR59" s="9">
        <f t="shared" si="56"/>
        <v>9.9766666666666666</v>
      </c>
      <c r="AS59" s="1">
        <f t="shared" si="57"/>
        <v>0.19</v>
      </c>
      <c r="AT59" s="1">
        <f t="shared" si="58"/>
        <v>29064.166666666668</v>
      </c>
      <c r="AU59" s="1">
        <f t="shared" si="59"/>
        <v>4468433.7753522219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-7.0762499999999999</v>
      </c>
      <c r="E60" s="10">
        <f t="shared" si="61"/>
        <v>-8.8020967741935507</v>
      </c>
      <c r="F60" s="7" t="s">
        <v>83</v>
      </c>
      <c r="G60" s="1">
        <v>3</v>
      </c>
      <c r="H60" s="9">
        <f t="shared" si="42"/>
        <v>-7.0762499999999999</v>
      </c>
      <c r="I60" s="9">
        <f t="shared" si="43"/>
        <v>266.07374999999996</v>
      </c>
      <c r="J60" s="9">
        <f t="shared" si="44"/>
        <v>6.7528779935735811E-3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0.29668669104923429</v>
      </c>
      <c r="P60" s="9">
        <f t="shared" si="47"/>
        <v>2.0034890269725381E-3</v>
      </c>
      <c r="Q60" s="12">
        <f t="shared" si="48"/>
        <v>3.8066291512478225E-4</v>
      </c>
      <c r="R60" s="9">
        <f t="shared" si="49"/>
        <v>1.8955666666666669E-2</v>
      </c>
      <c r="S60" s="13">
        <f t="shared" si="50"/>
        <v>2.0081747680981001E-2</v>
      </c>
      <c r="T60" s="2">
        <f t="shared" si="51"/>
        <v>0.01</v>
      </c>
      <c r="U60" s="14">
        <f t="shared" si="52"/>
        <v>2.0081747680981E-4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1.220081747680981E-2</v>
      </c>
      <c r="AR60" s="9">
        <f t="shared" si="56"/>
        <v>9.9766666666666666</v>
      </c>
      <c r="AS60" s="1">
        <f t="shared" si="57"/>
        <v>0.19</v>
      </c>
      <c r="AT60" s="1">
        <f t="shared" si="58"/>
        <v>29064.166666666668</v>
      </c>
      <c r="AU60" s="1">
        <f t="shared" si="59"/>
        <v>4503608.926173673</v>
      </c>
    </row>
    <row r="61" spans="1:48" x14ac:dyDescent="0.15">
      <c r="C61" s="7">
        <v>3</v>
      </c>
      <c r="D61" s="7">
        <f t="shared" si="60"/>
        <v>-0.76425806451612899</v>
      </c>
      <c r="E61" s="10">
        <f t="shared" si="61"/>
        <v>-7.0762499999999999</v>
      </c>
      <c r="F61" s="7" t="s">
        <v>83</v>
      </c>
      <c r="G61" s="1">
        <v>4</v>
      </c>
      <c r="H61" s="9">
        <f t="shared" si="42"/>
        <v>-0.76425806451612899</v>
      </c>
      <c r="I61" s="9">
        <f t="shared" si="43"/>
        <v>272.38574193548385</v>
      </c>
      <c r="J61" s="9">
        <f t="shared" si="44"/>
        <v>1.5767780968299092E-2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0.3944498686889284</v>
      </c>
      <c r="P61" s="9">
        <f t="shared" si="47"/>
        <v>6.2195991324613615E-3</v>
      </c>
      <c r="Q61" s="12">
        <f t="shared" si="48"/>
        <v>1.1817238351676587E-3</v>
      </c>
      <c r="R61" s="9">
        <f t="shared" si="49"/>
        <v>1.8955666666666669E-2</v>
      </c>
      <c r="S61" s="13">
        <f t="shared" si="50"/>
        <v>6.2341454718957842E-2</v>
      </c>
      <c r="T61" s="2">
        <f t="shared" si="51"/>
        <v>0.01</v>
      </c>
      <c r="U61" s="14">
        <f t="shared" si="52"/>
        <v>6.2341454718957846E-4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1.2623414547189578E-2</v>
      </c>
      <c r="AR61" s="9">
        <f t="shared" si="56"/>
        <v>9.9766666666666666</v>
      </c>
      <c r="AS61" s="1">
        <f t="shared" si="57"/>
        <v>0.19</v>
      </c>
      <c r="AT61" s="1">
        <f t="shared" si="58"/>
        <v>29064.166666666668</v>
      </c>
      <c r="AU61" s="1">
        <f t="shared" si="59"/>
        <v>4659599.4523785459</v>
      </c>
    </row>
    <row r="62" spans="1:48" x14ac:dyDescent="0.15">
      <c r="C62" s="7">
        <v>4</v>
      </c>
      <c r="D62" s="7">
        <f t="shared" si="60"/>
        <v>1.6539999999999999</v>
      </c>
      <c r="E62" s="10">
        <f t="shared" si="61"/>
        <v>-0.76425806451612899</v>
      </c>
      <c r="F62" s="7" t="s">
        <v>83</v>
      </c>
      <c r="G62" s="1">
        <v>5</v>
      </c>
      <c r="H62" s="9">
        <f t="shared" si="42"/>
        <v>1.6539999999999999</v>
      </c>
      <c r="I62" s="9">
        <f t="shared" si="43"/>
        <v>274.80399999999997</v>
      </c>
      <c r="J62" s="9">
        <f t="shared" si="44"/>
        <v>2.1596561361083962E-2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0.36881875607864373</v>
      </c>
      <c r="O62" s="9">
        <f t="shared" si="62"/>
        <v>0.11917818014449</v>
      </c>
      <c r="P62" s="9">
        <f t="shared" si="47"/>
        <v>2.5738388803927966E-3</v>
      </c>
      <c r="Q62" s="12">
        <f t="shared" si="48"/>
        <v>4.890293872746314E-4</v>
      </c>
      <c r="R62" s="9">
        <f t="shared" si="49"/>
        <v>1.8955666666666669E-2</v>
      </c>
      <c r="S62" s="13">
        <f t="shared" si="50"/>
        <v>2.5798585503435983E-2</v>
      </c>
      <c r="T62" s="2">
        <f t="shared" si="51"/>
        <v>0.01</v>
      </c>
      <c r="U62" s="14">
        <f t="shared" si="52"/>
        <v>2.5798585503435985E-4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1.225798585503436E-2</v>
      </c>
      <c r="AR62" s="9">
        <f t="shared" si="56"/>
        <v>9.9766666666666666</v>
      </c>
      <c r="AS62" s="1">
        <f t="shared" si="57"/>
        <v>0.19</v>
      </c>
      <c r="AT62" s="1">
        <f t="shared" si="58"/>
        <v>29064.166666666668</v>
      </c>
      <c r="AU62" s="1">
        <f t="shared" si="59"/>
        <v>4524711.1202648738</v>
      </c>
    </row>
    <row r="63" spans="1:48" x14ac:dyDescent="0.15">
      <c r="C63" s="7">
        <v>5</v>
      </c>
      <c r="D63" s="7">
        <f t="shared" si="60"/>
        <v>6.7095806451612896</v>
      </c>
      <c r="E63" s="10">
        <f t="shared" si="61"/>
        <v>1.6539999999999999</v>
      </c>
      <c r="F63" s="7" t="s">
        <v>85</v>
      </c>
      <c r="G63" s="1">
        <v>6</v>
      </c>
      <c r="H63" s="9">
        <f t="shared" si="42"/>
        <v>6.7095806451612896</v>
      </c>
      <c r="I63" s="9">
        <f t="shared" si="43"/>
        <v>279.85958064516126</v>
      </c>
      <c r="J63" s="9">
        <f t="shared" si="44"/>
        <v>4.0960097716267713E-2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0.21637100793076386</v>
      </c>
      <c r="P63" s="9">
        <f t="shared" si="47"/>
        <v>8.8625776278114243E-3</v>
      </c>
      <c r="Q63" s="12">
        <f t="shared" si="48"/>
        <v>1.6838897492841706E-3</v>
      </c>
      <c r="R63" s="9">
        <f t="shared" si="49"/>
        <v>1.8955666666666669E-2</v>
      </c>
      <c r="S63" s="13">
        <f t="shared" si="50"/>
        <v>8.8833053402720574E-2</v>
      </c>
      <c r="T63" s="2">
        <f t="shared" si="51"/>
        <v>0.01</v>
      </c>
      <c r="U63" s="14">
        <f t="shared" si="52"/>
        <v>8.8833053402720581E-4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1.2888330534027206E-2</v>
      </c>
      <c r="AR63" s="9">
        <f t="shared" si="56"/>
        <v>9.9766666666666666</v>
      </c>
      <c r="AS63" s="1">
        <f t="shared" si="57"/>
        <v>0.19</v>
      </c>
      <c r="AT63" s="1">
        <f t="shared" si="58"/>
        <v>29064.166666666668</v>
      </c>
      <c r="AU63" s="1">
        <f t="shared" si="59"/>
        <v>4757386.1789872954</v>
      </c>
    </row>
    <row r="64" spans="1:48" x14ac:dyDescent="0.15">
      <c r="C64" s="7">
        <v>6</v>
      </c>
      <c r="D64" s="7">
        <f t="shared" si="60"/>
        <v>14.7108333333333</v>
      </c>
      <c r="E64" s="10">
        <f t="shared" si="61"/>
        <v>6.7095806451612896</v>
      </c>
      <c r="F64" s="7" t="s">
        <v>83</v>
      </c>
      <c r="G64" s="1">
        <v>7</v>
      </c>
      <c r="H64" s="9">
        <f t="shared" si="42"/>
        <v>14.7108333333333</v>
      </c>
      <c r="I64" s="9">
        <f t="shared" si="43"/>
        <v>287.86083333333329</v>
      </c>
      <c r="J64" s="9">
        <f t="shared" si="44"/>
        <v>0.10773267879960052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0.30727509696961908</v>
      </c>
      <c r="P64" s="9">
        <f t="shared" si="47"/>
        <v>3.3103569324944078E-2</v>
      </c>
      <c r="Q64" s="12">
        <f t="shared" si="48"/>
        <v>6.2896781717393753E-3</v>
      </c>
      <c r="R64" s="9">
        <f t="shared" si="49"/>
        <v>1.8955666666666669E-2</v>
      </c>
      <c r="S64" s="13">
        <f t="shared" si="50"/>
        <v>0.33180991638767865</v>
      </c>
      <c r="T64" s="2">
        <f t="shared" si="51"/>
        <v>0.01</v>
      </c>
      <c r="U64" s="14">
        <f t="shared" si="52"/>
        <v>3.3180991638767864E-3</v>
      </c>
      <c r="V64" s="13"/>
      <c r="W64" s="2"/>
      <c r="X64" s="14"/>
      <c r="Y64" s="2">
        <v>0.02</v>
      </c>
      <c r="Z64" s="2">
        <v>0.21</v>
      </c>
      <c r="AA64" s="2">
        <f t="shared" si="53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4"/>
        <v>7.8000000000000005E-3</v>
      </c>
      <c r="AQ64" s="1">
        <f t="shared" si="55"/>
        <v>1.5318099163876787E-2</v>
      </c>
      <c r="AR64" s="9">
        <f t="shared" si="56"/>
        <v>9.9766666666666666</v>
      </c>
      <c r="AS64" s="1">
        <f t="shared" si="57"/>
        <v>0.19</v>
      </c>
      <c r="AT64" s="1">
        <f t="shared" si="58"/>
        <v>29064.166666666668</v>
      </c>
      <c r="AU64" s="1">
        <f t="shared" si="59"/>
        <v>5654270.9746762952</v>
      </c>
    </row>
    <row r="65" spans="1:48" x14ac:dyDescent="0.15">
      <c r="C65" s="7">
        <v>7</v>
      </c>
      <c r="D65" s="7">
        <f t="shared" si="60"/>
        <v>17.3202580645161</v>
      </c>
      <c r="E65" s="10">
        <f t="shared" si="61"/>
        <v>14.7108333333333</v>
      </c>
      <c r="F65" s="7" t="s">
        <v>83</v>
      </c>
      <c r="G65" s="1">
        <v>8</v>
      </c>
      <c r="H65" s="9">
        <f t="shared" si="42"/>
        <v>17.3202580645161</v>
      </c>
      <c r="I65" s="9">
        <f t="shared" si="43"/>
        <v>290.47025806451609</v>
      </c>
      <c r="J65" s="9">
        <f t="shared" si="44"/>
        <v>0.14598660792637663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0.37393819431134168</v>
      </c>
      <c r="P65" s="9">
        <f t="shared" si="47"/>
        <v>5.4589968561627081E-2</v>
      </c>
      <c r="Q65" s="12">
        <f t="shared" si="48"/>
        <v>1.0372094026709145E-2</v>
      </c>
      <c r="R65" s="9">
        <f t="shared" si="49"/>
        <v>1.8955666666666669E-2</v>
      </c>
      <c r="S65" s="13">
        <f t="shared" si="50"/>
        <v>0.54717643062105314</v>
      </c>
      <c r="T65" s="2">
        <f t="shared" si="51"/>
        <v>0.01</v>
      </c>
      <c r="U65" s="14">
        <f t="shared" si="52"/>
        <v>5.4717643062105314E-3</v>
      </c>
      <c r="V65" s="13"/>
      <c r="W65" s="2"/>
      <c r="X65" s="14"/>
      <c r="Y65" s="2">
        <v>0.02</v>
      </c>
      <c r="Z65" s="2">
        <v>0.21</v>
      </c>
      <c r="AA65" s="2">
        <f t="shared" si="53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4"/>
        <v>7.8000000000000005E-3</v>
      </c>
      <c r="AQ65" s="1">
        <f t="shared" si="55"/>
        <v>1.747176430621053E-2</v>
      </c>
      <c r="AR65" s="9">
        <f t="shared" si="56"/>
        <v>9.9766666666666666</v>
      </c>
      <c r="AS65" s="1">
        <f t="shared" si="57"/>
        <v>0.19</v>
      </c>
      <c r="AT65" s="1">
        <f t="shared" si="58"/>
        <v>29064.166666666668</v>
      </c>
      <c r="AU65" s="1">
        <f t="shared" si="59"/>
        <v>6449239.4739132365</v>
      </c>
    </row>
    <row r="66" spans="1:48" x14ac:dyDescent="0.15">
      <c r="C66" s="7">
        <v>8</v>
      </c>
      <c r="D66" s="7">
        <f t="shared" si="60"/>
        <v>12.586645161290299</v>
      </c>
      <c r="E66" s="10">
        <f t="shared" si="61"/>
        <v>17.3202580645161</v>
      </c>
      <c r="F66" s="7" t="s">
        <v>83</v>
      </c>
      <c r="G66" s="1">
        <v>9</v>
      </c>
      <c r="H66" s="9">
        <f t="shared" si="42"/>
        <v>12.586645161290299</v>
      </c>
      <c r="I66" s="9">
        <f t="shared" si="43"/>
        <v>285.73664516129026</v>
      </c>
      <c r="J66" s="9">
        <f t="shared" si="44"/>
        <v>8.3780307701784698E-2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0.41911489241638128</v>
      </c>
      <c r="P66" s="9">
        <f t="shared" si="47"/>
        <v>3.5113574649044813E-2</v>
      </c>
      <c r="Q66" s="12">
        <f t="shared" si="48"/>
        <v>6.6715791833185144E-3</v>
      </c>
      <c r="R66" s="9">
        <f t="shared" si="49"/>
        <v>1.8955666666666669E-2</v>
      </c>
      <c r="S66" s="13">
        <f t="shared" si="50"/>
        <v>0.35195697944248056</v>
      </c>
      <c r="T66" s="2">
        <f t="shared" si="51"/>
        <v>0.01</v>
      </c>
      <c r="U66" s="14">
        <f t="shared" si="52"/>
        <v>3.5195697944248056E-3</v>
      </c>
      <c r="V66" s="13"/>
      <c r="W66" s="2"/>
      <c r="X66" s="14"/>
      <c r="Y66" s="2">
        <v>0.02</v>
      </c>
      <c r="Z66" s="2">
        <v>0.21</v>
      </c>
      <c r="AA66" s="2">
        <f t="shared" si="53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4"/>
        <v>7.8000000000000005E-3</v>
      </c>
      <c r="AQ66" s="1">
        <f t="shared" si="55"/>
        <v>1.5519569794424806E-2</v>
      </c>
      <c r="AR66" s="9">
        <f t="shared" si="56"/>
        <v>9.9766666666666666</v>
      </c>
      <c r="AS66" s="1">
        <f t="shared" si="57"/>
        <v>0.19</v>
      </c>
      <c r="AT66" s="1">
        <f t="shared" si="58"/>
        <v>29064.166666666668</v>
      </c>
      <c r="AU66" s="1">
        <f t="shared" si="59"/>
        <v>5728638.5268360171</v>
      </c>
    </row>
    <row r="67" spans="1:48" x14ac:dyDescent="0.15">
      <c r="C67" s="7">
        <v>9</v>
      </c>
      <c r="D67" s="7">
        <f t="shared" si="60"/>
        <v>8.7091666666666701</v>
      </c>
      <c r="E67" s="10">
        <f t="shared" si="61"/>
        <v>12.586645161290299</v>
      </c>
      <c r="F67" s="7" t="s">
        <v>83</v>
      </c>
      <c r="G67" s="1">
        <v>10</v>
      </c>
      <c r="H67" s="9">
        <f t="shared" si="42"/>
        <v>8.7091666666666701</v>
      </c>
      <c r="I67" s="9">
        <f t="shared" si="43"/>
        <v>281.85916666666662</v>
      </c>
      <c r="J67" s="9">
        <f t="shared" si="44"/>
        <v>5.2426918209827124E-2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0.48376798443400321</v>
      </c>
      <c r="P67" s="9">
        <f t="shared" si="47"/>
        <v>2.5362464552454406E-2</v>
      </c>
      <c r="Q67" s="12">
        <f t="shared" si="48"/>
        <v>4.8188682649663375E-3</v>
      </c>
      <c r="R67" s="9">
        <f t="shared" si="49"/>
        <v>1.8955666666666669E-2</v>
      </c>
      <c r="S67" s="13">
        <f t="shared" si="50"/>
        <v>0.25421782043890151</v>
      </c>
      <c r="T67" s="2">
        <f t="shared" si="51"/>
        <v>0.01</v>
      </c>
      <c r="U67" s="14">
        <f t="shared" si="52"/>
        <v>2.5421782043890152E-3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1.4542178204389015E-2</v>
      </c>
      <c r="AR67" s="9">
        <f t="shared" si="56"/>
        <v>9.9766666666666666</v>
      </c>
      <c r="AS67" s="1">
        <f t="shared" si="57"/>
        <v>0.19</v>
      </c>
      <c r="AT67" s="1">
        <f t="shared" si="58"/>
        <v>29064.166666666668</v>
      </c>
      <c r="AU67" s="1">
        <f t="shared" si="59"/>
        <v>5367860.2840978736</v>
      </c>
    </row>
    <row r="68" spans="1:48" x14ac:dyDescent="0.15">
      <c r="C68" s="7">
        <v>10</v>
      </c>
      <c r="D68" s="7">
        <f t="shared" si="60"/>
        <v>4.9005483870967703</v>
      </c>
      <c r="E68" s="10">
        <f t="shared" si="61"/>
        <v>8.7091666666666701</v>
      </c>
      <c r="F68" s="7" t="s">
        <v>83</v>
      </c>
      <c r="G68" s="1">
        <v>11</v>
      </c>
      <c r="H68" s="9">
        <f t="shared" si="42"/>
        <v>4.9005483870967703</v>
      </c>
      <c r="I68" s="9">
        <f t="shared" si="43"/>
        <v>278.05054838709674</v>
      </c>
      <c r="J68" s="9">
        <f t="shared" si="44"/>
        <v>3.2662876946508303E-2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0.4354852438874714</v>
      </c>
      <c r="O68" s="9">
        <f t="shared" si="62"/>
        <v>0.12268694266074404</v>
      </c>
      <c r="P68" s="9">
        <f t="shared" si="47"/>
        <v>4.0073085110712021E-3</v>
      </c>
      <c r="Q68" s="12">
        <f t="shared" si="48"/>
        <v>7.6138861710352843E-4</v>
      </c>
      <c r="R68" s="9">
        <f t="shared" si="49"/>
        <v>1.8955666666666669E-2</v>
      </c>
      <c r="S68" s="13">
        <f t="shared" si="50"/>
        <v>4.0166807661923168E-2</v>
      </c>
      <c r="T68" s="2">
        <f t="shared" si="51"/>
        <v>0.01</v>
      </c>
      <c r="U68" s="14">
        <f t="shared" si="52"/>
        <v>4.0166807661923167E-4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1.2401668076619231E-2</v>
      </c>
      <c r="AR68" s="9">
        <f t="shared" si="56"/>
        <v>9.9766666666666666</v>
      </c>
      <c r="AS68" s="1">
        <f t="shared" si="57"/>
        <v>0.19</v>
      </c>
      <c r="AT68" s="1">
        <f t="shared" si="58"/>
        <v>29064.166666666668</v>
      </c>
      <c r="AU68" s="1">
        <f t="shared" si="59"/>
        <v>4577747.6103928527</v>
      </c>
    </row>
    <row r="69" spans="1:48" x14ac:dyDescent="0.15">
      <c r="C69" s="7">
        <v>11</v>
      </c>
      <c r="D69" s="7">
        <f t="shared" si="60"/>
        <v>-1.87673333333333</v>
      </c>
      <c r="E69" s="10">
        <f t="shared" si="61"/>
        <v>4.9005483870967703</v>
      </c>
      <c r="F69" s="7" t="s">
        <v>85</v>
      </c>
      <c r="G69" s="1">
        <v>12</v>
      </c>
      <c r="H69" s="9">
        <f t="shared" si="42"/>
        <v>-1.87673333333333</v>
      </c>
      <c r="I69" s="9">
        <f t="shared" si="43"/>
        <v>271.27326666666664</v>
      </c>
      <c r="J69" s="9">
        <f t="shared" si="44"/>
        <v>1.361776462388649E-2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0.21844630081633951</v>
      </c>
      <c r="P69" s="9">
        <f t="shared" si="47"/>
        <v>2.9747503074756148E-3</v>
      </c>
      <c r="Q69" s="12">
        <f t="shared" si="48"/>
        <v>5.6520255842036681E-4</v>
      </c>
      <c r="R69" s="9">
        <f t="shared" si="49"/>
        <v>1.8955666666666669E-2</v>
      </c>
      <c r="S69" s="13">
        <f t="shared" si="50"/>
        <v>2.9817076252679063E-2</v>
      </c>
      <c r="T69" s="2">
        <f t="shared" si="51"/>
        <v>0.01</v>
      </c>
      <c r="U69" s="14">
        <f t="shared" si="52"/>
        <v>2.9817076252679062E-4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1.2298170762526791E-2</v>
      </c>
      <c r="AR69" s="9">
        <f t="shared" si="56"/>
        <v>9.9766666666666666</v>
      </c>
      <c r="AS69" s="1">
        <f t="shared" si="57"/>
        <v>0.19</v>
      </c>
      <c r="AT69" s="1">
        <f t="shared" si="58"/>
        <v>29064.166666666668</v>
      </c>
      <c r="AU69" s="1">
        <f t="shared" si="59"/>
        <v>4539544.3155343188</v>
      </c>
      <c r="AV69" s="1">
        <f>SUM(AU58:AU69)</f>
        <v>59718260.792620949</v>
      </c>
    </row>
    <row r="70" spans="1:48" x14ac:dyDescent="0.15">
      <c r="C70" s="7">
        <v>12</v>
      </c>
      <c r="D70" s="7">
        <f t="shared" si="60"/>
        <v>-7.0859677419354803</v>
      </c>
      <c r="E70" s="10">
        <f t="shared" si="61"/>
        <v>-1.87673333333333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-0.82535483870967696</v>
      </c>
      <c r="E73" s="7"/>
      <c r="F73" s="7"/>
      <c r="G73" s="1">
        <v>1</v>
      </c>
      <c r="H73" s="9">
        <f t="shared" ref="H73:H84" si="63">E74</f>
        <v>-0.82535483870967696</v>
      </c>
      <c r="I73" s="9">
        <f t="shared" ref="I73:I84" si="64">H73+273.15</f>
        <v>272.32464516129028</v>
      </c>
      <c r="J73" s="9">
        <f t="shared" ref="J73:J84" si="65">EXP(($C$15*(I73-$C$13))/($C$16*I73*$C$13))</f>
        <v>1.5641832469201398E-2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1.7127806553775533E-3</v>
      </c>
      <c r="Q73" s="12">
        <f t="shared" ref="Q73:Q84" si="69">P73*$B$75</f>
        <v>3.0830051796795961E-4</v>
      </c>
      <c r="R73" s="9">
        <f t="shared" ref="R73:R84" si="70">L73*$B$75</f>
        <v>1.9710000000000002E-2</v>
      </c>
      <c r="S73" s="13">
        <f t="shared" ref="S73:S84" si="71">Q73/R73</f>
        <v>1.5641832469201398E-2</v>
      </c>
      <c r="T73" s="2">
        <f t="shared" ref="T73:T84" si="72">$B$74/100</f>
        <v>0.01</v>
      </c>
      <c r="U73" s="14">
        <f t="shared" ref="U73:U84" si="73">S73*T73</f>
        <v>1.5641832469201399E-4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1.2756418324692015E-2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-8.8020967741935507</v>
      </c>
      <c r="E74" s="10">
        <f t="shared" ref="E74:E85" si="82">D73</f>
        <v>-0.82535483870967696</v>
      </c>
      <c r="F74" s="7" t="s">
        <v>83</v>
      </c>
      <c r="G74" s="1">
        <v>2</v>
      </c>
      <c r="H74" s="9">
        <f t="shared" si="63"/>
        <v>-8.8020967741935507</v>
      </c>
      <c r="I74" s="9">
        <f t="shared" si="64"/>
        <v>264.34790322580642</v>
      </c>
      <c r="J74" s="9">
        <f t="shared" si="65"/>
        <v>5.3177783289773259E-3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0.21728721934462247</v>
      </c>
      <c r="P74" s="9">
        <f t="shared" si="68"/>
        <v>1.1554852661945761E-3</v>
      </c>
      <c r="Q74" s="12">
        <f t="shared" si="69"/>
        <v>2.0798734791502369E-4</v>
      </c>
      <c r="R74" s="9">
        <f t="shared" si="70"/>
        <v>1.9710000000000002E-2</v>
      </c>
      <c r="S74" s="13">
        <f t="shared" si="71"/>
        <v>1.0552376860224437E-2</v>
      </c>
      <c r="T74" s="2">
        <f t="shared" si="72"/>
        <v>0.01</v>
      </c>
      <c r="U74" s="14">
        <f t="shared" si="73"/>
        <v>1.0552376860224438E-4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1.2705523768602244E-2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-7.0762499999999999</v>
      </c>
      <c r="E75" s="10">
        <f t="shared" si="82"/>
        <v>-8.8020967741935507</v>
      </c>
      <c r="F75" s="7" t="s">
        <v>83</v>
      </c>
      <c r="G75" s="1">
        <v>3</v>
      </c>
      <c r="H75" s="9">
        <f t="shared" si="63"/>
        <v>-7.0762499999999999</v>
      </c>
      <c r="I75" s="9">
        <f t="shared" si="64"/>
        <v>266.07374999999996</v>
      </c>
      <c r="J75" s="9">
        <f t="shared" si="65"/>
        <v>6.7528779935735811E-3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0.32563173407842794</v>
      </c>
      <c r="P75" s="9">
        <f t="shared" si="68"/>
        <v>2.1989513710674205E-3</v>
      </c>
      <c r="Q75" s="12">
        <f t="shared" si="69"/>
        <v>3.9581124679213565E-4</v>
      </c>
      <c r="R75" s="9">
        <f t="shared" si="70"/>
        <v>1.9710000000000002E-2</v>
      </c>
      <c r="S75" s="13">
        <f t="shared" si="71"/>
        <v>2.0081747680981005E-2</v>
      </c>
      <c r="T75" s="2">
        <f t="shared" si="72"/>
        <v>0.01</v>
      </c>
      <c r="U75" s="14">
        <f t="shared" si="73"/>
        <v>2.0081747680981006E-4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1.2800817476809809E-2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-0.76425806451612899</v>
      </c>
      <c r="E76" s="10">
        <f t="shared" si="82"/>
        <v>-7.0762499999999999</v>
      </c>
      <c r="F76" s="7" t="s">
        <v>83</v>
      </c>
      <c r="G76" s="1">
        <v>4</v>
      </c>
      <c r="H76" s="9">
        <f t="shared" si="63"/>
        <v>-0.76425806451612899</v>
      </c>
      <c r="I76" s="9">
        <f t="shared" si="64"/>
        <v>272.38574193548385</v>
      </c>
      <c r="J76" s="9">
        <f t="shared" si="65"/>
        <v>1.5767780968299092E-2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0.43293278270736058</v>
      </c>
      <c r="P76" s="9">
        <f t="shared" si="68"/>
        <v>6.8263892917258861E-3</v>
      </c>
      <c r="Q76" s="12">
        <f t="shared" si="69"/>
        <v>1.2287500725106594E-3</v>
      </c>
      <c r="R76" s="9">
        <f t="shared" si="70"/>
        <v>1.9710000000000002E-2</v>
      </c>
      <c r="S76" s="13">
        <f t="shared" si="71"/>
        <v>6.2341454718957856E-2</v>
      </c>
      <c r="T76" s="2">
        <f t="shared" si="72"/>
        <v>0.01</v>
      </c>
      <c r="U76" s="14">
        <f t="shared" si="73"/>
        <v>6.2341454718957856E-4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1.3223414547189579E-2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1.6539999999999999</v>
      </c>
      <c r="E77" s="10">
        <f t="shared" si="82"/>
        <v>-0.76425806451612899</v>
      </c>
      <c r="F77" s="7" t="s">
        <v>83</v>
      </c>
      <c r="G77" s="1">
        <v>5</v>
      </c>
      <c r="H77" s="9">
        <f t="shared" si="63"/>
        <v>1.6539999999999999</v>
      </c>
      <c r="I77" s="9">
        <f t="shared" si="64"/>
        <v>274.80399999999997</v>
      </c>
      <c r="J77" s="9">
        <f t="shared" si="65"/>
        <v>2.1596561361083962E-2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0.40480107374485291</v>
      </c>
      <c r="O77" s="9">
        <f t="shared" si="83"/>
        <v>0.13080531967078185</v>
      </c>
      <c r="P77" s="9">
        <f t="shared" si="68"/>
        <v>2.8249451126262431E-3</v>
      </c>
      <c r="Q77" s="12">
        <f t="shared" si="69"/>
        <v>5.0849012027272375E-4</v>
      </c>
      <c r="R77" s="9">
        <f t="shared" si="70"/>
        <v>1.9710000000000002E-2</v>
      </c>
      <c r="S77" s="13">
        <f t="shared" si="71"/>
        <v>2.5798585503436007E-2</v>
      </c>
      <c r="T77" s="2">
        <f t="shared" si="72"/>
        <v>0.01</v>
      </c>
      <c r="U77" s="14">
        <f t="shared" si="73"/>
        <v>2.5798585503436006E-4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1.285798585503436E-2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6.7095806451612896</v>
      </c>
      <c r="E78" s="10">
        <f t="shared" si="82"/>
        <v>1.6539999999999999</v>
      </c>
      <c r="F78" s="7" t="s">
        <v>85</v>
      </c>
      <c r="G78" s="1">
        <v>6</v>
      </c>
      <c r="H78" s="9">
        <f t="shared" si="63"/>
        <v>6.7095806451612896</v>
      </c>
      <c r="I78" s="9">
        <f t="shared" si="64"/>
        <v>279.85958064516126</v>
      </c>
      <c r="J78" s="9">
        <f t="shared" si="65"/>
        <v>4.0960097716267713E-2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0.23748037455815563</v>
      </c>
      <c r="P78" s="9">
        <f t="shared" si="68"/>
        <v>9.727219347597911E-3</v>
      </c>
      <c r="Q78" s="12">
        <f t="shared" si="69"/>
        <v>1.7508994825676239E-3</v>
      </c>
      <c r="R78" s="9">
        <f t="shared" si="70"/>
        <v>1.9710000000000002E-2</v>
      </c>
      <c r="S78" s="13">
        <f t="shared" si="71"/>
        <v>8.883305340272063E-2</v>
      </c>
      <c r="T78" s="2">
        <f t="shared" si="72"/>
        <v>0.01</v>
      </c>
      <c r="U78" s="14">
        <f t="shared" si="73"/>
        <v>8.8833053402720635E-4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1.3488330534027206E-2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14.7108333333333</v>
      </c>
      <c r="E79" s="10">
        <f t="shared" si="82"/>
        <v>6.7095806451612896</v>
      </c>
      <c r="F79" s="7" t="s">
        <v>83</v>
      </c>
      <c r="G79" s="1">
        <v>7</v>
      </c>
      <c r="H79" s="9">
        <f t="shared" si="63"/>
        <v>14.7108333333333</v>
      </c>
      <c r="I79" s="9">
        <f t="shared" si="64"/>
        <v>287.86083333333329</v>
      </c>
      <c r="J79" s="9">
        <f t="shared" si="65"/>
        <v>0.10773267879960052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0.33725315521055776</v>
      </c>
      <c r="P79" s="9">
        <f t="shared" si="68"/>
        <v>3.633318584445084E-2</v>
      </c>
      <c r="Q79" s="12">
        <f t="shared" si="69"/>
        <v>6.5399734520011511E-3</v>
      </c>
      <c r="R79" s="9">
        <f t="shared" si="70"/>
        <v>1.9710000000000002E-2</v>
      </c>
      <c r="S79" s="13">
        <f t="shared" si="71"/>
        <v>0.33180991638767887</v>
      </c>
      <c r="T79" s="2">
        <f t="shared" si="72"/>
        <v>0.01</v>
      </c>
      <c r="U79" s="14">
        <f t="shared" si="73"/>
        <v>3.3180991638767886E-3</v>
      </c>
      <c r="V79" s="13"/>
      <c r="W79" s="2"/>
      <c r="X79" s="14"/>
      <c r="Y79" s="2">
        <v>0.02</v>
      </c>
      <c r="Z79" s="2">
        <v>0.27</v>
      </c>
      <c r="AA79" s="2">
        <f t="shared" si="74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5"/>
        <v>7.1999999999999998E-3</v>
      </c>
      <c r="AQ79" s="1">
        <f t="shared" si="76"/>
        <v>1.5918099163876789E-2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17.3202580645161</v>
      </c>
      <c r="E80" s="10">
        <f t="shared" si="82"/>
        <v>14.7108333333333</v>
      </c>
      <c r="F80" s="7" t="s">
        <v>83</v>
      </c>
      <c r="G80" s="1">
        <v>8</v>
      </c>
      <c r="H80" s="9">
        <f t="shared" si="63"/>
        <v>17.3202580645161</v>
      </c>
      <c r="I80" s="9">
        <f t="shared" si="64"/>
        <v>290.47025806451609</v>
      </c>
      <c r="J80" s="9">
        <f t="shared" si="65"/>
        <v>0.14598660792637663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0.41041996936610697</v>
      </c>
      <c r="P80" s="9">
        <f t="shared" si="68"/>
        <v>5.9915819153005367E-2</v>
      </c>
      <c r="Q80" s="12">
        <f t="shared" si="69"/>
        <v>1.0784847447540966E-2</v>
      </c>
      <c r="R80" s="9">
        <f t="shared" si="70"/>
        <v>1.9710000000000002E-2</v>
      </c>
      <c r="S80" s="13">
        <f t="shared" si="71"/>
        <v>0.54717643062105359</v>
      </c>
      <c r="T80" s="2">
        <f t="shared" si="72"/>
        <v>0.01</v>
      </c>
      <c r="U80" s="14">
        <f t="shared" si="73"/>
        <v>5.4717643062105357E-3</v>
      </c>
      <c r="V80" s="13"/>
      <c r="W80" s="2"/>
      <c r="X80" s="14"/>
      <c r="Y80" s="2">
        <v>0.02</v>
      </c>
      <c r="Z80" s="2">
        <v>0.27</v>
      </c>
      <c r="AA80" s="2">
        <f t="shared" si="74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5"/>
        <v>7.1999999999999998E-3</v>
      </c>
      <c r="AQ80" s="1">
        <f t="shared" si="76"/>
        <v>1.8071764306210537E-2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12.586645161290299</v>
      </c>
      <c r="E81" s="10">
        <f t="shared" si="82"/>
        <v>17.3202580645161</v>
      </c>
      <c r="F81" s="7" t="s">
        <v>83</v>
      </c>
      <c r="G81" s="1">
        <v>9</v>
      </c>
      <c r="H81" s="9">
        <f t="shared" si="63"/>
        <v>12.586645161290299</v>
      </c>
      <c r="I81" s="9">
        <f t="shared" si="64"/>
        <v>285.73664516129026</v>
      </c>
      <c r="J81" s="9">
        <f t="shared" si="65"/>
        <v>8.3780307701784698E-2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0.46000415021310159</v>
      </c>
      <c r="P81" s="9">
        <f t="shared" si="68"/>
        <v>3.8539289248951641E-2</v>
      </c>
      <c r="Q81" s="12">
        <f t="shared" si="69"/>
        <v>6.9370720648112951E-3</v>
      </c>
      <c r="R81" s="9">
        <f t="shared" si="70"/>
        <v>1.9710000000000002E-2</v>
      </c>
      <c r="S81" s="13">
        <f t="shared" si="71"/>
        <v>0.35195697944248067</v>
      </c>
      <c r="T81" s="2">
        <f t="shared" si="72"/>
        <v>0.01</v>
      </c>
      <c r="U81" s="14">
        <f t="shared" si="73"/>
        <v>3.5195697944248069E-3</v>
      </c>
      <c r="V81" s="13"/>
      <c r="W81" s="2"/>
      <c r="X81" s="14"/>
      <c r="Y81" s="2">
        <v>0.02</v>
      </c>
      <c r="Z81" s="2">
        <v>0.27</v>
      </c>
      <c r="AA81" s="2">
        <f t="shared" si="74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5"/>
        <v>7.1999999999999998E-3</v>
      </c>
      <c r="AQ81" s="1">
        <f t="shared" si="76"/>
        <v>1.6119569794424807E-2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8.7091666666666701</v>
      </c>
      <c r="E82" s="10">
        <f t="shared" si="82"/>
        <v>12.586645161290299</v>
      </c>
      <c r="F82" s="7" t="s">
        <v>83</v>
      </c>
      <c r="G82" s="1">
        <v>10</v>
      </c>
      <c r="H82" s="9">
        <f t="shared" si="63"/>
        <v>8.7091666666666701</v>
      </c>
      <c r="I82" s="9">
        <f t="shared" si="64"/>
        <v>281.85916666666662</v>
      </c>
      <c r="J82" s="9">
        <f t="shared" si="65"/>
        <v>5.2426918209827124E-2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0.53096486096414997</v>
      </c>
      <c r="P82" s="9">
        <f t="shared" si="68"/>
        <v>2.7836851338059722E-2</v>
      </c>
      <c r="Q82" s="12">
        <f t="shared" si="69"/>
        <v>5.0106332408507495E-3</v>
      </c>
      <c r="R82" s="9">
        <f t="shared" si="70"/>
        <v>1.9710000000000002E-2</v>
      </c>
      <c r="S82" s="13">
        <f t="shared" si="71"/>
        <v>0.25421782043890151</v>
      </c>
      <c r="T82" s="2">
        <f t="shared" si="72"/>
        <v>0.01</v>
      </c>
      <c r="U82" s="14">
        <f t="shared" si="73"/>
        <v>2.5421782043890152E-3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1.5142178204389015E-2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4.9005483870967703</v>
      </c>
      <c r="E83" s="10">
        <f t="shared" si="82"/>
        <v>8.7091666666666701</v>
      </c>
      <c r="F83" s="7" t="s">
        <v>83</v>
      </c>
      <c r="G83" s="1">
        <v>11</v>
      </c>
      <c r="H83" s="9">
        <f t="shared" si="63"/>
        <v>4.9005483870967703</v>
      </c>
      <c r="I83" s="9">
        <f t="shared" si="64"/>
        <v>278.05054838709674</v>
      </c>
      <c r="J83" s="9">
        <f t="shared" si="65"/>
        <v>3.2662876946508303E-2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0.47797160914478576</v>
      </c>
      <c r="O83" s="9">
        <f t="shared" si="83"/>
        <v>0.13465640048130456</v>
      </c>
      <c r="P83" s="9">
        <f t="shared" si="68"/>
        <v>4.3982654389805925E-3</v>
      </c>
      <c r="Q83" s="12">
        <f t="shared" si="69"/>
        <v>7.9168777901650659E-4</v>
      </c>
      <c r="R83" s="9">
        <f t="shared" si="70"/>
        <v>1.9710000000000002E-2</v>
      </c>
      <c r="S83" s="13">
        <f t="shared" si="71"/>
        <v>4.016680766192321E-2</v>
      </c>
      <c r="T83" s="2">
        <f t="shared" si="72"/>
        <v>0.01</v>
      </c>
      <c r="U83" s="14">
        <f t="shared" si="73"/>
        <v>4.0166807661923211E-4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1.3001668076619233E-2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-1.87673333333333</v>
      </c>
      <c r="E84" s="10">
        <f t="shared" si="82"/>
        <v>4.9005483870967703</v>
      </c>
      <c r="F84" s="7" t="s">
        <v>85</v>
      </c>
      <c r="G84" s="1">
        <v>12</v>
      </c>
      <c r="H84" s="9">
        <f t="shared" si="63"/>
        <v>-1.87673333333333</v>
      </c>
      <c r="I84" s="9">
        <f t="shared" si="64"/>
        <v>271.27326666666664</v>
      </c>
      <c r="J84" s="9">
        <f t="shared" si="65"/>
        <v>1.361776462388649E-2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0.23975813504232399</v>
      </c>
      <c r="P84" s="9">
        <f t="shared" si="68"/>
        <v>3.2649698496683595E-3</v>
      </c>
      <c r="Q84" s="12">
        <f t="shared" si="69"/>
        <v>5.8769457294030472E-4</v>
      </c>
      <c r="R84" s="9">
        <f t="shared" si="70"/>
        <v>1.9710000000000002E-2</v>
      </c>
      <c r="S84" s="13">
        <f t="shared" si="71"/>
        <v>2.981707625267908E-2</v>
      </c>
      <c r="T84" s="2">
        <f t="shared" si="72"/>
        <v>0.01</v>
      </c>
      <c r="U84" s="14">
        <f t="shared" si="73"/>
        <v>2.9817076252679079E-4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1.289817076252679E-2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-7.0859677419354803</v>
      </c>
      <c r="E85" s="10">
        <f t="shared" si="82"/>
        <v>-1.87673333333333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-0.82535483870967696</v>
      </c>
      <c r="E89" s="7"/>
      <c r="F89" s="7"/>
      <c r="G89" s="1">
        <v>1</v>
      </c>
      <c r="H89" s="9">
        <f t="shared" ref="H89:H100" si="84">E90</f>
        <v>-0.82535483870967696</v>
      </c>
      <c r="I89" s="9">
        <f t="shared" ref="I89:I100" si="85">H89+273.15</f>
        <v>272.32464516129028</v>
      </c>
      <c r="J89" s="9">
        <f t="shared" ref="J89:J100" si="86">EXP(($C$15*(I89-$C$13))/($C$16*I89*$C$13))</f>
        <v>1.5641832469201398E-2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8.2984222753042444E-2</v>
      </c>
      <c r="Q89" s="12">
        <f t="shared" ref="Q89:Q100" si="90">P89*$B$91</f>
        <v>3.7342900238869103E-2</v>
      </c>
      <c r="R89" s="9">
        <f t="shared" ref="R89:R100" si="91">L89*$B$91</f>
        <v>2.3873737500000001</v>
      </c>
      <c r="S89" s="13">
        <f t="shared" ref="S89:S100" si="92">Q89/R89</f>
        <v>1.5641832469201398E-2</v>
      </c>
      <c r="T89" s="2">
        <f t="shared" ref="T89:T100" si="93">$B$90/100</f>
        <v>0.51</v>
      </c>
      <c r="U89" s="14">
        <f t="shared" ref="U89:U100" si="94">S89*T89</f>
        <v>7.9773345592927137E-3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3.2742166369626756E-2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114375</v>
      </c>
      <c r="AN89" s="1">
        <f t="shared" ref="AN89:AN100" si="99">AM89*10000*AK89*AJ89</f>
        <v>389561691.0986734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-8.8020967741935507</v>
      </c>
      <c r="E90" s="10">
        <f t="shared" ref="E90:E101" si="101">D89</f>
        <v>-0.82535483870967696</v>
      </c>
      <c r="F90" s="7" t="s">
        <v>83</v>
      </c>
      <c r="G90" s="1">
        <v>2</v>
      </c>
      <c r="H90" s="9">
        <f t="shared" si="84"/>
        <v>-8.8020967741935507</v>
      </c>
      <c r="I90" s="9">
        <f t="shared" si="85"/>
        <v>264.34790322580642</v>
      </c>
      <c r="J90" s="9">
        <f t="shared" si="86"/>
        <v>5.3177783289773259E-3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10.527565777246958</v>
      </c>
      <c r="P90" s="9">
        <f t="shared" si="89"/>
        <v>5.5983261147127206E-2</v>
      </c>
      <c r="Q90" s="12">
        <f t="shared" si="90"/>
        <v>2.5192467516207243E-2</v>
      </c>
      <c r="R90" s="9">
        <f t="shared" si="91"/>
        <v>2.3873737500000001</v>
      </c>
      <c r="S90" s="13">
        <f t="shared" si="92"/>
        <v>1.0552376860224437E-2</v>
      </c>
      <c r="T90" s="2">
        <f t="shared" si="93"/>
        <v>0.51</v>
      </c>
      <c r="U90" s="14">
        <f t="shared" si="94"/>
        <v>5.3817121987144627E-3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3.1959586227912409E-2</v>
      </c>
      <c r="AK90" s="9">
        <f t="shared" si="96"/>
        <v>10.4025</v>
      </c>
      <c r="AL90" s="1">
        <f t="shared" si="97"/>
        <v>0.45</v>
      </c>
      <c r="AM90" s="17">
        <f t="shared" si="98"/>
        <v>114375</v>
      </c>
      <c r="AN90" s="1">
        <f t="shared" si="99"/>
        <v>380250662.62288857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-7.0762499999999999</v>
      </c>
      <c r="E91" s="10">
        <f t="shared" si="101"/>
        <v>-8.8020967741935507</v>
      </c>
      <c r="F91" s="7" t="s">
        <v>83</v>
      </c>
      <c r="G91" s="1">
        <v>3</v>
      </c>
      <c r="H91" s="9">
        <f t="shared" si="84"/>
        <v>-7.0762499999999999</v>
      </c>
      <c r="I91" s="9">
        <f t="shared" si="85"/>
        <v>266.07374999999996</v>
      </c>
      <c r="J91" s="9">
        <f t="shared" si="86"/>
        <v>6.7528779935735811E-3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15.776857516099831</v>
      </c>
      <c r="P91" s="9">
        <f t="shared" si="89"/>
        <v>0.10653919392821649</v>
      </c>
      <c r="Q91" s="12">
        <f t="shared" si="90"/>
        <v>4.7942637267697423E-2</v>
      </c>
      <c r="R91" s="9">
        <f t="shared" si="91"/>
        <v>2.3873737500000001</v>
      </c>
      <c r="S91" s="13">
        <f t="shared" si="92"/>
        <v>2.0081747680981005E-2</v>
      </c>
      <c r="T91" s="2">
        <f t="shared" si="93"/>
        <v>0.51</v>
      </c>
      <c r="U91" s="14">
        <f t="shared" si="94"/>
        <v>1.0241691317300313E-2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3.3424869932166042E-2</v>
      </c>
      <c r="AK91" s="9">
        <f t="shared" si="96"/>
        <v>10.4025</v>
      </c>
      <c r="AL91" s="1">
        <f t="shared" si="97"/>
        <v>0.45</v>
      </c>
      <c r="AM91" s="17">
        <f t="shared" si="98"/>
        <v>114375</v>
      </c>
      <c r="AN91" s="1">
        <f t="shared" si="99"/>
        <v>397684402.08057737</v>
      </c>
    </row>
    <row r="92" spans="1:48" x14ac:dyDescent="0.15">
      <c r="C92" s="7">
        <v>3</v>
      </c>
      <c r="D92" s="7">
        <f t="shared" si="100"/>
        <v>-0.76425806451612899</v>
      </c>
      <c r="E92" s="10">
        <f t="shared" si="101"/>
        <v>-7.0762499999999999</v>
      </c>
      <c r="F92" s="7" t="s">
        <v>83</v>
      </c>
      <c r="G92" s="1">
        <v>4</v>
      </c>
      <c r="H92" s="9">
        <f t="shared" si="84"/>
        <v>-0.76425806451612899</v>
      </c>
      <c r="I92" s="9">
        <f t="shared" si="85"/>
        <v>272.38574193548385</v>
      </c>
      <c r="J92" s="9">
        <f t="shared" si="86"/>
        <v>1.5767780968299092E-2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20.975593322171616</v>
      </c>
      <c r="P92" s="9">
        <f t="shared" si="89"/>
        <v>0.33073856118411915</v>
      </c>
      <c r="Q92" s="12">
        <f t="shared" si="90"/>
        <v>0.14883235253285362</v>
      </c>
      <c r="R92" s="9">
        <f t="shared" si="91"/>
        <v>2.3873737500000001</v>
      </c>
      <c r="S92" s="13">
        <f t="shared" si="92"/>
        <v>6.2341454718957856E-2</v>
      </c>
      <c r="T92" s="2">
        <f t="shared" si="93"/>
        <v>0.51</v>
      </c>
      <c r="U92" s="14">
        <f t="shared" si="94"/>
        <v>3.1794141906668509E-2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3.9922933784860559E-2</v>
      </c>
      <c r="AK92" s="9">
        <f t="shared" si="96"/>
        <v>10.4025</v>
      </c>
      <c r="AL92" s="1">
        <f t="shared" si="97"/>
        <v>0.45</v>
      </c>
      <c r="AM92" s="17">
        <f t="shared" si="98"/>
        <v>114375</v>
      </c>
      <c r="AN92" s="1">
        <f t="shared" si="99"/>
        <v>474997452.00970745</v>
      </c>
    </row>
    <row r="93" spans="1:48" x14ac:dyDescent="0.15">
      <c r="C93" s="7">
        <v>4</v>
      </c>
      <c r="D93" s="7">
        <f t="shared" si="100"/>
        <v>1.6539999999999999</v>
      </c>
      <c r="E93" s="10">
        <f t="shared" si="101"/>
        <v>-0.76425806451612899</v>
      </c>
      <c r="F93" s="7" t="s">
        <v>83</v>
      </c>
      <c r="G93" s="1">
        <v>5</v>
      </c>
      <c r="H93" s="9">
        <f t="shared" si="84"/>
        <v>1.6539999999999999</v>
      </c>
      <c r="I93" s="9">
        <f t="shared" si="85"/>
        <v>274.80399999999997</v>
      </c>
      <c r="J93" s="9">
        <f t="shared" si="86"/>
        <v>2.1596561361083962E-2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19.612612022938123</v>
      </c>
      <c r="O93" s="9">
        <f t="shared" si="102"/>
        <v>6.337517738049371</v>
      </c>
      <c r="P93" s="9">
        <f t="shared" si="89"/>
        <v>0.13686859070674126</v>
      </c>
      <c r="Q93" s="12">
        <f t="shared" si="90"/>
        <v>6.1590865818033566E-2</v>
      </c>
      <c r="R93" s="9">
        <f t="shared" si="91"/>
        <v>2.3873737500000001</v>
      </c>
      <c r="S93" s="13">
        <f t="shared" si="92"/>
        <v>2.5798585503435969E-2</v>
      </c>
      <c r="T93" s="2">
        <f t="shared" si="93"/>
        <v>0.51</v>
      </c>
      <c r="U93" s="14">
        <f t="shared" si="94"/>
        <v>1.3157278606752344E-2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3.4303919499935831E-2</v>
      </c>
      <c r="AK93" s="9">
        <f t="shared" si="96"/>
        <v>10.4025</v>
      </c>
      <c r="AL93" s="1">
        <f t="shared" si="97"/>
        <v>0.45</v>
      </c>
      <c r="AM93" s="17">
        <f t="shared" si="98"/>
        <v>114375</v>
      </c>
      <c r="AN93" s="1">
        <f t="shared" si="99"/>
        <v>408143210.22155684</v>
      </c>
    </row>
    <row r="94" spans="1:48" x14ac:dyDescent="0.15">
      <c r="C94" s="7">
        <v>5</v>
      </c>
      <c r="D94" s="7">
        <f t="shared" si="100"/>
        <v>6.7095806451612896</v>
      </c>
      <c r="E94" s="10">
        <f t="shared" si="101"/>
        <v>1.6539999999999999</v>
      </c>
      <c r="F94" s="7" t="s">
        <v>85</v>
      </c>
      <c r="G94" s="1">
        <v>6</v>
      </c>
      <c r="H94" s="9">
        <f t="shared" si="84"/>
        <v>6.7095806451612896</v>
      </c>
      <c r="I94" s="9">
        <f t="shared" si="85"/>
        <v>279.85958064516126</v>
      </c>
      <c r="J94" s="9">
        <f t="shared" si="86"/>
        <v>4.0960097716267713E-2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11.505924147342629</v>
      </c>
      <c r="P94" s="9">
        <f t="shared" si="89"/>
        <v>0.47128377739111837</v>
      </c>
      <c r="Q94" s="12">
        <f t="shared" si="90"/>
        <v>0.21207769982600327</v>
      </c>
      <c r="R94" s="9">
        <f t="shared" si="91"/>
        <v>2.3873737500000001</v>
      </c>
      <c r="S94" s="13">
        <f t="shared" si="92"/>
        <v>8.8833053402720574E-2</v>
      </c>
      <c r="T94" s="2">
        <f t="shared" si="93"/>
        <v>0.51</v>
      </c>
      <c r="U94" s="14">
        <f t="shared" si="94"/>
        <v>4.5304857235387491E-2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5"/>
        <v>4.3996414456469332E-2</v>
      </c>
      <c r="AK94" s="9">
        <f t="shared" si="96"/>
        <v>10.4025</v>
      </c>
      <c r="AL94" s="1">
        <f t="shared" si="97"/>
        <v>0.45</v>
      </c>
      <c r="AM94" s="17">
        <f t="shared" si="98"/>
        <v>114375</v>
      </c>
      <c r="AN94" s="1">
        <f t="shared" si="99"/>
        <v>523463152.20728916</v>
      </c>
    </row>
    <row r="95" spans="1:48" x14ac:dyDescent="0.15">
      <c r="C95" s="7">
        <v>6</v>
      </c>
      <c r="D95" s="7">
        <f t="shared" si="100"/>
        <v>14.7108333333333</v>
      </c>
      <c r="E95" s="10">
        <f t="shared" si="101"/>
        <v>6.7095806451612896</v>
      </c>
      <c r="F95" s="7" t="s">
        <v>83</v>
      </c>
      <c r="G95" s="1">
        <v>7</v>
      </c>
      <c r="H95" s="9">
        <f t="shared" si="84"/>
        <v>14.7108333333333</v>
      </c>
      <c r="I95" s="9">
        <f t="shared" si="85"/>
        <v>287.86083333333329</v>
      </c>
      <c r="J95" s="9">
        <f t="shared" si="86"/>
        <v>0.10773267879960052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16.339915369951509</v>
      </c>
      <c r="P95" s="9">
        <f t="shared" si="89"/>
        <v>1.7603428541636417</v>
      </c>
      <c r="Q95" s="12">
        <f t="shared" si="90"/>
        <v>0.79215428437363877</v>
      </c>
      <c r="R95" s="9">
        <f t="shared" si="91"/>
        <v>2.3873737500000001</v>
      </c>
      <c r="S95" s="13">
        <f t="shared" si="92"/>
        <v>0.33180991638767859</v>
      </c>
      <c r="T95" s="2">
        <f t="shared" si="93"/>
        <v>0.51</v>
      </c>
      <c r="U95" s="14">
        <f t="shared" si="94"/>
        <v>0.16922305735771609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5"/>
        <v>8.1357751793351404E-2</v>
      </c>
      <c r="AK95" s="9">
        <f t="shared" si="96"/>
        <v>10.4025</v>
      </c>
      <c r="AL95" s="1">
        <f t="shared" si="97"/>
        <v>0.45</v>
      </c>
      <c r="AM95" s="17">
        <f t="shared" si="98"/>
        <v>114375</v>
      </c>
      <c r="AN95" s="1">
        <f t="shared" si="99"/>
        <v>967983089.90344906</v>
      </c>
    </row>
    <row r="96" spans="1:48" x14ac:dyDescent="0.15">
      <c r="C96" s="7">
        <v>7</v>
      </c>
      <c r="D96" s="7">
        <f t="shared" si="100"/>
        <v>17.3202580645161</v>
      </c>
      <c r="E96" s="10">
        <f t="shared" si="101"/>
        <v>14.7108333333333</v>
      </c>
      <c r="F96" s="7" t="s">
        <v>83</v>
      </c>
      <c r="G96" s="1">
        <v>8</v>
      </c>
      <c r="H96" s="9">
        <f t="shared" si="84"/>
        <v>17.3202580645161</v>
      </c>
      <c r="I96" s="9">
        <f t="shared" si="85"/>
        <v>290.47025806451609</v>
      </c>
      <c r="J96" s="9">
        <f t="shared" si="86"/>
        <v>0.14598660792637663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19.884847515787865</v>
      </c>
      <c r="P96" s="9">
        <f t="shared" si="89"/>
        <v>2.9029214379631072</v>
      </c>
      <c r="Q96" s="12">
        <f t="shared" si="90"/>
        <v>1.3063146470833982</v>
      </c>
      <c r="R96" s="9">
        <f t="shared" si="91"/>
        <v>2.3873737500000001</v>
      </c>
      <c r="S96" s="13">
        <f t="shared" si="92"/>
        <v>0.54717643062105303</v>
      </c>
      <c r="T96" s="2">
        <f t="shared" si="93"/>
        <v>0.51</v>
      </c>
      <c r="U96" s="14">
        <f t="shared" si="94"/>
        <v>0.27905997961673706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5"/>
        <v>0.11447358385444624</v>
      </c>
      <c r="AK96" s="9">
        <f t="shared" si="96"/>
        <v>10.4025</v>
      </c>
      <c r="AL96" s="1">
        <f t="shared" si="97"/>
        <v>0.45</v>
      </c>
      <c r="AM96" s="17">
        <f t="shared" si="98"/>
        <v>114375</v>
      </c>
      <c r="AN96" s="1">
        <f t="shared" si="99"/>
        <v>1361990602.8524718</v>
      </c>
    </row>
    <row r="97" spans="1:50" x14ac:dyDescent="0.15">
      <c r="C97" s="7">
        <v>8</v>
      </c>
      <c r="D97" s="7">
        <f t="shared" si="100"/>
        <v>12.586645161290299</v>
      </c>
      <c r="E97" s="10">
        <f t="shared" si="101"/>
        <v>17.3202580645161</v>
      </c>
      <c r="F97" s="7" t="s">
        <v>83</v>
      </c>
      <c r="G97" s="1">
        <v>9</v>
      </c>
      <c r="H97" s="9">
        <f t="shared" si="84"/>
        <v>12.586645161290299</v>
      </c>
      <c r="I97" s="9">
        <f t="shared" si="85"/>
        <v>285.73664516129026</v>
      </c>
      <c r="J97" s="9">
        <f t="shared" si="86"/>
        <v>8.3780307701784698E-2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22.287201077824754</v>
      </c>
      <c r="P97" s="9">
        <f t="shared" si="89"/>
        <v>1.8672285641117055</v>
      </c>
      <c r="Q97" s="12">
        <f t="shared" si="90"/>
        <v>0.84025285385026749</v>
      </c>
      <c r="R97" s="9">
        <f t="shared" si="91"/>
        <v>2.3873737500000001</v>
      </c>
      <c r="S97" s="13">
        <f t="shared" si="92"/>
        <v>0.35195697944248044</v>
      </c>
      <c r="T97" s="2">
        <f t="shared" si="93"/>
        <v>0.51</v>
      </c>
      <c r="U97" s="14">
        <f t="shared" si="94"/>
        <v>0.17949805951566503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5"/>
        <v>8.4455664943973011E-2</v>
      </c>
      <c r="AK97" s="9">
        <f t="shared" si="96"/>
        <v>10.4025</v>
      </c>
      <c r="AL97" s="1">
        <f t="shared" si="97"/>
        <v>0.45</v>
      </c>
      <c r="AM97" s="17">
        <f t="shared" si="98"/>
        <v>114375</v>
      </c>
      <c r="AN97" s="1">
        <f t="shared" si="99"/>
        <v>1004841624.9255081</v>
      </c>
    </row>
    <row r="98" spans="1:50" x14ac:dyDescent="0.15">
      <c r="C98" s="7">
        <v>9</v>
      </c>
      <c r="D98" s="7">
        <f t="shared" si="100"/>
        <v>8.7091666666666701</v>
      </c>
      <c r="E98" s="10">
        <f t="shared" si="101"/>
        <v>12.586645161290299</v>
      </c>
      <c r="F98" s="7" t="s">
        <v>83</v>
      </c>
      <c r="G98" s="1">
        <v>10</v>
      </c>
      <c r="H98" s="9">
        <f t="shared" si="84"/>
        <v>8.7091666666666701</v>
      </c>
      <c r="I98" s="9">
        <f t="shared" si="85"/>
        <v>281.85916666666662</v>
      </c>
      <c r="J98" s="9">
        <f t="shared" si="86"/>
        <v>5.2426918209827124E-2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25.72524751371305</v>
      </c>
      <c r="P98" s="9">
        <f t="shared" si="89"/>
        <v>1.3486954473289927</v>
      </c>
      <c r="Q98" s="12">
        <f t="shared" si="90"/>
        <v>0.60691295129804679</v>
      </c>
      <c r="R98" s="9">
        <f t="shared" si="91"/>
        <v>2.3873737500000001</v>
      </c>
      <c r="S98" s="13">
        <f t="shared" si="92"/>
        <v>0.25421782043890145</v>
      </c>
      <c r="T98" s="2">
        <f t="shared" si="93"/>
        <v>0.51</v>
      </c>
      <c r="U98" s="14">
        <f t="shared" si="94"/>
        <v>0.12965108842383974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6.9426803159787692E-2</v>
      </c>
      <c r="AK98" s="9">
        <f t="shared" si="96"/>
        <v>10.4025</v>
      </c>
      <c r="AL98" s="1">
        <f t="shared" si="97"/>
        <v>0.45</v>
      </c>
      <c r="AM98" s="17">
        <f t="shared" si="98"/>
        <v>114375</v>
      </c>
      <c r="AN98" s="1">
        <f t="shared" si="99"/>
        <v>826030340.85095966</v>
      </c>
    </row>
    <row r="99" spans="1:50" x14ac:dyDescent="0.15">
      <c r="C99" s="7">
        <v>10</v>
      </c>
      <c r="D99" s="7">
        <f t="shared" si="100"/>
        <v>4.9005483870967703</v>
      </c>
      <c r="E99" s="10">
        <f t="shared" si="101"/>
        <v>8.7091666666666701</v>
      </c>
      <c r="F99" s="7" t="s">
        <v>83</v>
      </c>
      <c r="G99" s="1">
        <v>11</v>
      </c>
      <c r="H99" s="9">
        <f t="shared" si="84"/>
        <v>4.9005483870967703</v>
      </c>
      <c r="I99" s="9">
        <f t="shared" si="85"/>
        <v>278.05054838709674</v>
      </c>
      <c r="J99" s="9">
        <f t="shared" si="86"/>
        <v>3.2662876946508303E-2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23.157724463064856</v>
      </c>
      <c r="O99" s="9">
        <f t="shared" si="102"/>
        <v>6.5241026033192036</v>
      </c>
      <c r="P99" s="9">
        <f t="shared" si="89"/>
        <v>0.21309596051860963</v>
      </c>
      <c r="Q99" s="12">
        <f t="shared" si="90"/>
        <v>9.5893182233374341E-2</v>
      </c>
      <c r="R99" s="9">
        <f t="shared" si="91"/>
        <v>2.3873737500000001</v>
      </c>
      <c r="S99" s="13">
        <f t="shared" si="92"/>
        <v>4.016680766192321E-2</v>
      </c>
      <c r="T99" s="2">
        <f t="shared" si="93"/>
        <v>0.51</v>
      </c>
      <c r="U99" s="14">
        <f t="shared" si="94"/>
        <v>2.0485071907580837E-2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3.6513249180135619E-2</v>
      </c>
      <c r="AK99" s="9">
        <f t="shared" si="96"/>
        <v>10.4025</v>
      </c>
      <c r="AL99" s="1">
        <f t="shared" si="97"/>
        <v>0.45</v>
      </c>
      <c r="AM99" s="17">
        <f t="shared" si="98"/>
        <v>114375</v>
      </c>
      <c r="AN99" s="1">
        <f t="shared" si="99"/>
        <v>434429504.06958765</v>
      </c>
    </row>
    <row r="100" spans="1:50" x14ac:dyDescent="0.15">
      <c r="C100" s="7">
        <v>11</v>
      </c>
      <c r="D100" s="7">
        <f t="shared" si="100"/>
        <v>-1.87673333333333</v>
      </c>
      <c r="E100" s="10">
        <f t="shared" si="101"/>
        <v>4.9005483870967703</v>
      </c>
      <c r="F100" s="7" t="s">
        <v>85</v>
      </c>
      <c r="G100" s="1">
        <v>12</v>
      </c>
      <c r="H100" s="9">
        <f t="shared" si="84"/>
        <v>-1.87673333333333</v>
      </c>
      <c r="I100" s="9">
        <f t="shared" si="85"/>
        <v>271.27326666666664</v>
      </c>
      <c r="J100" s="9">
        <f t="shared" si="86"/>
        <v>1.361776462388649E-2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11.616281642800594</v>
      </c>
      <c r="P100" s="9">
        <f t="shared" si="89"/>
        <v>0.15818778921643198</v>
      </c>
      <c r="Q100" s="12">
        <f t="shared" si="90"/>
        <v>7.1184505147394397E-2</v>
      </c>
      <c r="R100" s="9">
        <f t="shared" si="91"/>
        <v>2.3873737500000001</v>
      </c>
      <c r="S100" s="13">
        <f t="shared" si="92"/>
        <v>2.9817076252679077E-2</v>
      </c>
      <c r="T100" s="2">
        <f t="shared" si="93"/>
        <v>0.51</v>
      </c>
      <c r="U100" s="14">
        <f t="shared" si="94"/>
        <v>1.5206708888866329E-2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3.4921822729993196E-2</v>
      </c>
      <c r="AK100" s="9">
        <f t="shared" si="96"/>
        <v>10.4025</v>
      </c>
      <c r="AL100" s="1">
        <f t="shared" si="97"/>
        <v>0.45</v>
      </c>
      <c r="AM100" s="17">
        <f t="shared" si="98"/>
        <v>114375</v>
      </c>
      <c r="AN100" s="1">
        <f t="shared" si="99"/>
        <v>415494935.96013767</v>
      </c>
      <c r="AO100" s="1">
        <f>SUM(AN89:AN100)</f>
        <v>7584870668.8028069</v>
      </c>
    </row>
    <row r="101" spans="1:50" x14ac:dyDescent="0.15">
      <c r="C101" s="7">
        <v>12</v>
      </c>
      <c r="D101" s="7">
        <f t="shared" si="100"/>
        <v>-7.0859677419354803</v>
      </c>
      <c r="E101" s="10">
        <f t="shared" si="101"/>
        <v>-1.87673333333333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-0.82535483870967696</v>
      </c>
      <c r="E105" s="7"/>
      <c r="F105" s="7"/>
      <c r="G105" s="1">
        <v>1</v>
      </c>
      <c r="H105" s="9">
        <f t="shared" ref="H105:H116" si="103">E106</f>
        <v>-0.82535483870967696</v>
      </c>
      <c r="I105" s="9">
        <f t="shared" ref="I105:I116" si="104">H105+273.15</f>
        <v>272.32464516129028</v>
      </c>
      <c r="J105" s="9">
        <f t="shared" ref="J105:J116" si="105">EXP(($C$15*(I105-$C$13))/($C$16*I105*$C$13))</f>
        <v>1.5641832469201398E-2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1.0134190097185993E-2</v>
      </c>
      <c r="Q105" s="12">
        <f t="shared" ref="Q105:Q116" si="109">P105*$B$107</f>
        <v>3.0402570291557978E-3</v>
      </c>
      <c r="R105" s="9">
        <f t="shared" ref="R105:R116" si="110">L105*$B$107</f>
        <v>0.19436706250000002</v>
      </c>
      <c r="S105" s="13">
        <f t="shared" ref="S105:S116" si="111">Q105/R105</f>
        <v>1.5641832469201398E-2</v>
      </c>
      <c r="T105" s="2">
        <f t="shared" ref="T105:T116" si="112">$B$106/100</f>
        <v>0.01</v>
      </c>
      <c r="U105" s="14">
        <f t="shared" ref="U105:U116" si="113">S105*T105</f>
        <v>1.5641832469201399E-4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5.646418324692014E-3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-8.8020967741935507</v>
      </c>
      <c r="E106" s="10">
        <f t="shared" ref="E106:E117" si="122">D105</f>
        <v>-0.82535483870967696</v>
      </c>
      <c r="F106" s="7" t="s">
        <v>83</v>
      </c>
      <c r="G106" s="1">
        <v>2</v>
      </c>
      <c r="H106" s="9">
        <f t="shared" si="103"/>
        <v>-8.8020967741935507</v>
      </c>
      <c r="I106" s="9">
        <f t="shared" si="104"/>
        <v>264.34790322580642</v>
      </c>
      <c r="J106" s="9">
        <f t="shared" si="105"/>
        <v>5.3177783289773259E-3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1.2856462265694808</v>
      </c>
      <c r="P106" s="9">
        <f t="shared" si="108"/>
        <v>6.8367816423826585E-3</v>
      </c>
      <c r="Q106" s="12">
        <f t="shared" si="109"/>
        <v>2.0510344927147975E-3</v>
      </c>
      <c r="R106" s="9">
        <f t="shared" si="110"/>
        <v>0.19436706250000002</v>
      </c>
      <c r="S106" s="13">
        <f t="shared" si="111"/>
        <v>1.0552376860224439E-2</v>
      </c>
      <c r="T106" s="2">
        <f t="shared" si="112"/>
        <v>0.01</v>
      </c>
      <c r="U106" s="14">
        <f t="shared" si="113"/>
        <v>1.0552376860224439E-4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5.5955237686022442E-3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-7.0762499999999999</v>
      </c>
      <c r="E107" s="10">
        <f t="shared" si="122"/>
        <v>-8.8020967741935507</v>
      </c>
      <c r="F107" s="7" t="s">
        <v>83</v>
      </c>
      <c r="G107" s="1">
        <v>3</v>
      </c>
      <c r="H107" s="9">
        <f t="shared" si="103"/>
        <v>-7.0762499999999999</v>
      </c>
      <c r="I107" s="9">
        <f t="shared" si="104"/>
        <v>266.07374999999996</v>
      </c>
      <c r="J107" s="9">
        <f t="shared" si="105"/>
        <v>6.7528779935735811E-3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1.9266996532604317</v>
      </c>
      <c r="P107" s="9">
        <f t="shared" si="108"/>
        <v>1.3010767688728218E-2</v>
      </c>
      <c r="Q107" s="12">
        <f t="shared" si="109"/>
        <v>3.9032303066184651E-3</v>
      </c>
      <c r="R107" s="9">
        <f t="shared" si="110"/>
        <v>0.19436706250000002</v>
      </c>
      <c r="S107" s="13">
        <f t="shared" si="111"/>
        <v>2.0081747680981005E-2</v>
      </c>
      <c r="T107" s="2">
        <f t="shared" si="112"/>
        <v>0.01</v>
      </c>
      <c r="U107" s="14">
        <f t="shared" si="113"/>
        <v>2.0081747680981006E-4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5.6908174768098103E-3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-0.76425806451612899</v>
      </c>
      <c r="E108" s="10">
        <f t="shared" si="122"/>
        <v>-7.0762499999999999</v>
      </c>
      <c r="F108" s="7" t="s">
        <v>83</v>
      </c>
      <c r="G108" s="1">
        <v>4</v>
      </c>
      <c r="H108" s="9">
        <f t="shared" si="103"/>
        <v>-0.76425806451612899</v>
      </c>
      <c r="I108" s="9">
        <f t="shared" si="104"/>
        <v>272.38574193548385</v>
      </c>
      <c r="J108" s="9">
        <f t="shared" si="105"/>
        <v>1.5767780968299092E-2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2.5615790939050371</v>
      </c>
      <c r="P108" s="9">
        <f t="shared" si="108"/>
        <v>4.0390418085668678E-2</v>
      </c>
      <c r="Q108" s="12">
        <f t="shared" si="109"/>
        <v>1.2117125425700603E-2</v>
      </c>
      <c r="R108" s="9">
        <f t="shared" si="110"/>
        <v>0.19436706250000002</v>
      </c>
      <c r="S108" s="13">
        <f t="shared" si="111"/>
        <v>6.2341454718957856E-2</v>
      </c>
      <c r="T108" s="2">
        <f t="shared" si="112"/>
        <v>0.01</v>
      </c>
      <c r="U108" s="14">
        <f t="shared" si="113"/>
        <v>6.2341454718957856E-4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6.1134145471895785E-3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1.6539999999999999</v>
      </c>
      <c r="E109" s="10">
        <f t="shared" si="122"/>
        <v>-0.76425806451612899</v>
      </c>
      <c r="F109" s="7" t="s">
        <v>83</v>
      </c>
      <c r="G109" s="1">
        <v>5</v>
      </c>
      <c r="H109" s="9">
        <f t="shared" si="103"/>
        <v>1.6539999999999999</v>
      </c>
      <c r="I109" s="9">
        <f t="shared" si="104"/>
        <v>274.80399999999997</v>
      </c>
      <c r="J109" s="9">
        <f t="shared" si="105"/>
        <v>2.1596561361083962E-2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2.3951292420283998</v>
      </c>
      <c r="O109" s="9">
        <f t="shared" si="123"/>
        <v>0.77394964212430217</v>
      </c>
      <c r="P109" s="9">
        <f t="shared" si="108"/>
        <v>1.6714650936526465E-2</v>
      </c>
      <c r="Q109" s="12">
        <f t="shared" si="109"/>
        <v>5.0143952809579397E-3</v>
      </c>
      <c r="R109" s="9">
        <f t="shared" si="110"/>
        <v>0.19436706250000002</v>
      </c>
      <c r="S109" s="13">
        <f t="shared" si="111"/>
        <v>2.5798585503436E-2</v>
      </c>
      <c r="T109" s="2">
        <f t="shared" si="112"/>
        <v>0.01</v>
      </c>
      <c r="U109" s="14">
        <f t="shared" si="113"/>
        <v>2.5798585503436001E-4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5.7479858550343599E-3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6.7095806451612896</v>
      </c>
      <c r="E110" s="10">
        <f t="shared" si="122"/>
        <v>1.6539999999999999</v>
      </c>
      <c r="F110" s="7" t="s">
        <v>85</v>
      </c>
      <c r="G110" s="1">
        <v>6</v>
      </c>
      <c r="H110" s="9">
        <f t="shared" si="103"/>
        <v>6.7095806451612896</v>
      </c>
      <c r="I110" s="9">
        <f t="shared" si="104"/>
        <v>279.85958064516126</v>
      </c>
      <c r="J110" s="9">
        <f t="shared" si="105"/>
        <v>4.0960097716267713E-2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1.4051251995211094</v>
      </c>
      <c r="P110" s="9">
        <f t="shared" si="108"/>
        <v>5.7554065475974803E-2</v>
      </c>
      <c r="Q110" s="12">
        <f t="shared" si="109"/>
        <v>1.726621964279244E-2</v>
      </c>
      <c r="R110" s="9">
        <f t="shared" si="110"/>
        <v>0.19436706250000002</v>
      </c>
      <c r="S110" s="13">
        <f t="shared" si="111"/>
        <v>8.883305340272063E-2</v>
      </c>
      <c r="T110" s="2">
        <f t="shared" si="112"/>
        <v>0.01</v>
      </c>
      <c r="U110" s="14">
        <f t="shared" si="113"/>
        <v>8.8833053402720635E-4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6.3783305340272068E-3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14.7108333333333</v>
      </c>
      <c r="E111" s="10">
        <f t="shared" si="122"/>
        <v>6.7095806451612896</v>
      </c>
      <c r="F111" s="7" t="s">
        <v>83</v>
      </c>
      <c r="G111" s="1">
        <v>7</v>
      </c>
      <c r="H111" s="9">
        <f t="shared" si="103"/>
        <v>14.7108333333333</v>
      </c>
      <c r="I111" s="9">
        <f t="shared" si="104"/>
        <v>287.86083333333329</v>
      </c>
      <c r="J111" s="9">
        <f t="shared" si="105"/>
        <v>0.10773267879960052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1.9954613423784682</v>
      </c>
      <c r="P111" s="9">
        <f t="shared" si="108"/>
        <v>0.2149763958554792</v>
      </c>
      <c r="Q111" s="12">
        <f t="shared" si="109"/>
        <v>6.4492918756643758E-2</v>
      </c>
      <c r="R111" s="9">
        <f t="shared" si="110"/>
        <v>0.19436706250000002</v>
      </c>
      <c r="S111" s="13">
        <f t="shared" si="111"/>
        <v>0.33180991638767887</v>
      </c>
      <c r="T111" s="2">
        <f t="shared" si="112"/>
        <v>0.01</v>
      </c>
      <c r="U111" s="14">
        <f t="shared" si="113"/>
        <v>3.3180991638767886E-3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4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5"/>
        <v>5.0000000000000001E-3</v>
      </c>
      <c r="AT111" s="1">
        <f t="shared" si="116"/>
        <v>8.8080991638767904E-3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17.3202580645161</v>
      </c>
      <c r="E112" s="10">
        <f t="shared" si="122"/>
        <v>14.7108333333333</v>
      </c>
      <c r="F112" s="7" t="s">
        <v>83</v>
      </c>
      <c r="G112" s="1">
        <v>8</v>
      </c>
      <c r="H112" s="9">
        <f t="shared" si="103"/>
        <v>17.3202580645161</v>
      </c>
      <c r="I112" s="9">
        <f t="shared" si="104"/>
        <v>290.47025806451609</v>
      </c>
      <c r="J112" s="9">
        <f t="shared" si="105"/>
        <v>0.14598660792637663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2.4283751548563224</v>
      </c>
      <c r="P112" s="9">
        <f t="shared" si="108"/>
        <v>0.35451025163016409</v>
      </c>
      <c r="Q112" s="12">
        <f t="shared" si="109"/>
        <v>0.10635307548904922</v>
      </c>
      <c r="R112" s="9">
        <f t="shared" si="110"/>
        <v>0.19436706250000002</v>
      </c>
      <c r="S112" s="13">
        <f t="shared" si="111"/>
        <v>0.54717643062105348</v>
      </c>
      <c r="T112" s="2">
        <f t="shared" si="112"/>
        <v>0.01</v>
      </c>
      <c r="U112" s="14">
        <f t="shared" si="113"/>
        <v>5.4717643062105348E-3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4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5"/>
        <v>5.0000000000000001E-3</v>
      </c>
      <c r="AT112" s="1">
        <f t="shared" si="116"/>
        <v>1.0961764306210535E-2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12.586645161290299</v>
      </c>
      <c r="E113" s="10">
        <f t="shared" si="122"/>
        <v>17.3202580645161</v>
      </c>
      <c r="F113" s="7" t="s">
        <v>83</v>
      </c>
      <c r="G113" s="1">
        <v>9</v>
      </c>
      <c r="H113" s="9">
        <f t="shared" si="103"/>
        <v>12.586645161290299</v>
      </c>
      <c r="I113" s="9">
        <f t="shared" si="104"/>
        <v>285.73664516129026</v>
      </c>
      <c r="J113" s="9">
        <f t="shared" si="105"/>
        <v>8.3780307701784698E-2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2.7217551115594918</v>
      </c>
      <c r="P113" s="9">
        <f t="shared" si="108"/>
        <v>0.22802948073535956</v>
      </c>
      <c r="Q113" s="12">
        <f t="shared" si="109"/>
        <v>6.8408844220607862E-2</v>
      </c>
      <c r="R113" s="9">
        <f t="shared" si="110"/>
        <v>0.19436706250000002</v>
      </c>
      <c r="S113" s="13">
        <f t="shared" si="111"/>
        <v>0.35195697944248067</v>
      </c>
      <c r="T113" s="2">
        <f t="shared" si="112"/>
        <v>0.01</v>
      </c>
      <c r="U113" s="14">
        <f t="shared" si="113"/>
        <v>3.5195697944248069E-3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4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5"/>
        <v>5.0000000000000001E-3</v>
      </c>
      <c r="AT113" s="1">
        <f t="shared" si="116"/>
        <v>9.0095697944248057E-3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8.7091666666666701</v>
      </c>
      <c r="E114" s="10">
        <f t="shared" si="122"/>
        <v>12.586645161290299</v>
      </c>
      <c r="F114" s="7" t="s">
        <v>83</v>
      </c>
      <c r="G114" s="1">
        <v>10</v>
      </c>
      <c r="H114" s="9">
        <f t="shared" si="103"/>
        <v>8.7091666666666701</v>
      </c>
      <c r="I114" s="9">
        <f t="shared" si="104"/>
        <v>281.85916666666662</v>
      </c>
      <c r="J114" s="9">
        <f t="shared" si="105"/>
        <v>5.2426918209827124E-2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3.141615839157466</v>
      </c>
      <c r="P114" s="9">
        <f t="shared" si="108"/>
        <v>0.16470523664620587</v>
      </c>
      <c r="Q114" s="12">
        <f t="shared" si="109"/>
        <v>4.9411570993861759E-2</v>
      </c>
      <c r="R114" s="9">
        <f t="shared" si="110"/>
        <v>0.19436706250000002</v>
      </c>
      <c r="S114" s="13">
        <f t="shared" si="111"/>
        <v>0.25421782043890156</v>
      </c>
      <c r="T114" s="2">
        <f t="shared" si="112"/>
        <v>0.01</v>
      </c>
      <c r="U114" s="14">
        <f t="shared" si="113"/>
        <v>2.5421782043890157E-3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8.0321782043890171E-3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4.9005483870967703</v>
      </c>
      <c r="E115" s="10">
        <f t="shared" si="122"/>
        <v>8.7091666666666701</v>
      </c>
      <c r="F115" s="7" t="s">
        <v>83</v>
      </c>
      <c r="G115" s="1">
        <v>11</v>
      </c>
      <c r="H115" s="9">
        <f t="shared" si="103"/>
        <v>4.9005483870967703</v>
      </c>
      <c r="I115" s="9">
        <f t="shared" si="104"/>
        <v>278.05054838709674</v>
      </c>
      <c r="J115" s="9">
        <f t="shared" si="105"/>
        <v>3.2662876946508303E-2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2.8280650723856975</v>
      </c>
      <c r="O115" s="9">
        <f t="shared" si="123"/>
        <v>0.79673573845889623</v>
      </c>
      <c r="P115" s="9">
        <f t="shared" si="108"/>
        <v>2.602368138416835E-2</v>
      </c>
      <c r="Q115" s="12">
        <f t="shared" si="109"/>
        <v>7.8071044152505046E-3</v>
      </c>
      <c r="R115" s="9">
        <f t="shared" si="110"/>
        <v>0.19436706250000002</v>
      </c>
      <c r="S115" s="13">
        <f t="shared" si="111"/>
        <v>4.0166807661923189E-2</v>
      </c>
      <c r="T115" s="2">
        <f t="shared" si="112"/>
        <v>0.01</v>
      </c>
      <c r="U115" s="14">
        <f t="shared" si="113"/>
        <v>4.0166807661923189E-4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5.8916680766192319E-3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-1.87673333333333</v>
      </c>
      <c r="E116" s="10">
        <f t="shared" si="122"/>
        <v>4.9005483870967703</v>
      </c>
      <c r="F116" s="7" t="s">
        <v>85</v>
      </c>
      <c r="G116" s="1">
        <v>12</v>
      </c>
      <c r="H116" s="9">
        <f t="shared" si="103"/>
        <v>-1.87673333333333</v>
      </c>
      <c r="I116" s="9">
        <f t="shared" si="104"/>
        <v>271.27326666666664</v>
      </c>
      <c r="J116" s="9">
        <f t="shared" si="105"/>
        <v>1.361776462388649E-2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1.4186022654080614</v>
      </c>
      <c r="P116" s="9">
        <f t="shared" si="108"/>
        <v>1.9318191745239133E-2</v>
      </c>
      <c r="Q116" s="12">
        <f t="shared" si="109"/>
        <v>5.7954575235717393E-3</v>
      </c>
      <c r="R116" s="9">
        <f t="shared" si="110"/>
        <v>0.19436706250000002</v>
      </c>
      <c r="S116" s="13">
        <f t="shared" si="111"/>
        <v>2.981707625267907E-2</v>
      </c>
      <c r="T116" s="2">
        <f t="shared" si="112"/>
        <v>0.01</v>
      </c>
      <c r="U116" s="14">
        <f t="shared" si="113"/>
        <v>2.9817076252679073E-4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5.7881707625267904E-3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-7.0859677419354803</v>
      </c>
      <c r="E117" s="10">
        <f t="shared" si="122"/>
        <v>-1.87673333333333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-0.82535483870967696</v>
      </c>
      <c r="E121" s="7"/>
      <c r="F121" s="7"/>
      <c r="G121" s="1">
        <v>1</v>
      </c>
      <c r="H121" s="9">
        <f t="shared" ref="H121:H132" si="124">E122</f>
        <v>-0.82535483870967696</v>
      </c>
      <c r="I121" s="9">
        <f t="shared" ref="I121:I132" si="125">H121+273.15</f>
        <v>272.32464516129028</v>
      </c>
      <c r="J121" s="9">
        <f t="shared" ref="J121:J132" si="126">EXP(($C$15*(I121-$C$13))/($C$16*I121*$C$13))</f>
        <v>1.5641832469201398E-2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4.4532297039816381E-3</v>
      </c>
      <c r="Q121" s="12">
        <f t="shared" ref="Q121:Q132" si="130">P121*$B$123</f>
        <v>1.4695658023139407E-3</v>
      </c>
      <c r="R121" s="9">
        <f t="shared" ref="R121:R132" si="131">L121*$B$123</f>
        <v>9.3951000000000007E-2</v>
      </c>
      <c r="S121" s="13">
        <f t="shared" ref="S121:S132" si="132">Q121/R121</f>
        <v>1.5641832469201398E-2</v>
      </c>
      <c r="T121" s="2">
        <f t="shared" ref="T121:T132" si="133">$B$122/100</f>
        <v>0.01</v>
      </c>
      <c r="U121" s="14">
        <f t="shared" ref="U121:U132" si="134">S121*T121</f>
        <v>1.5641832469201399E-4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5.646418324692014E-3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-8.8020967741935507</v>
      </c>
      <c r="E122" s="10">
        <f t="shared" ref="E122:E133" si="145">D121</f>
        <v>-0.82535483870967696</v>
      </c>
      <c r="F122" s="7" t="s">
        <v>83</v>
      </c>
      <c r="G122" s="1">
        <v>2</v>
      </c>
      <c r="H122" s="9">
        <f t="shared" si="124"/>
        <v>-8.8020967741935507</v>
      </c>
      <c r="I122" s="9">
        <f t="shared" si="125"/>
        <v>264.34790322580642</v>
      </c>
      <c r="J122" s="9">
        <f t="shared" si="126"/>
        <v>5.3177783289773259E-3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0.56494677029601836</v>
      </c>
      <c r="P122" s="9">
        <f t="shared" si="129"/>
        <v>3.0042616921058976E-3</v>
      </c>
      <c r="Q122" s="12">
        <f t="shared" si="130"/>
        <v>9.9140635839494633E-4</v>
      </c>
      <c r="R122" s="9">
        <f t="shared" si="131"/>
        <v>9.3951000000000007E-2</v>
      </c>
      <c r="S122" s="13">
        <f t="shared" si="132"/>
        <v>1.0552376860224439E-2</v>
      </c>
      <c r="T122" s="2">
        <f t="shared" si="133"/>
        <v>0.01</v>
      </c>
      <c r="U122" s="14">
        <f t="shared" si="134"/>
        <v>1.0552376860224439E-4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5.5955237686022442E-3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-7.0762499999999999</v>
      </c>
      <c r="E123" s="10">
        <f t="shared" si="145"/>
        <v>-8.8020967741935507</v>
      </c>
      <c r="F123" s="7" t="s">
        <v>83</v>
      </c>
      <c r="G123" s="1">
        <v>3</v>
      </c>
      <c r="H123" s="9">
        <f t="shared" si="124"/>
        <v>-7.0762499999999999</v>
      </c>
      <c r="I123" s="9">
        <f t="shared" si="125"/>
        <v>266.07374999999996</v>
      </c>
      <c r="J123" s="9">
        <f t="shared" si="126"/>
        <v>6.7528779935735811E-3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0.84664250860391255</v>
      </c>
      <c r="P123" s="9">
        <f t="shared" si="129"/>
        <v>5.7172735647752927E-3</v>
      </c>
      <c r="Q123" s="12">
        <f t="shared" si="130"/>
        <v>1.8867002763758467E-3</v>
      </c>
      <c r="R123" s="9">
        <f t="shared" si="131"/>
        <v>9.3951000000000007E-2</v>
      </c>
      <c r="S123" s="13">
        <f t="shared" si="132"/>
        <v>2.0081747680981008E-2</v>
      </c>
      <c r="T123" s="2">
        <f t="shared" si="133"/>
        <v>0.01</v>
      </c>
      <c r="U123" s="14">
        <f t="shared" si="134"/>
        <v>2.0081747680981009E-4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5.6908174768098103E-3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-0.76425806451612899</v>
      </c>
      <c r="E124" s="10">
        <f t="shared" si="145"/>
        <v>-7.0762499999999999</v>
      </c>
      <c r="F124" s="7" t="s">
        <v>83</v>
      </c>
      <c r="G124" s="1">
        <v>4</v>
      </c>
      <c r="H124" s="9">
        <f t="shared" si="124"/>
        <v>-0.76425806451612899</v>
      </c>
      <c r="I124" s="9">
        <f t="shared" si="125"/>
        <v>272.38574193548385</v>
      </c>
      <c r="J124" s="9">
        <f t="shared" si="126"/>
        <v>1.5767780968299092E-2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1.1256252350391374</v>
      </c>
      <c r="P124" s="9">
        <f t="shared" si="129"/>
        <v>1.7748612158487304E-2</v>
      </c>
      <c r="Q124" s="12">
        <f t="shared" si="130"/>
        <v>5.8570420123008103E-3</v>
      </c>
      <c r="R124" s="9">
        <f t="shared" si="131"/>
        <v>9.3951000000000007E-2</v>
      </c>
      <c r="S124" s="13">
        <f t="shared" si="132"/>
        <v>6.2341454718957863E-2</v>
      </c>
      <c r="T124" s="2">
        <f t="shared" si="133"/>
        <v>0.01</v>
      </c>
      <c r="U124" s="14">
        <f t="shared" si="134"/>
        <v>6.2341454718957867E-4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6.1134145471895785E-3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1.6539999999999999</v>
      </c>
      <c r="E125" s="10">
        <f t="shared" si="145"/>
        <v>-0.76425806451612899</v>
      </c>
      <c r="F125" s="7" t="s">
        <v>83</v>
      </c>
      <c r="G125" s="1">
        <v>5</v>
      </c>
      <c r="H125" s="9">
        <f t="shared" si="124"/>
        <v>1.6539999999999999</v>
      </c>
      <c r="I125" s="9">
        <f t="shared" si="125"/>
        <v>274.80399999999997</v>
      </c>
      <c r="J125" s="9">
        <f t="shared" si="126"/>
        <v>2.1596561361083962E-2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1.0524827917366175</v>
      </c>
      <c r="O125" s="9">
        <f t="shared" si="146"/>
        <v>0.34009383114403247</v>
      </c>
      <c r="P125" s="9">
        <f t="shared" si="129"/>
        <v>7.344857292828225E-3</v>
      </c>
      <c r="Q125" s="12">
        <f t="shared" si="130"/>
        <v>2.4238029066333145E-3</v>
      </c>
      <c r="R125" s="9">
        <f t="shared" si="131"/>
        <v>9.3951000000000007E-2</v>
      </c>
      <c r="S125" s="13">
        <f t="shared" si="132"/>
        <v>2.5798585503435986E-2</v>
      </c>
      <c r="T125" s="2">
        <f t="shared" si="133"/>
        <v>0.01</v>
      </c>
      <c r="U125" s="14">
        <f t="shared" si="134"/>
        <v>2.5798585503435985E-4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5.7479858550343599E-3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6.7095806451612896</v>
      </c>
      <c r="E126" s="10">
        <f t="shared" si="145"/>
        <v>1.6539999999999999</v>
      </c>
      <c r="F126" s="7" t="s">
        <v>85</v>
      </c>
      <c r="G126" s="1">
        <v>6</v>
      </c>
      <c r="H126" s="9">
        <f t="shared" si="124"/>
        <v>6.7095806451612896</v>
      </c>
      <c r="I126" s="9">
        <f t="shared" si="125"/>
        <v>279.85958064516126</v>
      </c>
      <c r="J126" s="9">
        <f t="shared" si="126"/>
        <v>4.0960097716267713E-2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0.61744897385120423</v>
      </c>
      <c r="P126" s="9">
        <f t="shared" si="129"/>
        <v>2.5290770303754553E-2</v>
      </c>
      <c r="Q126" s="12">
        <f t="shared" si="130"/>
        <v>8.3459542002390034E-3</v>
      </c>
      <c r="R126" s="9">
        <f t="shared" si="131"/>
        <v>9.3951000000000007E-2</v>
      </c>
      <c r="S126" s="13">
        <f t="shared" si="132"/>
        <v>8.8833053402720602E-2</v>
      </c>
      <c r="T126" s="2">
        <f t="shared" si="133"/>
        <v>0.01</v>
      </c>
      <c r="U126" s="14">
        <f t="shared" si="134"/>
        <v>8.8833053402720603E-4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6.3783305340272059E-3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14.7108333333333</v>
      </c>
      <c r="E127" s="10">
        <f t="shared" si="145"/>
        <v>6.7095806451612896</v>
      </c>
      <c r="F127" s="7" t="s">
        <v>83</v>
      </c>
      <c r="G127" s="1">
        <v>7</v>
      </c>
      <c r="H127" s="9">
        <f t="shared" si="124"/>
        <v>14.7108333333333</v>
      </c>
      <c r="I127" s="9">
        <f t="shared" si="125"/>
        <v>287.86083333333329</v>
      </c>
      <c r="J127" s="9">
        <f t="shared" si="126"/>
        <v>0.10773267879960052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0.8768582035474497</v>
      </c>
      <c r="P127" s="9">
        <f t="shared" si="129"/>
        <v>9.446628319557214E-2</v>
      </c>
      <c r="Q127" s="12">
        <f t="shared" si="130"/>
        <v>3.1173873454538807E-2</v>
      </c>
      <c r="R127" s="9">
        <f t="shared" si="131"/>
        <v>9.3951000000000007E-2</v>
      </c>
      <c r="S127" s="13">
        <f t="shared" si="132"/>
        <v>0.33180991638767876</v>
      </c>
      <c r="T127" s="2">
        <f t="shared" si="133"/>
        <v>0.01</v>
      </c>
      <c r="U127" s="14">
        <f t="shared" si="134"/>
        <v>3.3180991638767877E-3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5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6"/>
        <v>5.0000000000000001E-3</v>
      </c>
      <c r="AT127" s="1">
        <f t="shared" si="137"/>
        <v>8.8080991638767869E-3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17.3202580645161</v>
      </c>
      <c r="E128" s="10">
        <f t="shared" si="145"/>
        <v>14.7108333333333</v>
      </c>
      <c r="F128" s="7" t="s">
        <v>83</v>
      </c>
      <c r="G128" s="1">
        <v>8</v>
      </c>
      <c r="H128" s="9">
        <f t="shared" si="124"/>
        <v>17.3202580645161</v>
      </c>
      <c r="I128" s="9">
        <f t="shared" si="125"/>
        <v>290.47025806451609</v>
      </c>
      <c r="J128" s="9">
        <f t="shared" si="126"/>
        <v>0.14598660792637663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1.0670919203518776</v>
      </c>
      <c r="P128" s="9">
        <f t="shared" si="129"/>
        <v>0.15578112979781389</v>
      </c>
      <c r="Q128" s="12">
        <f t="shared" si="130"/>
        <v>5.1407772833278582E-2</v>
      </c>
      <c r="R128" s="9">
        <f t="shared" si="131"/>
        <v>9.3951000000000007E-2</v>
      </c>
      <c r="S128" s="13">
        <f t="shared" si="132"/>
        <v>0.54717643062105326</v>
      </c>
      <c r="T128" s="2">
        <f t="shared" si="133"/>
        <v>0.01</v>
      </c>
      <c r="U128" s="14">
        <f t="shared" si="134"/>
        <v>5.4717643062105322E-3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5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6"/>
        <v>5.0000000000000001E-3</v>
      </c>
      <c r="AT128" s="1">
        <f t="shared" si="137"/>
        <v>1.0961764306210531E-2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12.586645161290299</v>
      </c>
      <c r="E129" s="10">
        <f t="shared" si="145"/>
        <v>17.3202580645161</v>
      </c>
      <c r="F129" s="7" t="s">
        <v>83</v>
      </c>
      <c r="G129" s="1">
        <v>9</v>
      </c>
      <c r="H129" s="9">
        <f t="shared" si="124"/>
        <v>12.586645161290299</v>
      </c>
      <c r="I129" s="9">
        <f t="shared" si="125"/>
        <v>285.73664516129026</v>
      </c>
      <c r="J129" s="9">
        <f t="shared" si="126"/>
        <v>8.3780307701784698E-2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1.1960107905540638</v>
      </c>
      <c r="P129" s="9">
        <f t="shared" si="129"/>
        <v>0.10020215204727423</v>
      </c>
      <c r="Q129" s="12">
        <f t="shared" si="130"/>
        <v>3.3066710175600499E-2</v>
      </c>
      <c r="R129" s="9">
        <f t="shared" si="131"/>
        <v>9.3951000000000007E-2</v>
      </c>
      <c r="S129" s="13">
        <f t="shared" si="132"/>
        <v>0.35195697944248061</v>
      </c>
      <c r="T129" s="2">
        <f t="shared" si="133"/>
        <v>0.01</v>
      </c>
      <c r="U129" s="14">
        <f t="shared" si="134"/>
        <v>3.5195697944248061E-3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5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6"/>
        <v>5.0000000000000001E-3</v>
      </c>
      <c r="AT129" s="1">
        <f t="shared" si="137"/>
        <v>9.0095697944248057E-3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8.7091666666666701</v>
      </c>
      <c r="E130" s="10">
        <f t="shared" si="145"/>
        <v>12.586645161290299</v>
      </c>
      <c r="F130" s="7" t="s">
        <v>83</v>
      </c>
      <c r="G130" s="1">
        <v>10</v>
      </c>
      <c r="H130" s="9">
        <f t="shared" si="124"/>
        <v>8.7091666666666701</v>
      </c>
      <c r="I130" s="9">
        <f t="shared" si="125"/>
        <v>281.85916666666662</v>
      </c>
      <c r="J130" s="9">
        <f t="shared" si="126"/>
        <v>5.2426918209827124E-2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1.3805086385067895</v>
      </c>
      <c r="P130" s="9">
        <f t="shared" si="129"/>
        <v>7.2375813478955248E-2</v>
      </c>
      <c r="Q130" s="12">
        <f t="shared" si="130"/>
        <v>2.3884018448055232E-2</v>
      </c>
      <c r="R130" s="9">
        <f t="shared" si="131"/>
        <v>9.3951000000000007E-2</v>
      </c>
      <c r="S130" s="13">
        <f t="shared" si="132"/>
        <v>0.25421782043890145</v>
      </c>
      <c r="T130" s="2">
        <f t="shared" si="133"/>
        <v>0.01</v>
      </c>
      <c r="U130" s="14">
        <f t="shared" si="134"/>
        <v>2.5421782043890148E-3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8.0321782043890136E-3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4.9005483870967703</v>
      </c>
      <c r="E131" s="10">
        <f t="shared" si="145"/>
        <v>8.7091666666666701</v>
      </c>
      <c r="F131" s="7" t="s">
        <v>83</v>
      </c>
      <c r="G131" s="1">
        <v>11</v>
      </c>
      <c r="H131" s="9">
        <f t="shared" si="124"/>
        <v>4.9005483870967703</v>
      </c>
      <c r="I131" s="9">
        <f t="shared" si="125"/>
        <v>278.05054838709674</v>
      </c>
      <c r="J131" s="9">
        <f t="shared" si="126"/>
        <v>3.2662876946508303E-2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1.2427261837764427</v>
      </c>
      <c r="O131" s="9">
        <f t="shared" si="146"/>
        <v>0.35010664125139157</v>
      </c>
      <c r="P131" s="9">
        <f t="shared" si="129"/>
        <v>1.1435490141349531E-2</v>
      </c>
      <c r="Q131" s="12">
        <f t="shared" si="130"/>
        <v>3.7737117466453453E-3</v>
      </c>
      <c r="R131" s="9">
        <f t="shared" si="131"/>
        <v>9.3951000000000007E-2</v>
      </c>
      <c r="S131" s="13">
        <f t="shared" si="132"/>
        <v>4.0166807661923182E-2</v>
      </c>
      <c r="T131" s="2">
        <f t="shared" si="133"/>
        <v>0.01</v>
      </c>
      <c r="U131" s="14">
        <f t="shared" si="134"/>
        <v>4.0166807661923184E-4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5.8916680766192319E-3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-1.87673333333333</v>
      </c>
      <c r="E132" s="10">
        <f t="shared" si="145"/>
        <v>4.9005483870967703</v>
      </c>
      <c r="F132" s="7" t="s">
        <v>85</v>
      </c>
      <c r="G132" s="1">
        <v>12</v>
      </c>
      <c r="H132" s="9">
        <f t="shared" si="124"/>
        <v>-1.87673333333333</v>
      </c>
      <c r="I132" s="9">
        <f t="shared" si="125"/>
        <v>271.27326666666664</v>
      </c>
      <c r="J132" s="9">
        <f t="shared" si="126"/>
        <v>1.361776462388649E-2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0.62337115111004204</v>
      </c>
      <c r="P132" s="9">
        <f t="shared" si="129"/>
        <v>8.4889216091377298E-3</v>
      </c>
      <c r="Q132" s="12">
        <f t="shared" si="130"/>
        <v>2.801344131015451E-3</v>
      </c>
      <c r="R132" s="9">
        <f t="shared" si="131"/>
        <v>9.3951000000000007E-2</v>
      </c>
      <c r="S132" s="13">
        <f t="shared" si="132"/>
        <v>2.9817076252679063E-2</v>
      </c>
      <c r="T132" s="2">
        <f t="shared" si="133"/>
        <v>0.01</v>
      </c>
      <c r="U132" s="14">
        <f t="shared" si="134"/>
        <v>2.9817076252679062E-4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5.7881707625267904E-3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-7.0859677419354803</v>
      </c>
      <c r="E133" s="10">
        <f t="shared" si="145"/>
        <v>-1.87673333333333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-0.82535483870967696</v>
      </c>
      <c r="E136" s="7"/>
      <c r="F136" s="7"/>
      <c r="G136" s="1">
        <v>1</v>
      </c>
      <c r="H136" s="9">
        <f t="shared" ref="H136:H147" si="147">E137</f>
        <v>-0.82535483870967696</v>
      </c>
      <c r="I136" s="9">
        <f t="shared" ref="I136:I147" si="148">H136+273.15</f>
        <v>272.32464516129028</v>
      </c>
      <c r="J136" s="9">
        <f t="shared" ref="J136:J147" si="149">EXP(($C$15*(I136-$C$13))/($C$16*I136*$C$13))</f>
        <v>1.5641832469201398E-2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1.1872900348596345E-2</v>
      </c>
      <c r="Q136" s="12">
        <f t="shared" ref="Q136:Q147" si="153">P136*$B$138</f>
        <v>3.0869540906350496E-3</v>
      </c>
      <c r="R136" s="9">
        <f t="shared" ref="R136:R147" si="154">L136*$B$138</f>
        <v>0.19735245833333334</v>
      </c>
      <c r="S136" s="13">
        <f t="shared" ref="S136:S147" si="155">Q136/R136</f>
        <v>1.5641832469201398E-2</v>
      </c>
      <c r="T136" s="2">
        <f t="shared" ref="T136:T147" si="156">$B$137/100</f>
        <v>0.01</v>
      </c>
      <c r="U136" s="14">
        <f t="shared" ref="U136:U147" si="157">S136*T136</f>
        <v>1.5641832469201399E-4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5.646418324692014E-3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-8.8020967741935507</v>
      </c>
      <c r="E137" s="10">
        <f t="shared" ref="E137:E148" si="166">D136</f>
        <v>-0.82535483870967696</v>
      </c>
      <c r="F137" s="7" t="s">
        <v>83</v>
      </c>
      <c r="G137" s="1">
        <v>2</v>
      </c>
      <c r="H137" s="9">
        <f t="shared" si="147"/>
        <v>-8.8020967741935507</v>
      </c>
      <c r="I137" s="9">
        <f t="shared" si="148"/>
        <v>264.34790322580642</v>
      </c>
      <c r="J137" s="9">
        <f t="shared" si="149"/>
        <v>5.3177783289773259E-3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1.506222932984737</v>
      </c>
      <c r="P137" s="9">
        <f t="shared" si="152"/>
        <v>8.0097596716349004E-3</v>
      </c>
      <c r="Q137" s="12">
        <f t="shared" si="153"/>
        <v>2.0825375146250741E-3</v>
      </c>
      <c r="R137" s="9">
        <f t="shared" si="154"/>
        <v>0.19735245833333334</v>
      </c>
      <c r="S137" s="13">
        <f t="shared" si="155"/>
        <v>1.0552376860224437E-2</v>
      </c>
      <c r="T137" s="2">
        <f t="shared" si="156"/>
        <v>0.01</v>
      </c>
      <c r="U137" s="14">
        <f t="shared" si="157"/>
        <v>1.0552376860224438E-4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5.5955237686022442E-3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-7.0762499999999999</v>
      </c>
      <c r="E138" s="10">
        <f t="shared" si="166"/>
        <v>-8.8020967741935507</v>
      </c>
      <c r="F138" s="7" t="s">
        <v>83</v>
      </c>
      <c r="G138" s="1">
        <v>3</v>
      </c>
      <c r="H138" s="9">
        <f t="shared" si="147"/>
        <v>-7.0762499999999999</v>
      </c>
      <c r="I138" s="9">
        <f t="shared" si="148"/>
        <v>266.07374999999996</v>
      </c>
      <c r="J138" s="9">
        <f t="shared" si="149"/>
        <v>6.7528779935735811E-3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2.2572610899797687</v>
      </c>
      <c r="P138" s="9">
        <f t="shared" si="152"/>
        <v>1.5243008740274296E-2</v>
      </c>
      <c r="Q138" s="12">
        <f t="shared" si="153"/>
        <v>3.9631822724713172E-3</v>
      </c>
      <c r="R138" s="9">
        <f t="shared" si="154"/>
        <v>0.19735245833333334</v>
      </c>
      <c r="S138" s="13">
        <f t="shared" si="155"/>
        <v>2.0081747680981005E-2</v>
      </c>
      <c r="T138" s="2">
        <f t="shared" si="156"/>
        <v>0.01</v>
      </c>
      <c r="U138" s="14">
        <f t="shared" si="157"/>
        <v>2.0081747680981006E-4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5.6908174768098103E-3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-0.76425806451612899</v>
      </c>
      <c r="E139" s="10">
        <f t="shared" si="166"/>
        <v>-7.0762499999999999</v>
      </c>
      <c r="F139" s="7" t="s">
        <v>83</v>
      </c>
      <c r="G139" s="1">
        <v>4</v>
      </c>
      <c r="H139" s="9">
        <f t="shared" si="147"/>
        <v>-0.76425806451612899</v>
      </c>
      <c r="I139" s="9">
        <f t="shared" si="148"/>
        <v>272.38574193548385</v>
      </c>
      <c r="J139" s="9">
        <f t="shared" si="149"/>
        <v>1.5767780968299092E-2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3.0010659979061614</v>
      </c>
      <c r="P139" s="9">
        <f t="shared" si="152"/>
        <v>4.7320151326394291E-2</v>
      </c>
      <c r="Q139" s="12">
        <f t="shared" si="153"/>
        <v>1.2303239344862516E-2</v>
      </c>
      <c r="R139" s="9">
        <f t="shared" si="154"/>
        <v>0.19735245833333334</v>
      </c>
      <c r="S139" s="13">
        <f t="shared" si="155"/>
        <v>6.2341454718957849E-2</v>
      </c>
      <c r="T139" s="2">
        <f t="shared" si="156"/>
        <v>0.01</v>
      </c>
      <c r="U139" s="14">
        <f t="shared" si="157"/>
        <v>6.2341454718957846E-4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6.1134145471895785E-3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1.6539999999999999</v>
      </c>
      <c r="E140" s="10">
        <f t="shared" si="166"/>
        <v>-0.76425806451612899</v>
      </c>
      <c r="F140" s="7" t="s">
        <v>83</v>
      </c>
      <c r="G140" s="1">
        <v>5</v>
      </c>
      <c r="H140" s="9">
        <f t="shared" si="147"/>
        <v>1.6539999999999999</v>
      </c>
      <c r="I140" s="9">
        <f t="shared" si="148"/>
        <v>274.80399999999997</v>
      </c>
      <c r="J140" s="9">
        <f t="shared" si="149"/>
        <v>2.1596561361083962E-2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3.7127937632464341</v>
      </c>
      <c r="P140" s="9">
        <f t="shared" si="152"/>
        <v>8.0183578329001456E-2</v>
      </c>
      <c r="Q140" s="12">
        <f t="shared" si="153"/>
        <v>2.0847730365540381E-2</v>
      </c>
      <c r="R140" s="9">
        <f t="shared" si="154"/>
        <v>0.19735245833333334</v>
      </c>
      <c r="S140" s="13">
        <f t="shared" si="155"/>
        <v>0.10563704420812449</v>
      </c>
      <c r="T140" s="2">
        <f t="shared" si="156"/>
        <v>0.01</v>
      </c>
      <c r="U140" s="14">
        <f t="shared" si="157"/>
        <v>1.0563704420812449E-3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6.546370442081245E-3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6.7095806451612896</v>
      </c>
      <c r="E141" s="10">
        <f t="shared" si="166"/>
        <v>1.6539999999999999</v>
      </c>
      <c r="F141" s="7" t="s">
        <v>85</v>
      </c>
      <c r="G141" s="1">
        <v>6</v>
      </c>
      <c r="H141" s="9">
        <f t="shared" si="147"/>
        <v>6.7095806451612896</v>
      </c>
      <c r="I141" s="9">
        <f t="shared" si="148"/>
        <v>279.85958064516126</v>
      </c>
      <c r="J141" s="9">
        <f t="shared" si="149"/>
        <v>4.0960097716267713E-2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4.391658101584099</v>
      </c>
      <c r="P141" s="9">
        <f t="shared" si="152"/>
        <v>0.17988274497732346</v>
      </c>
      <c r="Q141" s="12">
        <f t="shared" si="153"/>
        <v>4.6769513694104099E-2</v>
      </c>
      <c r="R141" s="9">
        <f t="shared" si="154"/>
        <v>0.19735245833333334</v>
      </c>
      <c r="S141" s="13">
        <f t="shared" si="155"/>
        <v>0.23698470284626097</v>
      </c>
      <c r="T141" s="2">
        <f t="shared" si="156"/>
        <v>0.01</v>
      </c>
      <c r="U141" s="14">
        <f t="shared" si="157"/>
        <v>2.3698470284626099E-3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7.8598470284626104E-3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14.7108333333333</v>
      </c>
      <c r="E142" s="10">
        <f t="shared" si="166"/>
        <v>6.7095806451612896</v>
      </c>
      <c r="F142" s="7" t="s">
        <v>83</v>
      </c>
      <c r="G142" s="1">
        <v>7</v>
      </c>
      <c r="H142" s="9">
        <f t="shared" si="147"/>
        <v>14.7108333333333</v>
      </c>
      <c r="I142" s="9">
        <f t="shared" si="148"/>
        <v>287.86083333333329</v>
      </c>
      <c r="J142" s="9">
        <f t="shared" si="149"/>
        <v>0.10773267879960052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4.9708232732734423</v>
      </c>
      <c r="P142" s="9">
        <f t="shared" si="152"/>
        <v>0.53552010706914666</v>
      </c>
      <c r="Q142" s="12">
        <f t="shared" si="153"/>
        <v>0.13923522783797815</v>
      </c>
      <c r="R142" s="9">
        <f t="shared" si="154"/>
        <v>0.19735245833333334</v>
      </c>
      <c r="S142" s="13">
        <f t="shared" si="155"/>
        <v>0.70551554824215212</v>
      </c>
      <c r="T142" s="2">
        <f t="shared" si="156"/>
        <v>0.01</v>
      </c>
      <c r="U142" s="14">
        <f t="shared" si="157"/>
        <v>7.0551554824215216E-3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8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9"/>
        <v>5.0000000000000001E-3</v>
      </c>
      <c r="AT142" s="1">
        <f t="shared" si="160"/>
        <v>1.2545155482421522E-2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17.3202580645161</v>
      </c>
      <c r="E143" s="10">
        <f t="shared" si="166"/>
        <v>14.7108333333333</v>
      </c>
      <c r="F143" s="7" t="s">
        <v>83</v>
      </c>
      <c r="G143" s="1">
        <v>8</v>
      </c>
      <c r="H143" s="9">
        <f t="shared" si="147"/>
        <v>17.3202580645161</v>
      </c>
      <c r="I143" s="9">
        <f t="shared" si="148"/>
        <v>290.47025806451609</v>
      </c>
      <c r="J143" s="9">
        <f t="shared" si="149"/>
        <v>0.14598660792637663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5.1943510828709627</v>
      </c>
      <c r="P143" s="9">
        <f t="shared" si="152"/>
        <v>0.75830569496703315</v>
      </c>
      <c r="Q143" s="12">
        <f t="shared" si="153"/>
        <v>0.19715948069142863</v>
      </c>
      <c r="R143" s="9">
        <f t="shared" si="154"/>
        <v>0.19735245833333334</v>
      </c>
      <c r="S143" s="13">
        <f t="shared" si="155"/>
        <v>0.99902216752943218</v>
      </c>
      <c r="T143" s="2">
        <f t="shared" si="156"/>
        <v>0.01</v>
      </c>
      <c r="U143" s="14">
        <f t="shared" si="157"/>
        <v>9.9902216752943227E-3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8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9"/>
        <v>5.0000000000000001E-3</v>
      </c>
      <c r="AT143" s="1">
        <f t="shared" si="160"/>
        <v>1.5480221675294323E-2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12.586645161290299</v>
      </c>
      <c r="E144" s="10">
        <f t="shared" si="166"/>
        <v>17.3202580645161</v>
      </c>
      <c r="F144" s="7" t="s">
        <v>83</v>
      </c>
      <c r="G144" s="1">
        <v>9</v>
      </c>
      <c r="H144" s="9">
        <f t="shared" si="147"/>
        <v>12.586645161290299</v>
      </c>
      <c r="I144" s="9">
        <f t="shared" si="148"/>
        <v>285.73664516129026</v>
      </c>
      <c r="J144" s="9">
        <f t="shared" si="149"/>
        <v>8.3780307701784698E-2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5.1950933045705963</v>
      </c>
      <c r="P144" s="9">
        <f t="shared" si="152"/>
        <v>0.43524651559640604</v>
      </c>
      <c r="Q144" s="12">
        <f t="shared" si="153"/>
        <v>0.11316409405506557</v>
      </c>
      <c r="R144" s="9">
        <f t="shared" si="154"/>
        <v>0.19735245833333334</v>
      </c>
      <c r="S144" s="13">
        <f t="shared" si="155"/>
        <v>0.57341111942942469</v>
      </c>
      <c r="T144" s="2">
        <f t="shared" si="156"/>
        <v>0.01</v>
      </c>
      <c r="U144" s="14">
        <f t="shared" si="157"/>
        <v>5.7341111942942466E-3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8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9"/>
        <v>5.0000000000000001E-3</v>
      </c>
      <c r="AT144" s="1">
        <f t="shared" si="160"/>
        <v>1.1224111194294246E-2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8.7091666666666701</v>
      </c>
      <c r="E145" s="10">
        <f t="shared" si="166"/>
        <v>12.586645161290299</v>
      </c>
      <c r="F145" s="7" t="s">
        <v>83</v>
      </c>
      <c r="G145" s="1">
        <v>10</v>
      </c>
      <c r="H145" s="9">
        <f t="shared" si="147"/>
        <v>8.7091666666666701</v>
      </c>
      <c r="I145" s="9">
        <f t="shared" si="148"/>
        <v>281.85916666666662</v>
      </c>
      <c r="J145" s="9">
        <f t="shared" si="149"/>
        <v>5.2426918209827124E-2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5.5188947056408573</v>
      </c>
      <c r="P145" s="9">
        <f t="shared" si="152"/>
        <v>0.28933864134128118</v>
      </c>
      <c r="Q145" s="12">
        <f t="shared" si="153"/>
        <v>7.522804674873311E-2</v>
      </c>
      <c r="R145" s="9">
        <f t="shared" si="154"/>
        <v>0.19735245833333334</v>
      </c>
      <c r="S145" s="13">
        <f t="shared" si="155"/>
        <v>0.3811862663583902</v>
      </c>
      <c r="T145" s="2">
        <f t="shared" si="156"/>
        <v>0.01</v>
      </c>
      <c r="U145" s="14">
        <f t="shared" si="157"/>
        <v>3.8118626635839023E-3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9.3018626635839041E-3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4.9005483870967703</v>
      </c>
      <c r="E146" s="10">
        <f t="shared" si="166"/>
        <v>8.7091666666666701</v>
      </c>
      <c r="F146" s="7" t="s">
        <v>83</v>
      </c>
      <c r="G146" s="1">
        <v>11</v>
      </c>
      <c r="H146" s="9">
        <f t="shared" si="147"/>
        <v>4.9005483870967703</v>
      </c>
      <c r="I146" s="9">
        <f t="shared" si="148"/>
        <v>278.05054838709674</v>
      </c>
      <c r="J146" s="9">
        <f t="shared" si="149"/>
        <v>3.2662876946508303E-2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5.9886039809662428</v>
      </c>
      <c r="P146" s="9">
        <f t="shared" si="152"/>
        <v>0.19560503491167014</v>
      </c>
      <c r="Q146" s="12">
        <f t="shared" si="153"/>
        <v>5.0857309077034236E-2</v>
      </c>
      <c r="R146" s="9">
        <f t="shared" si="154"/>
        <v>0.19735245833333334</v>
      </c>
      <c r="S146" s="13">
        <f t="shared" si="155"/>
        <v>0.25769787468841632</v>
      </c>
      <c r="T146" s="2">
        <f t="shared" si="156"/>
        <v>0.01</v>
      </c>
      <c r="U146" s="14">
        <f t="shared" si="157"/>
        <v>2.5769787468841632E-3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8.0669787468841646E-3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-1.87673333333333</v>
      </c>
      <c r="E147" s="10">
        <f t="shared" si="166"/>
        <v>4.9005483870967703</v>
      </c>
      <c r="F147" s="7" t="s">
        <v>85</v>
      </c>
      <c r="G147" s="1">
        <v>12</v>
      </c>
      <c r="H147" s="9">
        <f t="shared" si="147"/>
        <v>-1.87673333333333</v>
      </c>
      <c r="I147" s="9">
        <f t="shared" si="148"/>
        <v>271.27326666666664</v>
      </c>
      <c r="J147" s="9">
        <f t="shared" si="149"/>
        <v>1.361776462388649E-2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6.5520468627212392</v>
      </c>
      <c r="P147" s="9">
        <f t="shared" si="152"/>
        <v>8.9224231981211752E-2</v>
      </c>
      <c r="Q147" s="12">
        <f t="shared" si="153"/>
        <v>2.3198300315115057E-2</v>
      </c>
      <c r="R147" s="9">
        <f t="shared" si="154"/>
        <v>0.19735245833333334</v>
      </c>
      <c r="S147" s="13">
        <f t="shared" si="155"/>
        <v>0.11754756191550721</v>
      </c>
      <c r="T147" s="2">
        <f t="shared" si="156"/>
        <v>0.01</v>
      </c>
      <c r="U147" s="14">
        <f t="shared" si="157"/>
        <v>1.1754756191550721E-3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6.6654756191550724E-3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-7.0859677419354803</v>
      </c>
      <c r="E148" s="10">
        <f t="shared" si="166"/>
        <v>-1.87673333333333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USA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Russia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