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Raw-Files-for-GitHub/Figure2-Excel-Files/"/>
    </mc:Choice>
  </mc:AlternateContent>
  <xr:revisionPtr revIDLastSave="0" documentId="13_ncr:1_{8081DDF5-BEBF-FD44-A1DA-4C6859B10FDD}" xr6:coauthVersionLast="47" xr6:coauthVersionMax="47" xr10:uidLastSave="{00000000-0000-0000-0000-000000000000}"/>
  <bookViews>
    <workbookView xWindow="5320" yWindow="500" windowWidth="22260" windowHeight="15800" activeTab="1" xr2:uid="{8F4A3E73-37A4-2E42-A098-63CFB7B56F0E}"/>
  </bookViews>
  <sheets>
    <sheet name="peIF2a" sheetId="6" r:id="rId1"/>
    <sheet name="pIR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G13" i="6"/>
  <c r="G12" i="6"/>
  <c r="G11" i="6"/>
  <c r="G9" i="6"/>
  <c r="G8" i="6"/>
  <c r="G7" i="6"/>
  <c r="G5" i="6"/>
  <c r="G4" i="6"/>
  <c r="G3" i="6"/>
  <c r="G6" i="6"/>
  <c r="G10" i="6"/>
  <c r="G2" i="6"/>
  <c r="F2" i="6"/>
  <c r="F3" i="6"/>
  <c r="F4" i="6"/>
  <c r="F5" i="6"/>
  <c r="F6" i="6"/>
  <c r="F7" i="6"/>
  <c r="F8" i="6"/>
  <c r="F9" i="6"/>
  <c r="F10" i="6"/>
  <c r="F11" i="6"/>
  <c r="F12" i="6"/>
  <c r="F13" i="6"/>
  <c r="E11" i="6"/>
  <c r="E12" i="6"/>
  <c r="E13" i="6"/>
  <c r="E10" i="6"/>
  <c r="E7" i="6"/>
  <c r="E8" i="6"/>
  <c r="E9" i="6"/>
  <c r="E6" i="6"/>
  <c r="E3" i="6"/>
  <c r="E4" i="6"/>
  <c r="E5" i="6"/>
  <c r="E2" i="6"/>
  <c r="G5" i="5"/>
  <c r="G4" i="5"/>
  <c r="G3" i="5"/>
  <c r="G2" i="5"/>
  <c r="E3" i="5"/>
  <c r="E4" i="5"/>
  <c r="E5" i="5"/>
</calcChain>
</file>

<file path=xl/sharedStrings.xml><?xml version="1.0" encoding="utf-8"?>
<sst xmlns="http://schemas.openxmlformats.org/spreadsheetml/2006/main" count="32" uniqueCount="19">
  <si>
    <t>NH</t>
  </si>
  <si>
    <t>PV1</t>
  </si>
  <si>
    <t>PV2</t>
  </si>
  <si>
    <t>PV3</t>
  </si>
  <si>
    <t>Normalized Total eIF2a</t>
  </si>
  <si>
    <t>Total eIF2a Intensity</t>
  </si>
  <si>
    <t>p-eIF2a Intensity</t>
  </si>
  <si>
    <t>15 min</t>
  </si>
  <si>
    <t>30 min</t>
  </si>
  <si>
    <t>Normalized p-eIF2a (to total)</t>
  </si>
  <si>
    <t>1 hour</t>
  </si>
  <si>
    <t>pIRE1 Intensity</t>
  </si>
  <si>
    <t>Total IRE1 Intensity</t>
  </si>
  <si>
    <t>Normalized Total IRE</t>
  </si>
  <si>
    <t>Normalized p-IRE1</t>
  </si>
  <si>
    <t>A-tubulin intensity</t>
  </si>
  <si>
    <t>Normalized pIRE1 (Relative to NH IgG)</t>
  </si>
  <si>
    <t>Run on 3/19/24</t>
  </si>
  <si>
    <t>Normalized peIF2a Relative to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</si>
</sst>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peIF2a!$A$2:$B$13</c:f>
              <c:multiLvlStrCache>
                <c:ptCount val="12"/>
                <c:lvl>
                  <c:pt idx="0">
                    <c:v>NH</c:v>
                  </c:pt>
                  <c:pt idx="1">
                    <c:v>PV1</c:v>
                  </c:pt>
                  <c:pt idx="2">
                    <c:v>PV2</c:v>
                  </c:pt>
                  <c:pt idx="3">
                    <c:v>PV3</c:v>
                  </c:pt>
                  <c:pt idx="4">
                    <c:v>NH</c:v>
                  </c:pt>
                  <c:pt idx="5">
                    <c:v>PV1</c:v>
                  </c:pt>
                  <c:pt idx="6">
                    <c:v>PV2</c:v>
                  </c:pt>
                  <c:pt idx="7">
                    <c:v>PV3</c:v>
                  </c:pt>
                  <c:pt idx="8">
                    <c:v>NH</c:v>
                  </c:pt>
                  <c:pt idx="9">
                    <c:v>PV1</c:v>
                  </c:pt>
                  <c:pt idx="10">
                    <c:v>PV2</c:v>
                  </c:pt>
                  <c:pt idx="11">
                    <c:v>PV3</c:v>
                  </c:pt>
                </c:lvl>
                <c:lvl>
                  <c:pt idx="0">
                    <c:v>15 min</c:v>
                  </c:pt>
                  <c:pt idx="4">
                    <c:v>30 min</c:v>
                  </c:pt>
                  <c:pt idx="8">
                    <c:v>1 hour</c:v>
                  </c:pt>
                </c:lvl>
              </c:multiLvlStrCache>
            </c:multiLvlStrRef>
          </c:cat>
          <c:val>
            <c:numRef>
              <c:f>peIF2a!$G$2:$G$13</c:f>
              <c:numCache>
                <c:formatCode>0.00</c:formatCode>
                <c:ptCount val="12"/>
                <c:pt idx="0">
                  <c:v>1</c:v>
                </c:pt>
                <c:pt idx="1">
                  <c:v>2.7794590741919323</c:v>
                </c:pt>
                <c:pt idx="2">
                  <c:v>5.5727361586257063</c:v>
                </c:pt>
                <c:pt idx="3">
                  <c:v>6.9317491071888693</c:v>
                </c:pt>
                <c:pt idx="4">
                  <c:v>1</c:v>
                </c:pt>
                <c:pt idx="5">
                  <c:v>1.0574215655564354</c:v>
                </c:pt>
                <c:pt idx="6">
                  <c:v>1.3892737011551948</c:v>
                </c:pt>
                <c:pt idx="7">
                  <c:v>0.99854641622997276</c:v>
                </c:pt>
                <c:pt idx="8">
                  <c:v>1</c:v>
                </c:pt>
                <c:pt idx="9">
                  <c:v>1.3477070377469165</c:v>
                </c:pt>
                <c:pt idx="10">
                  <c:v>1.1575832371780541</c:v>
                </c:pt>
                <c:pt idx="11">
                  <c:v>2.1244961476579443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F-4D44-A67F-D64F0FE2E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468735"/>
        <c:axId val="507476271"/>
      </c:barChart>
      <c:catAx>
        <c:axId val="50746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76271"/>
        <c:crosses val="autoZero"/>
        <c:auto val="1"/>
        <c:lblAlgn val="ctr"/>
        <c:lblOffset val="100"/>
        <c:noMultiLvlLbl val="0"/>
      </c:catAx>
      <c:valAx>
        <c:axId val="507476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Units</a:t>
                </a:r>
              </a:p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(Phospho-eIF2⍺/Total eIF2⍺)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6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pIRE!$A$2:$B$5</c:f>
              <c:multiLvlStrCache>
                <c:ptCount val="4"/>
                <c:lvl>
                  <c:pt idx="0">
                    <c:v>NH</c:v>
                  </c:pt>
                  <c:pt idx="1">
                    <c:v>PV1</c:v>
                  </c:pt>
                  <c:pt idx="2">
                    <c:v>PV2</c:v>
                  </c:pt>
                  <c:pt idx="3">
                    <c:v>PV3</c:v>
                  </c:pt>
                </c:lvl>
                <c:lvl>
                  <c:pt idx="0">
                    <c:v>15 min</c:v>
                  </c:pt>
                </c:lvl>
              </c:multiLvlStrCache>
            </c:multiLvlStrRef>
          </c:cat>
          <c:val>
            <c:numRef>
              <c:f>pIRE!$G$2:$G$5</c:f>
              <c:numCache>
                <c:formatCode>0.00</c:formatCode>
                <c:ptCount val="4"/>
                <c:pt idx="0">
                  <c:v>1</c:v>
                </c:pt>
                <c:pt idx="1">
                  <c:v>1.3022076422716118</c:v>
                </c:pt>
                <c:pt idx="2">
                  <c:v>1.6344609188871588</c:v>
                </c:pt>
                <c:pt idx="3">
                  <c:v>2.3872682905314879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2-9846-AACC-AA29CA1A1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172463"/>
        <c:axId val="1687751535"/>
      </c:barChart>
      <c:catAx>
        <c:axId val="168817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751535"/>
        <c:crosses val="autoZero"/>
        <c:auto val="1"/>
        <c:lblAlgn val="ctr"/>
        <c:lblOffset val="100"/>
        <c:noMultiLvlLbl val="0"/>
      </c:catAx>
      <c:valAx>
        <c:axId val="1687751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</a:t>
                </a:r>
                <a:r>
                  <a:rPr lang="en-US" sz="1000"/>
                  <a:t>Units (p-IRE1</a:t>
                </a: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⍺/Total IRE1⍺)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7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16</xdr:row>
      <xdr:rowOff>50800</xdr:rowOff>
    </xdr:from>
    <xdr:to>
      <xdr:col>6</xdr:col>
      <xdr:colOff>114300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F4C93-AD6A-81C9-A6F2-534F363FD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2175818</xdr:colOff>
      <xdr:row>6</xdr:row>
      <xdr:rowOff>59176</xdr:rowOff>
    </xdr:from>
    <xdr:to>
      <xdr:col>7</xdr:col>
      <xdr:colOff>129151</xdr:colOff>
      <xdr:row>19</xdr:row>
      <xdr:rowOff>125078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E1C548-A539-6C44-679E-F0875D88E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A89C-A71F-2A49-B890-1522701C698F}">
  <dimension ref="A1:G16"/>
  <sheetViews>
    <sheetView workbookViewId="0">
      <selection activeCell="F16" sqref="F16"/>
    </sheetView>
  </sheetViews>
  <sheetFormatPr baseColWidth="10" defaultRowHeight="16" x14ac:dyDescent="0.2"/>
  <cols>
    <col min="1" max="2" width="10.7109375" style="1"/>
    <col min="3" max="3" width="14.42578125" style="1" bestFit="1" customWidth="1"/>
    <col min="4" max="4" width="17.42578125" style="1" bestFit="1" customWidth="1"/>
    <col min="5" max="5" width="19.7109375" style="1" bestFit="1" customWidth="1"/>
    <col min="6" max="6" width="24.140625" style="1" bestFit="1" customWidth="1"/>
    <col min="7" max="7" width="28.7109375" bestFit="1" customWidth="1"/>
  </cols>
  <sheetData>
    <row r="1" spans="1:7" x14ac:dyDescent="0.2">
      <c r="A1" s="15" t="s">
        <v>17</v>
      </c>
      <c r="B1" s="15"/>
      <c r="C1" s="3" t="s">
        <v>6</v>
      </c>
      <c r="D1" s="3" t="s">
        <v>5</v>
      </c>
      <c r="E1" s="3" t="s">
        <v>4</v>
      </c>
      <c r="F1" s="9" t="s">
        <v>9</v>
      </c>
      <c r="G1" s="3" t="s">
        <v>18</v>
      </c>
    </row>
    <row r="2" spans="1:7" x14ac:dyDescent="0.2">
      <c r="A2" s="16" t="s">
        <v>7</v>
      </c>
      <c r="B2" s="3" t="s">
        <v>0</v>
      </c>
      <c r="C2" s="7">
        <v>3660.1840000000002</v>
      </c>
      <c r="D2" s="7">
        <v>1110.6479999999999</v>
      </c>
      <c r="E2" s="7">
        <f>D2/4980.012</f>
        <v>0.22302114934662806</v>
      </c>
      <c r="F2" s="7">
        <f>C2*E2</f>
        <v>816.29844250013855</v>
      </c>
      <c r="G2" s="13">
        <f>F2/F2</f>
        <v>1</v>
      </c>
    </row>
    <row r="3" spans="1:7" x14ac:dyDescent="0.2">
      <c r="A3" s="16"/>
      <c r="B3" s="3" t="s">
        <v>1</v>
      </c>
      <c r="C3" s="7">
        <v>3753.8910000000001</v>
      </c>
      <c r="D3" s="7">
        <v>3009.9409999999998</v>
      </c>
      <c r="E3" s="7">
        <f t="shared" ref="E3:E5" si="0">D3/4980.012</f>
        <v>0.60440436689710786</v>
      </c>
      <c r="F3" s="7">
        <f t="shared" ref="F3:F13" si="1">C3*E3</f>
        <v>2268.8681132557513</v>
      </c>
      <c r="G3" s="13">
        <f>F3/F2</f>
        <v>2.7794590741919323</v>
      </c>
    </row>
    <row r="4" spans="1:7" x14ac:dyDescent="0.2">
      <c r="A4" s="16"/>
      <c r="B4" s="3" t="s">
        <v>2</v>
      </c>
      <c r="C4" s="7">
        <v>4660.8909999999996</v>
      </c>
      <c r="D4" s="7">
        <v>4860.4769999999999</v>
      </c>
      <c r="E4" s="7">
        <f t="shared" si="0"/>
        <v>0.97599704579025115</v>
      </c>
      <c r="F4" s="7">
        <f t="shared" si="1"/>
        <v>4549.0158467503688</v>
      </c>
      <c r="G4" s="13">
        <f>F4/F2</f>
        <v>5.5727361586257063</v>
      </c>
    </row>
    <row r="5" spans="1:7" x14ac:dyDescent="0.2">
      <c r="A5" s="16"/>
      <c r="B5" s="3" t="s">
        <v>3</v>
      </c>
      <c r="C5" s="7">
        <v>5658.3760000000002</v>
      </c>
      <c r="D5" s="7">
        <v>4980.0119999999997</v>
      </c>
      <c r="E5" s="7">
        <f t="shared" si="0"/>
        <v>1</v>
      </c>
      <c r="F5" s="7">
        <f t="shared" si="1"/>
        <v>5658.3760000000002</v>
      </c>
      <c r="G5" s="13">
        <f>F5/F2</f>
        <v>6.9317491071888693</v>
      </c>
    </row>
    <row r="6" spans="1:7" x14ac:dyDescent="0.2">
      <c r="A6" s="16" t="s">
        <v>8</v>
      </c>
      <c r="B6" s="3" t="s">
        <v>0</v>
      </c>
      <c r="C6" s="7">
        <v>3034.7190000000001</v>
      </c>
      <c r="D6" s="7">
        <v>3284.77</v>
      </c>
      <c r="E6" s="7">
        <f>D6/4313.062</f>
        <v>0.76158654802550951</v>
      </c>
      <c r="F6" s="7">
        <f t="shared" si="1"/>
        <v>2311.2011674374262</v>
      </c>
      <c r="G6" s="13">
        <f t="shared" ref="G6:G10" si="2">F6/F6</f>
        <v>1</v>
      </c>
    </row>
    <row r="7" spans="1:7" x14ac:dyDescent="0.2">
      <c r="A7" s="16"/>
      <c r="B7" s="3" t="s">
        <v>1</v>
      </c>
      <c r="C7" s="7">
        <v>2949.4769999999999</v>
      </c>
      <c r="D7" s="7">
        <v>3573.77</v>
      </c>
      <c r="E7" s="7">
        <f t="shared" ref="E7:E9" si="3">D7/4313.062</f>
        <v>0.8285923086660939</v>
      </c>
      <c r="F7" s="7">
        <f t="shared" si="1"/>
        <v>2443.9139567875445</v>
      </c>
      <c r="G7" s="13">
        <f>F7/F6</f>
        <v>1.0574215655564354</v>
      </c>
    </row>
    <row r="8" spans="1:7" x14ac:dyDescent="0.2">
      <c r="A8" s="16"/>
      <c r="B8" s="3" t="s">
        <v>2</v>
      </c>
      <c r="C8" s="7">
        <v>3210.8910000000001</v>
      </c>
      <c r="D8" s="7">
        <v>4313.0619999999999</v>
      </c>
      <c r="E8" s="7">
        <f t="shared" si="3"/>
        <v>1</v>
      </c>
      <c r="F8" s="7">
        <f t="shared" si="1"/>
        <v>3210.8910000000001</v>
      </c>
      <c r="G8" s="13">
        <f>F8/F6</f>
        <v>1.3892737011551948</v>
      </c>
    </row>
    <row r="9" spans="1:7" x14ac:dyDescent="0.2">
      <c r="A9" s="16"/>
      <c r="B9" s="3" t="s">
        <v>3</v>
      </c>
      <c r="C9" s="7">
        <v>2857.0120000000002</v>
      </c>
      <c r="D9" s="7">
        <v>3484.0120000000002</v>
      </c>
      <c r="E9" s="7">
        <f t="shared" si="3"/>
        <v>0.8077815714218809</v>
      </c>
      <c r="F9" s="7">
        <f t="shared" si="1"/>
        <v>2307.841642931171</v>
      </c>
      <c r="G9" s="13">
        <f>F9/F6</f>
        <v>0.99854641622997276</v>
      </c>
    </row>
    <row r="10" spans="1:7" x14ac:dyDescent="0.2">
      <c r="A10" s="16" t="s">
        <v>10</v>
      </c>
      <c r="B10" s="3" t="s">
        <v>0</v>
      </c>
      <c r="C10" s="7">
        <v>1970.77</v>
      </c>
      <c r="D10" s="7">
        <v>3372.0120000000002</v>
      </c>
      <c r="E10" s="7">
        <f>D10/4255.941</f>
        <v>0.7923070362112633</v>
      </c>
      <c r="F10" s="7">
        <f t="shared" si="1"/>
        <v>1561.4549377540714</v>
      </c>
      <c r="G10" s="13">
        <f t="shared" si="2"/>
        <v>1</v>
      </c>
    </row>
    <row r="11" spans="1:7" x14ac:dyDescent="0.2">
      <c r="A11" s="16"/>
      <c r="B11" s="3" t="s">
        <v>1</v>
      </c>
      <c r="C11" s="7">
        <v>2316.355</v>
      </c>
      <c r="D11" s="7">
        <v>3866.4769999999999</v>
      </c>
      <c r="E11" s="7">
        <f t="shared" ref="E11:E13" si="4">D11/4255.941</f>
        <v>0.90848933291133505</v>
      </c>
      <c r="F11" s="7">
        <f t="shared" si="1"/>
        <v>2104.3838087358354</v>
      </c>
      <c r="G11" s="13">
        <f>F11/F10</f>
        <v>1.3477070377469165</v>
      </c>
    </row>
    <row r="12" spans="1:7" x14ac:dyDescent="0.2">
      <c r="A12" s="16"/>
      <c r="B12" s="3" t="s">
        <v>2</v>
      </c>
      <c r="C12" s="7">
        <v>2157.6480000000001</v>
      </c>
      <c r="D12" s="7">
        <v>3565.3049999999998</v>
      </c>
      <c r="E12" s="7">
        <f t="shared" si="4"/>
        <v>0.8377242541661174</v>
      </c>
      <c r="F12" s="7">
        <f t="shared" si="1"/>
        <v>1807.5140615530149</v>
      </c>
      <c r="G12" s="13">
        <f>F12/F10</f>
        <v>1.1575832371780541</v>
      </c>
    </row>
    <row r="13" spans="1:7" x14ac:dyDescent="0.2">
      <c r="A13" s="16"/>
      <c r="B13" s="3" t="s">
        <v>3</v>
      </c>
      <c r="C13" s="7">
        <v>3317.3049999999998</v>
      </c>
      <c r="D13" s="7">
        <v>4255.9409999999998</v>
      </c>
      <c r="E13" s="7">
        <f t="shared" si="4"/>
        <v>1</v>
      </c>
      <c r="F13" s="7">
        <f t="shared" si="1"/>
        <v>3317.3049999999998</v>
      </c>
      <c r="G13" s="13">
        <f>F13/F10</f>
        <v>2.1244961476579443</v>
      </c>
    </row>
    <row r="14" spans="1:7" x14ac:dyDescent="0.2">
      <c r="A14" s="3"/>
      <c r="B14" s="3"/>
    </row>
    <row r="15" spans="1:7" x14ac:dyDescent="0.2">
      <c r="A15" s="3"/>
      <c r="B15" s="3"/>
    </row>
    <row r="16" spans="1:7" x14ac:dyDescent="0.2">
      <c r="A16" s="3"/>
      <c r="B16" s="3"/>
    </row>
  </sheetData>
  <mergeCells count="4">
    <mergeCell ref="A1:B1"/>
    <mergeCell ref="A2:A5"/>
    <mergeCell ref="A6:A9"/>
    <mergeCell ref="A10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715E-BA8F-974E-A5B4-E7F5F53C5EEF}">
  <dimension ref="A1:I21"/>
  <sheetViews>
    <sheetView tabSelected="1" zoomScale="112" workbookViewId="0">
      <selection activeCell="A9" sqref="A9:A20"/>
    </sheetView>
  </sheetViews>
  <sheetFormatPr baseColWidth="10" defaultRowHeight="16" x14ac:dyDescent="0.2"/>
  <cols>
    <col min="3" max="3" width="21" customWidth="1"/>
    <col min="4" max="4" width="17.42578125" bestFit="1" customWidth="1"/>
    <col min="5" max="5" width="18.85546875" bestFit="1" customWidth="1"/>
    <col min="6" max="6" width="16.7109375" bestFit="1" customWidth="1"/>
    <col min="7" max="7" width="33.42578125" bestFit="1" customWidth="1"/>
    <col min="8" max="8" width="16.28515625" bestFit="1" customWidth="1"/>
    <col min="9" max="9" width="40.5703125" bestFit="1" customWidth="1"/>
    <col min="10" max="10" width="18.140625" bestFit="1" customWidth="1"/>
  </cols>
  <sheetData>
    <row r="1" spans="1:9" x14ac:dyDescent="0.2">
      <c r="C1" s="2" t="s">
        <v>11</v>
      </c>
      <c r="D1" s="3" t="s">
        <v>12</v>
      </c>
      <c r="E1" s="3" t="s">
        <v>13</v>
      </c>
      <c r="F1" s="4" t="s">
        <v>14</v>
      </c>
      <c r="G1" s="2" t="s">
        <v>16</v>
      </c>
      <c r="H1" s="2" t="s">
        <v>15</v>
      </c>
    </row>
    <row r="2" spans="1:9" x14ac:dyDescent="0.2">
      <c r="A2" s="17" t="s">
        <v>7</v>
      </c>
      <c r="B2" s="6" t="s">
        <v>0</v>
      </c>
      <c r="C2" s="10">
        <v>1759.355</v>
      </c>
      <c r="D2" s="10">
        <v>4482.8109999999997</v>
      </c>
      <c r="E2" s="10">
        <f>D2/9067.296</f>
        <v>0.49439336710745957</v>
      </c>
      <c r="F2" s="8">
        <v>869.81344238734459</v>
      </c>
      <c r="G2" s="14">
        <f>F2/F2</f>
        <v>1</v>
      </c>
      <c r="H2" s="1">
        <v>3056.3049999999998</v>
      </c>
    </row>
    <row r="3" spans="1:9" x14ac:dyDescent="0.2">
      <c r="A3" s="18"/>
      <c r="B3" s="6" t="s">
        <v>1</v>
      </c>
      <c r="C3" s="10">
        <v>1753.2550000000001</v>
      </c>
      <c r="D3" s="10">
        <v>5857.8609999999999</v>
      </c>
      <c r="E3" s="10">
        <f t="shared" ref="E3:E5" si="0">D3/9067.296</f>
        <v>0.6460427673255621</v>
      </c>
      <c r="F3" s="8">
        <v>1132.6777120273784</v>
      </c>
      <c r="G3" s="14">
        <f>F3/F2</f>
        <v>1.3022076422716118</v>
      </c>
      <c r="H3" s="1">
        <v>1788.941</v>
      </c>
    </row>
    <row r="4" spans="1:9" x14ac:dyDescent="0.2">
      <c r="A4" s="18"/>
      <c r="B4" s="5" t="s">
        <v>2</v>
      </c>
      <c r="C4" s="10">
        <v>2525.4470000000001</v>
      </c>
      <c r="D4" s="10">
        <v>5104.3469999999998</v>
      </c>
      <c r="E4" s="10">
        <f t="shared" si="0"/>
        <v>0.56294037384463902</v>
      </c>
      <c r="F4" s="8">
        <v>1421.6760783048221</v>
      </c>
      <c r="G4" s="14">
        <f>F4/F2</f>
        <v>1.6344609188871588</v>
      </c>
      <c r="H4" s="1">
        <v>3534.3049999999998</v>
      </c>
    </row>
    <row r="5" spans="1:9" x14ac:dyDescent="0.2">
      <c r="A5" s="18"/>
      <c r="B5" s="6" t="s">
        <v>3</v>
      </c>
      <c r="C5" s="10">
        <v>2632.2759999999998</v>
      </c>
      <c r="D5" s="10">
        <v>7152.7610000000004</v>
      </c>
      <c r="E5" s="10">
        <f t="shared" si="0"/>
        <v>0.78885270757676818</v>
      </c>
      <c r="F5" s="8">
        <v>2076.478049689345</v>
      </c>
      <c r="G5" s="14">
        <f>F5/F2</f>
        <v>2.3872682905314879</v>
      </c>
      <c r="H5" s="1">
        <v>4980.6689999999999</v>
      </c>
    </row>
    <row r="8" spans="1:9" x14ac:dyDescent="0.2">
      <c r="C8" s="2"/>
      <c r="E8" s="11"/>
      <c r="F8" s="2"/>
      <c r="G8" s="2"/>
      <c r="H8" s="3"/>
      <c r="I8" s="3"/>
    </row>
    <row r="9" spans="1:9" x14ac:dyDescent="0.2">
      <c r="A9" s="19"/>
      <c r="B9" s="3"/>
      <c r="E9" s="12"/>
      <c r="F9" s="8"/>
      <c r="G9" s="8"/>
      <c r="H9" s="10"/>
      <c r="I9" s="7"/>
    </row>
    <row r="10" spans="1:9" x14ac:dyDescent="0.2">
      <c r="A10" s="19"/>
      <c r="B10" s="3"/>
      <c r="E10" s="12"/>
      <c r="F10" s="8"/>
      <c r="G10" s="8"/>
      <c r="H10" s="10"/>
      <c r="I10" s="7"/>
    </row>
    <row r="11" spans="1:9" x14ac:dyDescent="0.2">
      <c r="A11" s="19"/>
      <c r="B11" s="3"/>
      <c r="E11" s="12"/>
      <c r="F11" s="8"/>
      <c r="G11" s="8"/>
      <c r="H11" s="10"/>
      <c r="I11" s="7"/>
    </row>
    <row r="12" spans="1:9" x14ac:dyDescent="0.2">
      <c r="A12" s="19"/>
      <c r="B12" s="3"/>
      <c r="E12" s="12"/>
      <c r="F12" s="8"/>
      <c r="G12" s="8"/>
      <c r="H12" s="10"/>
      <c r="I12" s="7"/>
    </row>
    <row r="13" spans="1:9" x14ac:dyDescent="0.2">
      <c r="A13" s="19"/>
      <c r="B13" s="3"/>
      <c r="C13" s="8"/>
      <c r="D13" s="8"/>
      <c r="E13" s="12"/>
      <c r="F13" s="8"/>
      <c r="G13" s="8"/>
      <c r="H13" s="10"/>
      <c r="I13" s="7"/>
    </row>
    <row r="14" spans="1:9" x14ac:dyDescent="0.2">
      <c r="A14" s="19"/>
      <c r="B14" s="3"/>
      <c r="C14" s="8"/>
      <c r="D14" s="8"/>
      <c r="E14" s="12"/>
      <c r="F14" s="8"/>
      <c r="G14" s="8"/>
      <c r="H14" s="10"/>
      <c r="I14" s="7"/>
    </row>
    <row r="15" spans="1:9" x14ac:dyDescent="0.2">
      <c r="A15" s="19"/>
      <c r="B15" s="3"/>
      <c r="C15" s="8"/>
      <c r="D15" s="8"/>
      <c r="E15" s="12"/>
      <c r="F15" s="8"/>
      <c r="G15" s="8"/>
      <c r="H15" s="10"/>
      <c r="I15" s="7"/>
    </row>
    <row r="16" spans="1:9" x14ac:dyDescent="0.2">
      <c r="A16" s="19"/>
      <c r="B16" s="3"/>
      <c r="C16" s="8"/>
      <c r="D16" s="8"/>
      <c r="E16" s="12"/>
      <c r="F16" s="8"/>
      <c r="G16" s="8"/>
      <c r="H16" s="10"/>
      <c r="I16" s="7"/>
    </row>
    <row r="17" spans="1:9" x14ac:dyDescent="0.2">
      <c r="A17" s="19"/>
      <c r="B17" s="3"/>
      <c r="C17" s="8"/>
      <c r="D17" s="8"/>
      <c r="E17" s="12"/>
      <c r="F17" s="8"/>
      <c r="G17" s="8"/>
      <c r="H17" s="10"/>
      <c r="I17" s="7"/>
    </row>
    <row r="18" spans="1:9" x14ac:dyDescent="0.2">
      <c r="A18" s="19"/>
      <c r="B18" s="3"/>
      <c r="C18" s="8"/>
      <c r="D18" s="8"/>
      <c r="E18" s="12"/>
      <c r="F18" s="8"/>
      <c r="G18" s="8"/>
      <c r="H18" s="10"/>
      <c r="I18" s="7"/>
    </row>
    <row r="19" spans="1:9" x14ac:dyDescent="0.2">
      <c r="A19" s="19"/>
      <c r="B19" s="3"/>
      <c r="C19" s="8"/>
      <c r="D19" s="8"/>
      <c r="E19" s="12"/>
      <c r="F19" s="8"/>
      <c r="G19" s="8"/>
      <c r="H19" s="10"/>
      <c r="I19" s="7"/>
    </row>
    <row r="20" spans="1:9" x14ac:dyDescent="0.2">
      <c r="A20" s="19"/>
      <c r="B20" s="3"/>
      <c r="C20" s="8"/>
      <c r="D20" s="8"/>
      <c r="E20" s="12"/>
      <c r="F20" s="8"/>
      <c r="G20" s="8"/>
      <c r="H20" s="10"/>
      <c r="I20" s="7"/>
    </row>
    <row r="21" spans="1:9" x14ac:dyDescent="0.2">
      <c r="C21" s="8"/>
      <c r="D21" s="8"/>
      <c r="E21" s="12"/>
      <c r="F21" s="8"/>
      <c r="G21" s="8"/>
      <c r="I21" s="7"/>
    </row>
  </sheetData>
  <mergeCells count="1">
    <mergeCell ref="A2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peIF2a</vt:lpstr>
      <vt:lpstr>pIRE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Hoffman, Coryn Leann</cp:lastModifiedBy>
  <dcterms:created xsi:type="dcterms:W3CDTF">2023-08-28T11:18:23Z</dcterms:created>
  <dcterms:modified xsi:type="dcterms:W3CDTF">2024-07-30T16:53:25Z</dcterms:modified>
</cp:coreProperties>
</file>