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2/WBs-PV-Treatment/n2-Short-Timecourse/"/>
    </mc:Choice>
  </mc:AlternateContent>
  <xr:revisionPtr revIDLastSave="0" documentId="13_ncr:1_{F89D165E-329E-144C-9BEE-C679B1E2FF37}" xr6:coauthVersionLast="47" xr6:coauthVersionMax="47" xr10:uidLastSave="{00000000-0000-0000-0000-000000000000}"/>
  <bookViews>
    <workbookView xWindow="6520" yWindow="500" windowWidth="21140" windowHeight="16300" activeTab="1" xr2:uid="{8AFE5546-B00A-E041-B1AA-985BA5976143}"/>
  </bookViews>
  <sheets>
    <sheet name="eIF2a" sheetId="1" r:id="rId1"/>
    <sheet name="IR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F3" i="5"/>
  <c r="F4" i="5"/>
  <c r="F5" i="5"/>
  <c r="F2" i="5"/>
  <c r="E3" i="5"/>
  <c r="E4" i="5"/>
  <c r="E5" i="5"/>
  <c r="E2" i="5"/>
  <c r="G13" i="1" l="1"/>
  <c r="G12" i="1"/>
  <c r="G11" i="1"/>
  <c r="G9" i="1"/>
  <c r="G8" i="1"/>
  <c r="G7" i="1"/>
  <c r="G6" i="1"/>
  <c r="G5" i="1"/>
  <c r="G4" i="1"/>
  <c r="G3" i="1"/>
  <c r="G10" i="1"/>
  <c r="G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<sst xmlns="http://schemas.openxmlformats.org/spreadsheetml/2006/main" count="32" uniqueCount="19">
  <si>
    <t>p-eIF2a Intensity</t>
  </si>
  <si>
    <t>Total eIF2a Intensity</t>
  </si>
  <si>
    <t>Normalized Total eIF2a</t>
  </si>
  <si>
    <t>Normalized p-eIF2a (to total)</t>
  </si>
  <si>
    <t>a-tubulin intensity</t>
  </si>
  <si>
    <t>15 min</t>
  </si>
  <si>
    <t>NH</t>
  </si>
  <si>
    <t>PV1</t>
  </si>
  <si>
    <t>PV2</t>
  </si>
  <si>
    <t>PV3</t>
  </si>
  <si>
    <t>30 min</t>
  </si>
  <si>
    <t>1h</t>
  </si>
  <si>
    <t>p-eIF2⍺ Normalized to Total- Relative to NH IgG</t>
  </si>
  <si>
    <t>pIRE1 Intensity</t>
  </si>
  <si>
    <t>Total IRE1 Intensity</t>
  </si>
  <si>
    <t>Normalized Total IRE</t>
  </si>
  <si>
    <t>Normalized p-IRE1</t>
  </si>
  <si>
    <t>Run on 3/18/24</t>
  </si>
  <si>
    <t>Normalized pIRE1 Relative to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</si>
</sst>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Phospho-eIF2⍺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eIF2a!$A$2:$B$13</c:f>
              <c:multiLvlStrCache>
                <c:ptCount val="12"/>
                <c:lvl>
                  <c:pt idx="0">
                    <c:v>NH</c:v>
                  </c:pt>
                  <c:pt idx="1">
                    <c:v>PV1</c:v>
                  </c:pt>
                  <c:pt idx="2">
                    <c:v>PV2</c:v>
                  </c:pt>
                  <c:pt idx="3">
                    <c:v>PV3</c:v>
                  </c:pt>
                  <c:pt idx="4">
                    <c:v>NH</c:v>
                  </c:pt>
                  <c:pt idx="5">
                    <c:v>PV1</c:v>
                  </c:pt>
                  <c:pt idx="6">
                    <c:v>PV2</c:v>
                  </c:pt>
                  <c:pt idx="7">
                    <c:v>PV3</c:v>
                  </c:pt>
                  <c:pt idx="8">
                    <c:v>NH</c:v>
                  </c:pt>
                  <c:pt idx="9">
                    <c:v>PV1</c:v>
                  </c:pt>
                  <c:pt idx="10">
                    <c:v>PV2</c:v>
                  </c:pt>
                  <c:pt idx="11">
                    <c:v>PV3</c:v>
                  </c:pt>
                </c:lvl>
                <c:lvl>
                  <c:pt idx="0">
                    <c:v>15 min</c:v>
                  </c:pt>
                  <c:pt idx="4">
                    <c:v>30 min</c:v>
                  </c:pt>
                  <c:pt idx="8">
                    <c:v>1h</c:v>
                  </c:pt>
                </c:lvl>
              </c:multiLvlStrCache>
            </c:multiLvlStrRef>
          </c:cat>
          <c:val>
            <c:numRef>
              <c:f>eIF2a!$G$2:$G$13</c:f>
              <c:numCache>
                <c:formatCode>0.00</c:formatCode>
                <c:ptCount val="12"/>
                <c:pt idx="0">
                  <c:v>1</c:v>
                </c:pt>
                <c:pt idx="1">
                  <c:v>2.6346692744015607</c:v>
                </c:pt>
                <c:pt idx="2">
                  <c:v>2.2780178468107724</c:v>
                </c:pt>
                <c:pt idx="3">
                  <c:v>4.1655272091264717</c:v>
                </c:pt>
                <c:pt idx="4">
                  <c:v>1</c:v>
                </c:pt>
                <c:pt idx="5">
                  <c:v>1.5044122364790331</c:v>
                </c:pt>
                <c:pt idx="6">
                  <c:v>3.366487845733737</c:v>
                </c:pt>
                <c:pt idx="7">
                  <c:v>1.4855104207986574</c:v>
                </c:pt>
                <c:pt idx="8">
                  <c:v>1</c:v>
                </c:pt>
                <c:pt idx="9">
                  <c:v>1.5596530903652044</c:v>
                </c:pt>
                <c:pt idx="10">
                  <c:v>1.8845693236486578</c:v>
                </c:pt>
                <c:pt idx="11">
                  <c:v>1.3216220845153861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134F-8E97-4EC1504C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027855"/>
        <c:axId val="1656030127"/>
      </c:barChart>
      <c:catAx>
        <c:axId val="16560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30127"/>
        <c:crosses val="autoZero"/>
        <c:auto val="1"/>
        <c:lblAlgn val="ctr"/>
        <c:lblOffset val="100"/>
        <c:noMultiLvlLbl val="0"/>
      </c:catAx>
      <c:valAx>
        <c:axId val="1656030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(</a:t>
                </a:r>
                <a:r>
                  <a:rPr lang="en-US" sz="1000" b="1" i="0" u="none" strike="noStrike" kern="1200" spc="0" baseline="0">
                    <a:solidFill>
                      <a:sysClr val="windowText" lastClr="000000"/>
                    </a:solidFill>
                  </a:rPr>
                  <a:t>p-eIF2⍺/Total eIF2⍺)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Phospho-IRE1a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IRE!$B$2:$B$5</c:f>
              <c:strCache>
                <c:ptCount val="4"/>
                <c:pt idx="0">
                  <c:v>NH</c:v>
                </c:pt>
                <c:pt idx="1">
                  <c:v>PV1</c:v>
                </c:pt>
                <c:pt idx="2">
                  <c:v>PV2</c:v>
                </c:pt>
                <c:pt idx="3">
                  <c:v>PV3</c:v>
                </c:pt>
              </c:strCache>
            </c:strRef>
          </c:cat>
          <c:val>
            <c:numRef>
              <c:f>IRE!$G$2:$G$5</c:f>
              <c:numCache>
                <c:formatCode>0.00</c:formatCode>
                <c:ptCount val="4"/>
                <c:pt idx="0">
                  <c:v>1</c:v>
                </c:pt>
                <c:pt idx="1">
                  <c:v>1.5491722725844712</c:v>
                </c:pt>
                <c:pt idx="2">
                  <c:v>0.65013688445251039</c:v>
                </c:pt>
                <c:pt idx="3">
                  <c:v>2.6247166241290905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0-DF49-ACB5-797BADA9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682063"/>
        <c:axId val="842137183"/>
      </c:barChart>
      <c:catAx>
        <c:axId val="9336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7183"/>
        <c:crosses val="autoZero"/>
        <c:auto val="1"/>
        <c:lblAlgn val="ctr"/>
        <c:lblOffset val="100"/>
        <c:noMultiLvlLbl val="0"/>
      </c:catAx>
      <c:valAx>
        <c:axId val="84213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</a:t>
                </a:r>
              </a:p>
              <a:p>
                <a:pPr>
                  <a:defRPr/>
                </a:pPr>
                <a:r>
                  <a:rPr lang="en-US"/>
                  <a:t>(pIRE1a/Total IRE1a)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2370668</xdr:colOff>
      <xdr:row>15</xdr:row>
      <xdr:rowOff>1</xdr:rowOff>
    </xdr:from>
    <xdr:to>
      <xdr:col>7</xdr:col>
      <xdr:colOff>1396733</xdr:colOff>
      <xdr:row>28</xdr:row>
      <xdr:rowOff>95371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45831-D968-1649-AD5D-2071D3E5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6</xdr:row>
      <xdr:rowOff>25400</xdr:rowOff>
    </xdr:from>
    <xdr:to>
      <xdr:col>7</xdr:col>
      <xdr:colOff>57150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24F92-244D-6BA5-6529-681EB557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81FD-B096-184D-9796-6873A7A605C3}">
  <dimension ref="A1:N34"/>
  <sheetViews>
    <sheetView zoomScale="82" workbookViewId="0">
      <selection activeCell="C19" sqref="C19"/>
    </sheetView>
  </sheetViews>
  <sheetFormatPr baseColWidth="10" defaultRowHeight="16" x14ac:dyDescent="0.2"/>
  <cols>
    <col min="2" max="2" width="4.28515625" bestFit="1" customWidth="1"/>
    <col min="3" max="3" width="22.85546875" bestFit="1" customWidth="1"/>
    <col min="4" max="4" width="22.42578125" bestFit="1" customWidth="1"/>
    <col min="5" max="5" width="24.42578125" customWidth="1"/>
    <col min="6" max="6" width="38.85546875" bestFit="1" customWidth="1"/>
    <col min="7" max="7" width="39.28515625" style="1" bestFit="1" customWidth="1"/>
    <col min="8" max="8" width="42" bestFit="1" customWidth="1"/>
    <col min="9" max="9" width="28.5703125" style="1" bestFit="1" customWidth="1"/>
    <col min="10" max="10" width="24.140625" bestFit="1" customWidth="1"/>
    <col min="11" max="11" width="15.42578125" bestFit="1" customWidth="1"/>
    <col min="12" max="12" width="17.85546875" bestFit="1" customWidth="1"/>
    <col min="13" max="13" width="27.7109375" bestFit="1" customWidth="1"/>
  </cols>
  <sheetData>
    <row r="1" spans="1:14" x14ac:dyDescent="0.2">
      <c r="A1" s="4"/>
      <c r="B1" s="4"/>
      <c r="C1" s="6" t="s">
        <v>0</v>
      </c>
      <c r="D1" s="6" t="s">
        <v>1</v>
      </c>
      <c r="E1" s="4" t="s">
        <v>2</v>
      </c>
      <c r="F1" s="9" t="s">
        <v>3</v>
      </c>
      <c r="G1" s="9" t="s">
        <v>12</v>
      </c>
      <c r="H1" s="6" t="s">
        <v>4</v>
      </c>
      <c r="I1" s="2"/>
      <c r="J1" s="2"/>
      <c r="L1" s="1"/>
      <c r="N1" s="1"/>
    </row>
    <row r="2" spans="1:14" x14ac:dyDescent="0.2">
      <c r="A2" s="18" t="s">
        <v>5</v>
      </c>
      <c r="B2" s="4" t="s">
        <v>6</v>
      </c>
      <c r="C2" s="11">
        <v>2526.4769999999999</v>
      </c>
      <c r="D2" s="11">
        <v>2758.8409999999999</v>
      </c>
      <c r="E2" s="12">
        <f>D2/6216.569</f>
        <v>0.44378836621937273</v>
      </c>
      <c r="F2" s="13">
        <v>1121.221100120822</v>
      </c>
      <c r="G2" s="14">
        <f>F2/F2</f>
        <v>1</v>
      </c>
      <c r="H2" s="11">
        <v>2949.2049999999999</v>
      </c>
      <c r="I2" s="10"/>
      <c r="J2" s="1"/>
      <c r="L2" s="1"/>
      <c r="N2" s="1"/>
    </row>
    <row r="3" spans="1:14" x14ac:dyDescent="0.2">
      <c r="A3" s="18"/>
      <c r="B3" s="4" t="s">
        <v>7</v>
      </c>
      <c r="C3" s="11">
        <v>4072.9409999999998</v>
      </c>
      <c r="D3" s="11">
        <v>4508.79</v>
      </c>
      <c r="E3" s="12">
        <f t="shared" ref="E3:E13" si="0">D3/6216.569</f>
        <v>0.72528592540354653</v>
      </c>
      <c r="F3" s="13">
        <v>2954.0467822990458</v>
      </c>
      <c r="G3" s="14">
        <f>F3/F2</f>
        <v>2.6346692744015607</v>
      </c>
      <c r="H3" s="11">
        <v>4945.6189999999997</v>
      </c>
      <c r="I3" s="10"/>
      <c r="J3" s="1"/>
      <c r="L3" s="1"/>
      <c r="N3" s="1"/>
    </row>
    <row r="4" spans="1:14" x14ac:dyDescent="0.2">
      <c r="A4" s="18"/>
      <c r="B4" s="4" t="s">
        <v>8</v>
      </c>
      <c r="C4" s="11">
        <v>3572.77</v>
      </c>
      <c r="D4" s="11">
        <v>4444.2049999999999</v>
      </c>
      <c r="E4" s="12">
        <f t="shared" si="0"/>
        <v>0.71489675414203557</v>
      </c>
      <c r="F4" s="13">
        <v>2554.1616762960402</v>
      </c>
      <c r="G4" s="14">
        <f>F4/F2</f>
        <v>2.2780178468107724</v>
      </c>
      <c r="H4" s="11">
        <v>5540.8609999999999</v>
      </c>
      <c r="I4" s="10"/>
      <c r="J4" s="1"/>
      <c r="L4" s="1"/>
      <c r="N4" s="1"/>
    </row>
    <row r="5" spans="1:14" x14ac:dyDescent="0.2">
      <c r="A5" s="18"/>
      <c r="B5" s="4" t="s">
        <v>9</v>
      </c>
      <c r="C5" s="11">
        <v>4670.4769999999999</v>
      </c>
      <c r="D5" s="11">
        <v>6216.5690000000004</v>
      </c>
      <c r="E5" s="12">
        <f t="shared" si="0"/>
        <v>1</v>
      </c>
      <c r="F5" s="13">
        <v>4670.4769999999999</v>
      </c>
      <c r="G5" s="14">
        <f>F5/F2</f>
        <v>4.1655272091264717</v>
      </c>
      <c r="H5" s="11">
        <v>7520.9830000000002</v>
      </c>
      <c r="I5" s="10"/>
      <c r="J5" s="1"/>
      <c r="L5" s="1"/>
      <c r="N5" s="1"/>
    </row>
    <row r="6" spans="1:14" x14ac:dyDescent="0.2">
      <c r="A6" s="18" t="s">
        <v>10</v>
      </c>
      <c r="B6" s="4" t="s">
        <v>6</v>
      </c>
      <c r="C6" s="11">
        <v>1824.1130000000001</v>
      </c>
      <c r="D6" s="11">
        <v>2602.598</v>
      </c>
      <c r="E6" s="12">
        <f t="shared" si="0"/>
        <v>0.41865504911149537</v>
      </c>
      <c r="F6" s="13">
        <v>763.67411759991717</v>
      </c>
      <c r="G6" s="14">
        <f>F6/F6</f>
        <v>1</v>
      </c>
      <c r="H6" s="11">
        <v>5116.74</v>
      </c>
      <c r="I6" s="10"/>
      <c r="J6" s="1"/>
      <c r="L6" s="1"/>
      <c r="N6" s="1"/>
    </row>
    <row r="7" spans="1:14" x14ac:dyDescent="0.2">
      <c r="A7" s="18"/>
      <c r="B7" s="4" t="s">
        <v>7</v>
      </c>
      <c r="C7" s="11">
        <v>2598.0120000000002</v>
      </c>
      <c r="D7" s="11">
        <v>2749.0619999999999</v>
      </c>
      <c r="E7" s="12">
        <f t="shared" si="0"/>
        <v>0.44221531201535763</v>
      </c>
      <c r="F7" s="13">
        <v>1148.8806871996435</v>
      </c>
      <c r="G7" s="14">
        <f>F7/F6</f>
        <v>1.5044122364790331</v>
      </c>
      <c r="H7" s="11">
        <v>5529.6189999999997</v>
      </c>
      <c r="I7" s="10"/>
      <c r="J7" s="1"/>
      <c r="L7" s="1"/>
      <c r="N7" s="1"/>
    </row>
    <row r="8" spans="1:14" x14ac:dyDescent="0.2">
      <c r="A8" s="18"/>
      <c r="B8" s="4" t="s">
        <v>8</v>
      </c>
      <c r="C8" s="11">
        <v>3915.598</v>
      </c>
      <c r="D8" s="11">
        <v>4081.6689999999999</v>
      </c>
      <c r="E8" s="12">
        <f t="shared" si="0"/>
        <v>0.65657905510258141</v>
      </c>
      <c r="F8" s="13">
        <v>2570.8996350015577</v>
      </c>
      <c r="G8" s="14">
        <f>F8/F6</f>
        <v>3.366487845733737</v>
      </c>
      <c r="H8" s="11">
        <v>6018.8609999999999</v>
      </c>
      <c r="I8" s="10"/>
      <c r="J8" s="1"/>
      <c r="L8" s="1"/>
      <c r="N8" s="1"/>
    </row>
    <row r="9" spans="1:14" x14ac:dyDescent="0.2">
      <c r="A9" s="18"/>
      <c r="B9" s="4" t="s">
        <v>9</v>
      </c>
      <c r="C9" s="11">
        <v>2168.0619999999999</v>
      </c>
      <c r="D9" s="11">
        <v>3252.8409999999999</v>
      </c>
      <c r="E9" s="12">
        <f t="shared" si="0"/>
        <v>0.52325342162211985</v>
      </c>
      <c r="F9" s="13">
        <v>1134.4458597888963</v>
      </c>
      <c r="G9" s="14">
        <f>F9/F6</f>
        <v>1.4855104207986574</v>
      </c>
      <c r="H9" s="11">
        <v>1830.4259999999999</v>
      </c>
      <c r="I9" s="10"/>
      <c r="J9" s="1"/>
      <c r="L9" s="1"/>
      <c r="N9" s="1"/>
    </row>
    <row r="10" spans="1:14" x14ac:dyDescent="0.2">
      <c r="A10" s="18" t="s">
        <v>11</v>
      </c>
      <c r="B10" s="4" t="s">
        <v>6</v>
      </c>
      <c r="C10" s="11">
        <v>2018.527</v>
      </c>
      <c r="D10" s="11">
        <v>2749.77</v>
      </c>
      <c r="E10" s="12">
        <f t="shared" si="0"/>
        <v>0.44232920120407249</v>
      </c>
      <c r="F10" s="13">
        <v>892.85343551885285</v>
      </c>
      <c r="G10" s="14">
        <f>F10/F10</f>
        <v>1</v>
      </c>
      <c r="H10" s="11">
        <v>2800.962</v>
      </c>
      <c r="I10" s="10"/>
      <c r="J10" s="1"/>
      <c r="L10" s="1"/>
      <c r="N10" s="1"/>
    </row>
    <row r="11" spans="1:14" x14ac:dyDescent="0.2">
      <c r="A11" s="18"/>
      <c r="B11" s="4" t="s">
        <v>7</v>
      </c>
      <c r="C11" s="11">
        <v>2635.1129999999998</v>
      </c>
      <c r="D11" s="11">
        <v>3285.1840000000002</v>
      </c>
      <c r="E11" s="12">
        <f t="shared" si="0"/>
        <v>0.52845613070489528</v>
      </c>
      <c r="F11" s="13">
        <v>1392.5416199501685</v>
      </c>
      <c r="G11" s="14">
        <f>F11/F10</f>
        <v>1.5596530903652044</v>
      </c>
      <c r="H11" s="11">
        <v>3031.4969999999998</v>
      </c>
      <c r="I11" s="10"/>
      <c r="J11" s="1"/>
      <c r="L11" s="1"/>
      <c r="N11" s="1"/>
    </row>
    <row r="12" spans="1:14" x14ac:dyDescent="0.2">
      <c r="A12" s="18"/>
      <c r="B12" s="4" t="s">
        <v>8</v>
      </c>
      <c r="C12" s="11">
        <v>2969.4769999999999</v>
      </c>
      <c r="D12" s="11">
        <v>3522.598</v>
      </c>
      <c r="E12" s="12">
        <f t="shared" si="0"/>
        <v>0.56664665026640892</v>
      </c>
      <c r="F12" s="13">
        <v>1682.6441950931451</v>
      </c>
      <c r="G12" s="14">
        <f>F12/F10</f>
        <v>1.8845693236486578</v>
      </c>
      <c r="H12" s="11">
        <v>6931.1750000000002</v>
      </c>
      <c r="I12" s="10"/>
      <c r="J12" s="1"/>
      <c r="L12" s="1"/>
      <c r="N12" s="1"/>
    </row>
    <row r="13" spans="1:14" x14ac:dyDescent="0.2">
      <c r="A13" s="18"/>
      <c r="B13" s="4" t="s">
        <v>9</v>
      </c>
      <c r="C13" s="11">
        <v>2138.4059999999999</v>
      </c>
      <c r="D13" s="11">
        <v>3430.4259999999999</v>
      </c>
      <c r="E13" s="12">
        <f t="shared" si="0"/>
        <v>0.55181982215591907</v>
      </c>
      <c r="F13" s="13">
        <v>1180.0148186171502</v>
      </c>
      <c r="G13" s="14">
        <f>F13/F10</f>
        <v>1.3216220845153861</v>
      </c>
      <c r="H13" s="11">
        <v>7494.933</v>
      </c>
      <c r="I13" s="10"/>
      <c r="J13" s="1"/>
      <c r="L13" s="1"/>
      <c r="N13" s="1"/>
    </row>
    <row r="14" spans="1:14" x14ac:dyDescent="0.2">
      <c r="H14" s="5"/>
      <c r="K14" s="1"/>
      <c r="M14" s="1"/>
    </row>
    <row r="15" spans="1:14" x14ac:dyDescent="0.2">
      <c r="A15" s="1"/>
      <c r="B15" s="1"/>
      <c r="C15" s="2"/>
      <c r="D15" s="3"/>
      <c r="E15" s="2"/>
      <c r="G15" s="2"/>
      <c r="H15" s="2"/>
      <c r="K15" s="1"/>
      <c r="M15" s="1"/>
    </row>
    <row r="16" spans="1:14" x14ac:dyDescent="0.2">
      <c r="A16" s="17"/>
      <c r="B16" s="3"/>
      <c r="C16" s="5"/>
      <c r="D16" s="5"/>
      <c r="G16" s="5"/>
      <c r="H16" s="5"/>
      <c r="K16" s="1"/>
      <c r="M16" s="1"/>
    </row>
    <row r="17" spans="1:8" x14ac:dyDescent="0.2">
      <c r="A17" s="17"/>
      <c r="B17" s="3"/>
      <c r="C17" s="5"/>
      <c r="D17" s="5"/>
      <c r="G17" s="5"/>
      <c r="H17" s="5"/>
    </row>
    <row r="18" spans="1:8" x14ac:dyDescent="0.2">
      <c r="A18" s="17"/>
      <c r="B18" s="3"/>
      <c r="C18" s="5"/>
      <c r="D18" s="5"/>
      <c r="G18" s="5"/>
      <c r="H18" s="5"/>
    </row>
    <row r="19" spans="1:8" x14ac:dyDescent="0.2">
      <c r="A19" s="17"/>
      <c r="B19" s="3"/>
      <c r="C19" s="5"/>
      <c r="D19" s="5"/>
      <c r="G19" s="5"/>
      <c r="H19" s="5"/>
    </row>
    <row r="20" spans="1:8" x14ac:dyDescent="0.2">
      <c r="A20" s="17"/>
      <c r="B20" s="3"/>
      <c r="C20" s="5"/>
      <c r="D20" s="5"/>
      <c r="G20" s="5"/>
      <c r="H20" s="5"/>
    </row>
    <row r="21" spans="1:8" x14ac:dyDescent="0.2">
      <c r="A21" s="17"/>
      <c r="B21" s="3"/>
      <c r="C21" s="5"/>
      <c r="D21" s="5"/>
      <c r="G21" s="5"/>
      <c r="H21" s="5"/>
    </row>
    <row r="22" spans="1:8" x14ac:dyDescent="0.2">
      <c r="A22" s="17"/>
      <c r="B22" s="3"/>
      <c r="C22" s="5"/>
      <c r="D22" s="5"/>
      <c r="G22" s="5"/>
      <c r="H22" s="5"/>
    </row>
    <row r="23" spans="1:8" x14ac:dyDescent="0.2">
      <c r="A23" s="17"/>
      <c r="B23" s="3"/>
      <c r="C23" s="5"/>
      <c r="D23" s="5"/>
      <c r="G23" s="5"/>
      <c r="H23" s="5"/>
    </row>
    <row r="24" spans="1:8" x14ac:dyDescent="0.2">
      <c r="A24" s="17"/>
      <c r="B24" s="3"/>
      <c r="C24" s="5"/>
      <c r="D24" s="5"/>
      <c r="G24" s="5"/>
      <c r="H24" s="5"/>
    </row>
    <row r="25" spans="1:8" x14ac:dyDescent="0.2">
      <c r="A25" s="17"/>
      <c r="B25" s="3"/>
      <c r="C25" s="5"/>
      <c r="D25" s="5"/>
      <c r="G25" s="5"/>
      <c r="H25" s="5"/>
    </row>
    <row r="26" spans="1:8" x14ac:dyDescent="0.2">
      <c r="A26" s="17"/>
      <c r="B26" s="3"/>
      <c r="C26" s="5"/>
      <c r="D26" s="5"/>
      <c r="G26" s="5"/>
      <c r="H26" s="5"/>
    </row>
    <row r="27" spans="1:8" x14ac:dyDescent="0.2">
      <c r="A27" s="17"/>
      <c r="B27" s="3"/>
      <c r="C27" s="5"/>
      <c r="D27" s="5"/>
      <c r="G27" s="5"/>
      <c r="H27" s="5"/>
    </row>
    <row r="28" spans="1:8" x14ac:dyDescent="0.2">
      <c r="A28" s="17"/>
      <c r="B28" s="3"/>
      <c r="C28" s="5"/>
      <c r="D28" s="5"/>
      <c r="E28" s="5"/>
      <c r="F28" s="5"/>
      <c r="G28" s="5"/>
      <c r="H28" s="5"/>
    </row>
    <row r="29" spans="1:8" x14ac:dyDescent="0.2">
      <c r="A29" s="17"/>
      <c r="B29" s="3"/>
      <c r="C29" s="5"/>
      <c r="D29" s="5"/>
      <c r="E29" s="5"/>
      <c r="F29" s="5"/>
      <c r="G29" s="5"/>
      <c r="H29" s="5"/>
    </row>
    <row r="30" spans="1:8" x14ac:dyDescent="0.2">
      <c r="A30" s="17"/>
      <c r="B30" s="3"/>
      <c r="C30" s="5"/>
      <c r="D30" s="5"/>
      <c r="E30" s="5"/>
      <c r="F30" s="5"/>
      <c r="G30" s="5"/>
      <c r="H30" s="5"/>
    </row>
    <row r="31" spans="1:8" x14ac:dyDescent="0.2">
      <c r="A31" s="17"/>
      <c r="B31" s="3"/>
      <c r="C31" s="5"/>
      <c r="D31" s="5"/>
      <c r="E31" s="5"/>
      <c r="F31" s="5"/>
      <c r="G31" s="5"/>
      <c r="H31" s="5"/>
    </row>
    <row r="32" spans="1:8" x14ac:dyDescent="0.2">
      <c r="A32" s="7"/>
      <c r="B32" s="3"/>
      <c r="C32" s="1"/>
      <c r="D32" s="5"/>
      <c r="E32" s="5"/>
      <c r="F32" s="5"/>
      <c r="G32" s="5"/>
      <c r="H32" s="5"/>
    </row>
    <row r="33" spans="1:7" x14ac:dyDescent="0.2">
      <c r="A33" s="7"/>
      <c r="B33" s="3"/>
      <c r="C33" s="1"/>
      <c r="D33" s="5"/>
      <c r="E33" s="5"/>
      <c r="F33" s="5"/>
      <c r="G33" s="5"/>
    </row>
    <row r="34" spans="1:7" x14ac:dyDescent="0.2">
      <c r="A34" s="7"/>
      <c r="B34" s="3"/>
    </row>
  </sheetData>
  <mergeCells count="7">
    <mergeCell ref="A24:A27"/>
    <mergeCell ref="A28:A31"/>
    <mergeCell ref="A20:A23"/>
    <mergeCell ref="A16:A19"/>
    <mergeCell ref="A2:A5"/>
    <mergeCell ref="A6:A9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0B3A-111D-C940-8B42-CBD94E08F504}">
  <dimension ref="A1:G12"/>
  <sheetViews>
    <sheetView tabSelected="1" zoomScaleNormal="91" workbookViewId="0">
      <selection activeCell="F25" sqref="F25"/>
    </sheetView>
  </sheetViews>
  <sheetFormatPr baseColWidth="10" defaultRowHeight="16" x14ac:dyDescent="0.2"/>
  <cols>
    <col min="3" max="3" width="14.42578125" bestFit="1" customWidth="1"/>
    <col min="4" max="4" width="17.42578125" bestFit="1" customWidth="1"/>
    <col min="5" max="5" width="19.7109375" bestFit="1" customWidth="1"/>
    <col min="6" max="6" width="24.140625" bestFit="1" customWidth="1"/>
    <col min="7" max="7" width="28.7109375" bestFit="1" customWidth="1"/>
  </cols>
  <sheetData>
    <row r="1" spans="1:7" x14ac:dyDescent="0.2">
      <c r="A1" s="19" t="s">
        <v>17</v>
      </c>
      <c r="B1" s="19"/>
      <c r="C1" s="6" t="s">
        <v>13</v>
      </c>
      <c r="D1" s="4" t="s">
        <v>14</v>
      </c>
      <c r="E1" s="4" t="s">
        <v>15</v>
      </c>
      <c r="F1" s="15" t="s">
        <v>16</v>
      </c>
      <c r="G1" s="16" t="s">
        <v>18</v>
      </c>
    </row>
    <row r="2" spans="1:7" x14ac:dyDescent="0.2">
      <c r="A2" s="18" t="s">
        <v>5</v>
      </c>
      <c r="B2" s="4" t="s">
        <v>6</v>
      </c>
      <c r="C2" s="13">
        <v>1829.577</v>
      </c>
      <c r="D2" s="13">
        <v>4547.933</v>
      </c>
      <c r="E2" s="13">
        <f>D2/7926.397</f>
        <v>0.57377052903103387</v>
      </c>
      <c r="F2" s="13">
        <f>C2*E2</f>
        <v>1049.7573631930118</v>
      </c>
      <c r="G2" s="14">
        <f>F2/F2</f>
        <v>1</v>
      </c>
    </row>
    <row r="3" spans="1:7" x14ac:dyDescent="0.2">
      <c r="A3" s="18"/>
      <c r="B3" s="4" t="s">
        <v>7</v>
      </c>
      <c r="C3" s="13">
        <v>1626.2550000000001</v>
      </c>
      <c r="D3" s="13">
        <v>7926.3969999999999</v>
      </c>
      <c r="E3" s="13">
        <f t="shared" ref="E3:E5" si="0">D3/7926.397</f>
        <v>1</v>
      </c>
      <c r="F3" s="13">
        <f t="shared" ref="F3:F5" si="1">C3*E3</f>
        <v>1626.2550000000001</v>
      </c>
      <c r="G3" s="14">
        <f>F3/F2</f>
        <v>1.5491722725844712</v>
      </c>
    </row>
    <row r="4" spans="1:7" x14ac:dyDescent="0.2">
      <c r="A4" s="18"/>
      <c r="B4" s="4" t="s">
        <v>8</v>
      </c>
      <c r="C4" s="13">
        <v>936.37599999999998</v>
      </c>
      <c r="D4" s="13">
        <v>5777.2250000000004</v>
      </c>
      <c r="E4" s="13">
        <f t="shared" si="0"/>
        <v>0.72885890020396404</v>
      </c>
      <c r="F4" s="13">
        <f t="shared" si="1"/>
        <v>682.48598153738703</v>
      </c>
      <c r="G4" s="14">
        <f>F4/F2</f>
        <v>0.65013688445251039</v>
      </c>
    </row>
    <row r="5" spans="1:7" x14ac:dyDescent="0.2">
      <c r="A5" s="18"/>
      <c r="B5" s="4" t="s">
        <v>9</v>
      </c>
      <c r="C5" s="13">
        <v>3294.933</v>
      </c>
      <c r="D5" s="13">
        <v>6628.2759999999998</v>
      </c>
      <c r="E5" s="13">
        <f t="shared" si="0"/>
        <v>0.83622811221794713</v>
      </c>
      <c r="F5" s="13">
        <f t="shared" si="1"/>
        <v>2755.3156024746172</v>
      </c>
      <c r="G5" s="14">
        <f>F5/F2</f>
        <v>2.6247166241290905</v>
      </c>
    </row>
    <row r="6" spans="1:7" x14ac:dyDescent="0.2">
      <c r="C6" s="5"/>
      <c r="D6" s="5"/>
      <c r="E6" s="5"/>
      <c r="F6" s="5"/>
      <c r="G6" s="5"/>
    </row>
    <row r="7" spans="1:7" x14ac:dyDescent="0.2">
      <c r="C7" s="2"/>
      <c r="D7" s="2"/>
      <c r="E7" s="3"/>
      <c r="F7" s="2"/>
      <c r="G7" s="8"/>
    </row>
    <row r="8" spans="1:7" x14ac:dyDescent="0.2">
      <c r="A8" s="17"/>
      <c r="B8" s="3"/>
      <c r="C8" s="5"/>
      <c r="D8" s="5"/>
      <c r="E8" s="5"/>
      <c r="F8" s="5"/>
      <c r="G8" s="5"/>
    </row>
    <row r="9" spans="1:7" x14ac:dyDescent="0.2">
      <c r="A9" s="17"/>
      <c r="B9" s="3"/>
      <c r="C9" s="5"/>
      <c r="D9" s="5"/>
      <c r="E9" s="5"/>
      <c r="F9" s="5"/>
      <c r="G9" s="5"/>
    </row>
    <row r="10" spans="1:7" x14ac:dyDescent="0.2">
      <c r="A10" s="17"/>
      <c r="B10" s="3"/>
      <c r="C10" s="5"/>
      <c r="D10" s="5"/>
      <c r="E10" s="5"/>
      <c r="F10" s="5"/>
      <c r="G10" s="5"/>
    </row>
    <row r="11" spans="1:7" x14ac:dyDescent="0.2">
      <c r="A11" s="17"/>
      <c r="B11" s="3"/>
      <c r="C11" s="5"/>
      <c r="D11" s="5"/>
      <c r="E11" s="5"/>
      <c r="F11" s="5"/>
      <c r="G11" s="5"/>
    </row>
    <row r="12" spans="1:7" x14ac:dyDescent="0.2">
      <c r="C12" s="5"/>
      <c r="D12" s="5"/>
      <c r="E12" s="5"/>
      <c r="F12" s="5"/>
      <c r="G12" s="5"/>
    </row>
  </sheetData>
  <mergeCells count="3">
    <mergeCell ref="A1:B1"/>
    <mergeCell ref="A8:A11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eIF2a</vt:lpstr>
      <vt:lpstr>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Hoffman, Coryn Leann</cp:lastModifiedBy>
  <dcterms:created xsi:type="dcterms:W3CDTF">2023-09-14T19:35:47Z</dcterms:created>
  <dcterms:modified xsi:type="dcterms:W3CDTF">2024-07-19T14:53:16Z</dcterms:modified>
</cp:coreProperties>
</file>