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2/WBs-PV-Treatment/n3-Short-Timecourse/"/>
    </mc:Choice>
  </mc:AlternateContent>
  <xr:revisionPtr revIDLastSave="0" documentId="13_ncr:1_{55D597D8-1914-0942-8585-76E43262B5EA}" xr6:coauthVersionLast="47" xr6:coauthVersionMax="47" xr10:uidLastSave="{00000000-0000-0000-0000-000000000000}"/>
  <bookViews>
    <workbookView xWindow="5980" yWindow="500" windowWidth="22800" windowHeight="15040" xr2:uid="{C35FBB30-EFA6-164D-985D-8E06EBE64E1D}"/>
  </bookViews>
  <sheets>
    <sheet name="peIF2a-Rerun" sheetId="2" r:id="rId1"/>
    <sheet name="IRE-peIF2-reru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G3" i="3"/>
  <c r="G2" i="3"/>
  <c r="F2" i="3"/>
  <c r="F3" i="3"/>
  <c r="F4" i="3"/>
  <c r="F5" i="3"/>
  <c r="E3" i="3"/>
  <c r="E4" i="3"/>
  <c r="E5" i="3"/>
  <c r="E2" i="3"/>
  <c r="G13" i="2"/>
  <c r="G12" i="2"/>
  <c r="G11" i="2"/>
  <c r="G10" i="2"/>
  <c r="G9" i="2"/>
  <c r="G8" i="2"/>
  <c r="G7" i="2"/>
  <c r="G6" i="2"/>
  <c r="G5" i="2"/>
  <c r="G4" i="2"/>
  <c r="G3" i="2"/>
  <c r="G2" i="2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<sst xmlns="http://schemas.openxmlformats.org/spreadsheetml/2006/main" count="31" uniqueCount="18">
  <si>
    <t>a-tubulin intensity</t>
  </si>
  <si>
    <t>15 min</t>
  </si>
  <si>
    <t>NH</t>
  </si>
  <si>
    <t>PV1</t>
  </si>
  <si>
    <t>PV2</t>
  </si>
  <si>
    <t>PV3</t>
  </si>
  <si>
    <t>30 min</t>
  </si>
  <si>
    <t>1h</t>
  </si>
  <si>
    <t>p-eIF2a Intensity</t>
  </si>
  <si>
    <t>Total eIF2a Intensity</t>
  </si>
  <si>
    <t>Normalized Total eIF2a</t>
  </si>
  <si>
    <t>Normalized p-eIF2a (to total)</t>
  </si>
  <si>
    <t>p-eIF2⍺ Normalized to Total- Relative to NH IgG</t>
  </si>
  <si>
    <t>p-IRE1 Intensity</t>
  </si>
  <si>
    <t>Total IRE1 Intensity</t>
  </si>
  <si>
    <t>Normalized Total IRE1</t>
  </si>
  <si>
    <t>Normalized p-IRE1 (to total)</t>
  </si>
  <si>
    <t>Normalized p-IRE1 Relative to 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</si>
</sst>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p-eIF2⍺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'peIF2a-Rerun'!$A$2:$B$13</c:f>
              <c:multiLvlStrCache>
                <c:ptCount val="12"/>
                <c:lvl>
                  <c:pt idx="0">
                    <c:v>NH</c:v>
                  </c:pt>
                  <c:pt idx="1">
                    <c:v>PV1</c:v>
                  </c:pt>
                  <c:pt idx="2">
                    <c:v>PV2</c:v>
                  </c:pt>
                  <c:pt idx="3">
                    <c:v>PV3</c:v>
                  </c:pt>
                  <c:pt idx="4">
                    <c:v>NH</c:v>
                  </c:pt>
                  <c:pt idx="5">
                    <c:v>PV1</c:v>
                  </c:pt>
                  <c:pt idx="6">
                    <c:v>PV2</c:v>
                  </c:pt>
                  <c:pt idx="7">
                    <c:v>PV3</c:v>
                  </c:pt>
                  <c:pt idx="8">
                    <c:v>NH</c:v>
                  </c:pt>
                  <c:pt idx="9">
                    <c:v>PV1</c:v>
                  </c:pt>
                  <c:pt idx="10">
                    <c:v>PV2</c:v>
                  </c:pt>
                  <c:pt idx="11">
                    <c:v>PV3</c:v>
                  </c:pt>
                </c:lvl>
                <c:lvl>
                  <c:pt idx="0">
                    <c:v>15 min</c:v>
                  </c:pt>
                  <c:pt idx="4">
                    <c:v>30 min</c:v>
                  </c:pt>
                  <c:pt idx="8">
                    <c:v>1h</c:v>
                  </c:pt>
                </c:lvl>
              </c:multiLvlStrCache>
            </c:multiLvlStrRef>
          </c:cat>
          <c:val>
            <c:numRef>
              <c:f>'peIF2a-Rerun'!$G$2:$G$13</c:f>
              <c:numCache>
                <c:formatCode>0.00</c:formatCode>
                <c:ptCount val="12"/>
                <c:pt idx="0">
                  <c:v>1</c:v>
                </c:pt>
                <c:pt idx="1">
                  <c:v>1.5052928342327891</c:v>
                </c:pt>
                <c:pt idx="2">
                  <c:v>1.4393443385742277</c:v>
                </c:pt>
                <c:pt idx="3">
                  <c:v>1.2914521381892361</c:v>
                </c:pt>
                <c:pt idx="4">
                  <c:v>1</c:v>
                </c:pt>
                <c:pt idx="5">
                  <c:v>1.1000407182750778</c:v>
                </c:pt>
                <c:pt idx="6">
                  <c:v>1.1341024225659198</c:v>
                </c:pt>
                <c:pt idx="7">
                  <c:v>1.5214482875789641</c:v>
                </c:pt>
                <c:pt idx="8">
                  <c:v>1</c:v>
                </c:pt>
                <c:pt idx="9">
                  <c:v>1.4705190204608127</c:v>
                </c:pt>
                <c:pt idx="10">
                  <c:v>1.6803069096196133</c:v>
                </c:pt>
                <c:pt idx="11">
                  <c:v>1.1125054156215517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8-114A-86A1-0F66AADB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697023"/>
        <c:axId val="1421296239"/>
      </c:barChart>
      <c:catAx>
        <c:axId val="148569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96239"/>
        <c:crosses val="autoZero"/>
        <c:auto val="1"/>
        <c:lblAlgn val="ctr"/>
        <c:lblOffset val="100"/>
        <c:noMultiLvlLbl val="0"/>
      </c:catAx>
      <c:valAx>
        <c:axId val="142129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Relative Units </a:t>
                </a:r>
              </a:p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(p-eIF2⍺/Total eIF2⍺)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9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Phospho-IRE1a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'IRE-peIF2-rerun'!$B$2:$B$5</c:f>
              <c:strCache>
                <c:ptCount val="4"/>
                <c:pt idx="0">
                  <c:v>NH</c:v>
                </c:pt>
                <c:pt idx="1">
                  <c:v>PV1</c:v>
                </c:pt>
                <c:pt idx="2">
                  <c:v>PV2</c:v>
                </c:pt>
                <c:pt idx="3">
                  <c:v>PV3</c:v>
                </c:pt>
              </c:strCache>
            </c:strRef>
          </c:cat>
          <c:val>
            <c:numRef>
              <c:f>'IRE-peIF2-rerun'!$G$2:$G$5</c:f>
              <c:numCache>
                <c:formatCode>0.00</c:formatCode>
                <c:ptCount val="4"/>
                <c:pt idx="0">
                  <c:v>1</c:v>
                </c:pt>
                <c:pt idx="1">
                  <c:v>2.672482867037282</c:v>
                </c:pt>
                <c:pt idx="2">
                  <c:v>3.9487067033268382</c:v>
                </c:pt>
                <c:pt idx="3">
                  <c:v>2.2928879535456126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F-EE47-A772-E57398FA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003263"/>
        <c:axId val="935956623"/>
      </c:barChart>
      <c:catAx>
        <c:axId val="9360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56623"/>
        <c:crosses val="autoZero"/>
        <c:auto val="1"/>
        <c:lblAlgn val="ctr"/>
        <c:lblOffset val="100"/>
        <c:noMultiLvlLbl val="0"/>
      </c:catAx>
      <c:valAx>
        <c:axId val="93595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Units </a:t>
                </a:r>
              </a:p>
              <a:p>
                <a:pPr>
                  <a:defRPr/>
                </a:pPr>
                <a:r>
                  <a:rPr lang="en-US"/>
                  <a:t>(pIRE1a/Total IRE1a)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330652</xdr:colOff>
      <xdr:row>13</xdr:row>
      <xdr:rowOff>198849</xdr:rowOff>
    </xdr:from>
    <xdr:to>
      <xdr:col>6</xdr:col>
      <xdr:colOff>3175000</xdr:colOff>
      <xdr:row>25</xdr:row>
      <xdr:rowOff>186717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A49EF-1D7E-CF66-EE5E-C2CA236AA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1571625</xdr:colOff>
      <xdr:row>6</xdr:row>
      <xdr:rowOff>96838</xdr:rowOff>
    </xdr:from>
    <xdr:to>
      <xdr:col>6</xdr:col>
      <xdr:colOff>2436813</xdr:colOff>
      <xdr:row>19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14A78-2F6C-B2BA-4503-C540B6EA5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D8D-9C6D-134D-AF8A-6A45EAF9EEB9}">
  <dimension ref="A1:K27"/>
  <sheetViews>
    <sheetView tabSelected="1" zoomScale="65" workbookViewId="0">
      <selection activeCell="D20" sqref="D20"/>
    </sheetView>
  </sheetViews>
  <sheetFormatPr baseColWidth="10" defaultRowHeight="16" x14ac:dyDescent="0.2"/>
  <cols>
    <col min="3" max="3" width="22.5703125" bestFit="1" customWidth="1"/>
    <col min="4" max="4" width="38.42578125" bestFit="1" customWidth="1"/>
    <col min="5" max="5" width="19.7109375" bestFit="1" customWidth="1"/>
    <col min="6" max="6" width="24.140625" bestFit="1" customWidth="1"/>
    <col min="7" max="7" width="38.42578125" bestFit="1" customWidth="1"/>
    <col min="8" max="8" width="17.85546875" bestFit="1" customWidth="1"/>
    <col min="9" max="9" width="27.7109375" bestFit="1" customWidth="1"/>
  </cols>
  <sheetData>
    <row r="1" spans="1:11" x14ac:dyDescent="0.2">
      <c r="A1" s="2"/>
      <c r="B1" s="2"/>
      <c r="C1" s="3" t="s">
        <v>8</v>
      </c>
      <c r="D1" s="3" t="s">
        <v>9</v>
      </c>
      <c r="E1" s="1" t="s">
        <v>10</v>
      </c>
      <c r="F1" s="13" t="s">
        <v>11</v>
      </c>
      <c r="G1" s="18" t="s">
        <v>12</v>
      </c>
      <c r="H1" s="3" t="s">
        <v>0</v>
      </c>
      <c r="I1" s="6"/>
      <c r="J1" s="6"/>
      <c r="K1" s="5"/>
    </row>
    <row r="2" spans="1:11" x14ac:dyDescent="0.2">
      <c r="A2" s="4" t="s">
        <v>1</v>
      </c>
      <c r="B2" s="1" t="s">
        <v>2</v>
      </c>
      <c r="C2" s="14">
        <v>7999.9530000000004</v>
      </c>
      <c r="D2" s="14">
        <v>3375.4470000000001</v>
      </c>
      <c r="E2" s="14">
        <f>D2/5405.69</f>
        <v>0.62442481903327796</v>
      </c>
      <c r="F2" s="14">
        <v>4995.3692042997291</v>
      </c>
      <c r="G2" s="15">
        <f>F2/F2</f>
        <v>1</v>
      </c>
      <c r="H2" s="14">
        <v>4923.3469999999998</v>
      </c>
    </row>
    <row r="3" spans="1:11" x14ac:dyDescent="0.2">
      <c r="A3" s="4"/>
      <c r="B3" s="1" t="s">
        <v>3</v>
      </c>
      <c r="C3" s="14">
        <v>10254.974</v>
      </c>
      <c r="D3" s="14">
        <v>3963.74</v>
      </c>
      <c r="E3" s="14">
        <f t="shared" ref="E3:E13" si="0">D3/5405.69</f>
        <v>0.7332532942140596</v>
      </c>
      <c r="F3" s="14">
        <v>7519.4934675795321</v>
      </c>
      <c r="G3" s="15">
        <f>F3/F2</f>
        <v>1.5052928342327891</v>
      </c>
      <c r="H3" s="14">
        <v>6271.8109999999997</v>
      </c>
    </row>
    <row r="4" spans="1:11" x14ac:dyDescent="0.2">
      <c r="A4" s="4"/>
      <c r="B4" s="1" t="s">
        <v>4</v>
      </c>
      <c r="C4" s="14">
        <v>10287.023999999999</v>
      </c>
      <c r="D4" s="14">
        <v>3778.2759999999998</v>
      </c>
      <c r="E4" s="14">
        <f t="shared" si="0"/>
        <v>0.69894426058468029</v>
      </c>
      <c r="F4" s="14">
        <v>7190.0563832968601</v>
      </c>
      <c r="G4" s="15">
        <f>F4/F2</f>
        <v>1.4393443385742277</v>
      </c>
      <c r="H4" s="14">
        <v>7451.933</v>
      </c>
    </row>
    <row r="5" spans="1:11" x14ac:dyDescent="0.2">
      <c r="A5" s="4"/>
      <c r="B5" s="1" t="s">
        <v>5</v>
      </c>
      <c r="C5" s="14">
        <v>9261.9030000000002</v>
      </c>
      <c r="D5" s="14">
        <v>3765.2759999999998</v>
      </c>
      <c r="E5" s="14">
        <f t="shared" si="0"/>
        <v>0.69653938720126385</v>
      </c>
      <c r="F5" s="14">
        <v>6451.2802399375478</v>
      </c>
      <c r="G5" s="15">
        <f>F5/F2</f>
        <v>1.2914521381892361</v>
      </c>
      <c r="H5" s="14">
        <v>6118.8609999999999</v>
      </c>
    </row>
    <row r="6" spans="1:11" x14ac:dyDescent="0.2">
      <c r="A6" s="4" t="s">
        <v>6</v>
      </c>
      <c r="B6" s="1" t="s">
        <v>2</v>
      </c>
      <c r="C6" s="14">
        <v>8789.7109999999993</v>
      </c>
      <c r="D6" s="14">
        <v>3551.2049999999999</v>
      </c>
      <c r="E6" s="14">
        <f t="shared" si="0"/>
        <v>0.6569383371965466</v>
      </c>
      <c r="F6" s="14">
        <v>5774.298128778194</v>
      </c>
      <c r="G6" s="15">
        <f>F6/F6</f>
        <v>1</v>
      </c>
      <c r="H6" s="14">
        <v>5855.4970000000003</v>
      </c>
    </row>
    <row r="7" spans="1:11" x14ac:dyDescent="0.2">
      <c r="A7" s="4"/>
      <c r="B7" s="1" t="s">
        <v>3</v>
      </c>
      <c r="C7" s="14">
        <v>8506.4179999999997</v>
      </c>
      <c r="D7" s="14">
        <v>4036.569</v>
      </c>
      <c r="E7" s="14">
        <f t="shared" si="0"/>
        <v>0.74672594987873897</v>
      </c>
      <c r="F7" s="14">
        <v>6351.9630611156026</v>
      </c>
      <c r="G7" s="15">
        <f>F7/F6</f>
        <v>1.1000407182750778</v>
      </c>
      <c r="H7" s="14">
        <v>5976.4470000000001</v>
      </c>
    </row>
    <row r="8" spans="1:11" x14ac:dyDescent="0.2">
      <c r="A8" s="4"/>
      <c r="B8" s="1" t="s">
        <v>4</v>
      </c>
      <c r="C8" s="14">
        <v>9536.5390000000007</v>
      </c>
      <c r="D8" s="14">
        <v>3712.0329999999999</v>
      </c>
      <c r="E8" s="14">
        <f t="shared" si="0"/>
        <v>0.68668995077409178</v>
      </c>
      <c r="F8" s="14">
        <v>6548.6454964652066</v>
      </c>
      <c r="G8" s="15">
        <f>F8/F6</f>
        <v>1.1341024225659198</v>
      </c>
      <c r="H8" s="14">
        <v>5784.5690000000004</v>
      </c>
    </row>
    <row r="9" spans="1:11" x14ac:dyDescent="0.2">
      <c r="A9" s="4"/>
      <c r="B9" s="1" t="s">
        <v>5</v>
      </c>
      <c r="C9" s="14">
        <v>8785.2960000000003</v>
      </c>
      <c r="D9" s="14">
        <v>5405.69</v>
      </c>
      <c r="E9" s="14">
        <f t="shared" si="0"/>
        <v>1</v>
      </c>
      <c r="F9" s="14">
        <v>8785.2960000000003</v>
      </c>
      <c r="G9" s="15">
        <f>F9/F6</f>
        <v>1.5214482875789641</v>
      </c>
      <c r="H9" s="14">
        <v>4948.9830000000002</v>
      </c>
    </row>
    <row r="10" spans="1:11" x14ac:dyDescent="0.2">
      <c r="A10" s="4" t="s">
        <v>7</v>
      </c>
      <c r="B10" s="1" t="s">
        <v>2</v>
      </c>
      <c r="C10" s="14">
        <v>5665.3469999999998</v>
      </c>
      <c r="D10" s="14">
        <v>3118.4969999999998</v>
      </c>
      <c r="E10" s="14">
        <f t="shared" si="0"/>
        <v>0.57689157165875216</v>
      </c>
      <c r="F10" s="14">
        <v>3268.2909348221965</v>
      </c>
      <c r="G10" s="15">
        <f>F10/F10</f>
        <v>1</v>
      </c>
      <c r="H10" s="14">
        <v>4945.8609999999999</v>
      </c>
    </row>
    <row r="11" spans="1:11" x14ac:dyDescent="0.2">
      <c r="A11" s="4"/>
      <c r="B11" s="1" t="s">
        <v>3</v>
      </c>
      <c r="C11" s="14">
        <v>6243.69</v>
      </c>
      <c r="D11" s="14">
        <v>4161.0330000000004</v>
      </c>
      <c r="E11" s="14">
        <f t="shared" si="0"/>
        <v>0.76975057763208776</v>
      </c>
      <c r="F11" s="14">
        <v>4806.0839840556901</v>
      </c>
      <c r="G11" s="15">
        <f>F11/F10</f>
        <v>1.4705190204608127</v>
      </c>
      <c r="H11" s="14">
        <v>6017.933</v>
      </c>
    </row>
    <row r="12" spans="1:11" x14ac:dyDescent="0.2">
      <c r="A12" s="4"/>
      <c r="B12" s="1" t="s">
        <v>4</v>
      </c>
      <c r="C12" s="14">
        <v>6418.1040000000003</v>
      </c>
      <c r="D12" s="14">
        <v>4625.4470000000001</v>
      </c>
      <c r="E12" s="14">
        <f t="shared" si="0"/>
        <v>0.85566264436177442</v>
      </c>
      <c r="F12" s="14">
        <v>5491.7318404288817</v>
      </c>
      <c r="G12" s="15">
        <f>F12/F10</f>
        <v>1.6803069096196133</v>
      </c>
      <c r="H12" s="14">
        <v>5899.3469999999998</v>
      </c>
    </row>
    <row r="13" spans="1:11" x14ac:dyDescent="0.2">
      <c r="A13" s="4"/>
      <c r="B13" s="1" t="s">
        <v>5</v>
      </c>
      <c r="C13" s="14">
        <v>6255.1750000000002</v>
      </c>
      <c r="D13" s="14">
        <v>3142.2049999999999</v>
      </c>
      <c r="E13" s="14">
        <f t="shared" si="0"/>
        <v>0.58127732074906258</v>
      </c>
      <c r="F13" s="14">
        <v>3635.9913648165175</v>
      </c>
      <c r="G13" s="15">
        <f>F13/F10</f>
        <v>1.1125054156215517</v>
      </c>
      <c r="H13" s="14">
        <v>5834.1040000000003</v>
      </c>
    </row>
    <row r="15" spans="1:11" x14ac:dyDescent="0.2">
      <c r="A15" s="17"/>
      <c r="B15" s="17"/>
      <c r="C15" s="10"/>
    </row>
    <row r="16" spans="1:11" x14ac:dyDescent="0.2">
      <c r="A16" s="16"/>
      <c r="B16" s="7"/>
      <c r="C16" s="9"/>
    </row>
    <row r="17" spans="1:3" x14ac:dyDescent="0.2">
      <c r="A17" s="16"/>
      <c r="B17" s="7"/>
      <c r="C17" s="9"/>
    </row>
    <row r="18" spans="1:3" x14ac:dyDescent="0.2">
      <c r="A18" s="16"/>
      <c r="B18" s="7"/>
      <c r="C18" s="9"/>
    </row>
    <row r="19" spans="1:3" x14ac:dyDescent="0.2">
      <c r="A19" s="16"/>
      <c r="B19" s="7"/>
      <c r="C19" s="9"/>
    </row>
    <row r="20" spans="1:3" x14ac:dyDescent="0.2">
      <c r="A20" s="16"/>
      <c r="B20" s="7"/>
      <c r="C20" s="9"/>
    </row>
    <row r="21" spans="1:3" x14ac:dyDescent="0.2">
      <c r="A21" s="16"/>
      <c r="B21" s="7"/>
      <c r="C21" s="9"/>
    </row>
    <row r="22" spans="1:3" x14ac:dyDescent="0.2">
      <c r="A22" s="16"/>
      <c r="B22" s="7"/>
      <c r="C22" s="9"/>
    </row>
    <row r="23" spans="1:3" x14ac:dyDescent="0.2">
      <c r="A23" s="16"/>
      <c r="B23" s="7"/>
      <c r="C23" s="9"/>
    </row>
    <row r="24" spans="1:3" x14ac:dyDescent="0.2">
      <c r="A24" s="16"/>
      <c r="B24" s="7"/>
      <c r="C24" s="9"/>
    </row>
    <row r="25" spans="1:3" x14ac:dyDescent="0.2">
      <c r="A25" s="16"/>
      <c r="B25" s="7"/>
      <c r="C25" s="9"/>
    </row>
    <row r="26" spans="1:3" x14ac:dyDescent="0.2">
      <c r="A26" s="16"/>
      <c r="B26" s="7"/>
      <c r="C26" s="9"/>
    </row>
    <row r="27" spans="1:3" x14ac:dyDescent="0.2">
      <c r="A27" s="16"/>
      <c r="B27" s="7"/>
      <c r="C27" s="9"/>
    </row>
  </sheetData>
  <mergeCells count="3">
    <mergeCell ref="A2:A5"/>
    <mergeCell ref="A6:A9"/>
    <mergeCell ref="A10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8673-9271-984E-8261-E0B73953F2C8}">
  <dimension ref="A1:G27"/>
  <sheetViews>
    <sheetView zoomScale="80" workbookViewId="0">
      <selection activeCell="D20" sqref="D20"/>
    </sheetView>
  </sheetViews>
  <sheetFormatPr baseColWidth="10" defaultRowHeight="16" x14ac:dyDescent="0.2"/>
  <cols>
    <col min="3" max="3" width="14.42578125" bestFit="1" customWidth="1"/>
    <col min="4" max="4" width="17.42578125" bestFit="1" customWidth="1"/>
    <col min="5" max="5" width="19.7109375" bestFit="1" customWidth="1"/>
    <col min="6" max="6" width="24.140625" bestFit="1" customWidth="1"/>
    <col min="7" max="7" width="28.7109375" bestFit="1" customWidth="1"/>
  </cols>
  <sheetData>
    <row r="1" spans="1:7" x14ac:dyDescent="0.2">
      <c r="A1" s="12"/>
      <c r="B1" s="12"/>
      <c r="C1" s="3" t="s">
        <v>13</v>
      </c>
      <c r="D1" s="3" t="s">
        <v>14</v>
      </c>
      <c r="E1" s="1" t="s">
        <v>15</v>
      </c>
      <c r="F1" s="13" t="s">
        <v>16</v>
      </c>
      <c r="G1" s="19" t="s">
        <v>17</v>
      </c>
    </row>
    <row r="2" spans="1:7" x14ac:dyDescent="0.2">
      <c r="A2" s="4" t="s">
        <v>1</v>
      </c>
      <c r="B2" s="1" t="s">
        <v>2</v>
      </c>
      <c r="C2" s="14">
        <v>489.04199999999997</v>
      </c>
      <c r="D2" s="14">
        <v>3470.0329999999999</v>
      </c>
      <c r="E2" s="14">
        <f>D2/5765.205</f>
        <v>0.60189238717443694</v>
      </c>
      <c r="F2" s="14">
        <f>C2*E2</f>
        <v>294.35065680856098</v>
      </c>
      <c r="G2" s="15">
        <f>F2/F2</f>
        <v>1</v>
      </c>
    </row>
    <row r="3" spans="1:7" x14ac:dyDescent="0.2">
      <c r="A3" s="4"/>
      <c r="B3" s="1" t="s">
        <v>3</v>
      </c>
      <c r="C3" s="14">
        <v>1150.4469999999999</v>
      </c>
      <c r="D3" s="14">
        <v>3942.1039999999998</v>
      </c>
      <c r="E3" s="14">
        <f t="shared" ref="E3:E13" si="0">D3/5765.205</f>
        <v>0.68377516497678748</v>
      </c>
      <c r="F3" s="14">
        <f t="shared" ref="F3:F13" si="1">C3*E3</f>
        <v>786.64708722205012</v>
      </c>
      <c r="G3" s="15">
        <f>F3/F2</f>
        <v>2.672482867037282</v>
      </c>
    </row>
    <row r="4" spans="1:7" x14ac:dyDescent="0.2">
      <c r="A4" s="4"/>
      <c r="B4" s="1" t="s">
        <v>4</v>
      </c>
      <c r="C4" s="14">
        <v>1255.134</v>
      </c>
      <c r="D4" s="14">
        <v>5338.8109999999997</v>
      </c>
      <c r="E4" s="14">
        <f t="shared" si="0"/>
        <v>0.92604009744666493</v>
      </c>
      <c r="F4" s="14">
        <f t="shared" si="1"/>
        <v>1162.3044116686224</v>
      </c>
      <c r="G4" s="15">
        <f>F4/F2</f>
        <v>3.9487067033268382</v>
      </c>
    </row>
    <row r="5" spans="1:7" x14ac:dyDescent="0.2">
      <c r="A5" s="4"/>
      <c r="B5" s="1" t="s">
        <v>5</v>
      </c>
      <c r="C5" s="14">
        <v>882.84100000000001</v>
      </c>
      <c r="D5" s="14">
        <v>4407.3760000000002</v>
      </c>
      <c r="E5" s="14">
        <f t="shared" si="0"/>
        <v>0.76447862651891829</v>
      </c>
      <c r="F5" s="14">
        <f t="shared" si="1"/>
        <v>674.91307511458831</v>
      </c>
      <c r="G5" s="15">
        <f>F5/F2</f>
        <v>2.2928879535456126</v>
      </c>
    </row>
    <row r="6" spans="1:7" x14ac:dyDescent="0.2">
      <c r="A6" s="16"/>
      <c r="B6" s="7"/>
      <c r="C6" s="8"/>
      <c r="D6" s="8"/>
      <c r="E6" s="8"/>
      <c r="F6" s="8"/>
      <c r="G6" s="8"/>
    </row>
    <row r="7" spans="1:7" x14ac:dyDescent="0.2">
      <c r="A7" s="16"/>
      <c r="B7" s="7"/>
      <c r="C7" s="8"/>
      <c r="D7" s="8"/>
      <c r="E7" s="8"/>
      <c r="F7" s="8"/>
      <c r="G7" s="8"/>
    </row>
    <row r="8" spans="1:7" x14ac:dyDescent="0.2">
      <c r="A8" s="16"/>
      <c r="B8" s="7"/>
      <c r="C8" s="8"/>
      <c r="D8" s="8"/>
      <c r="E8" s="8"/>
      <c r="F8" s="8"/>
      <c r="G8" s="8"/>
    </row>
    <row r="9" spans="1:7" x14ac:dyDescent="0.2">
      <c r="A9" s="16"/>
      <c r="B9" s="7"/>
      <c r="C9" s="8"/>
      <c r="D9" s="8"/>
      <c r="E9" s="8"/>
      <c r="F9" s="8"/>
      <c r="G9" s="8"/>
    </row>
    <row r="10" spans="1:7" x14ac:dyDescent="0.2">
      <c r="A10" s="16"/>
      <c r="B10" s="7"/>
      <c r="C10" s="8"/>
      <c r="D10" s="8"/>
      <c r="E10" s="8"/>
      <c r="F10" s="8"/>
      <c r="G10" s="8"/>
    </row>
    <row r="11" spans="1:7" x14ac:dyDescent="0.2">
      <c r="A11" s="16"/>
      <c r="B11" s="7"/>
      <c r="C11" s="8"/>
      <c r="D11" s="8"/>
      <c r="E11" s="8"/>
      <c r="F11" s="8"/>
      <c r="G11" s="8"/>
    </row>
    <row r="12" spans="1:7" x14ac:dyDescent="0.2">
      <c r="A12" s="16"/>
      <c r="B12" s="7"/>
      <c r="C12" s="8"/>
      <c r="D12" s="8"/>
      <c r="E12" s="8"/>
      <c r="F12" s="8"/>
      <c r="G12" s="8"/>
    </row>
    <row r="13" spans="1:7" x14ac:dyDescent="0.2">
      <c r="A13" s="16"/>
      <c r="B13" s="7"/>
      <c r="C13" s="8"/>
      <c r="D13" s="8"/>
      <c r="E13" s="8"/>
      <c r="F13" s="8"/>
      <c r="G13" s="8"/>
    </row>
    <row r="14" spans="1:7" x14ac:dyDescent="0.2">
      <c r="A14" s="9"/>
      <c r="B14" s="9"/>
      <c r="C14" s="9"/>
      <c r="D14" s="9"/>
      <c r="E14" s="9"/>
      <c r="F14" s="9"/>
      <c r="G14" s="9"/>
    </row>
    <row r="15" spans="1:7" x14ac:dyDescent="0.2">
      <c r="A15" s="9"/>
      <c r="B15" s="9"/>
      <c r="C15" s="10"/>
      <c r="D15" s="10"/>
      <c r="E15" s="7"/>
      <c r="F15" s="7"/>
      <c r="G15" s="11"/>
    </row>
    <row r="16" spans="1:7" x14ac:dyDescent="0.2">
      <c r="A16" s="16"/>
      <c r="B16" s="7"/>
      <c r="C16" s="8"/>
      <c r="D16" s="8"/>
      <c r="E16" s="8"/>
      <c r="F16" s="8"/>
      <c r="G16" s="8"/>
    </row>
    <row r="17" spans="1:7" x14ac:dyDescent="0.2">
      <c r="A17" s="16"/>
      <c r="B17" s="7"/>
      <c r="C17" s="8"/>
      <c r="D17" s="8"/>
      <c r="E17" s="8"/>
      <c r="F17" s="8"/>
      <c r="G17" s="8"/>
    </row>
    <row r="18" spans="1:7" x14ac:dyDescent="0.2">
      <c r="A18" s="16"/>
      <c r="B18" s="7"/>
      <c r="C18" s="8"/>
      <c r="D18" s="8"/>
      <c r="E18" s="8"/>
      <c r="F18" s="8"/>
      <c r="G18" s="8"/>
    </row>
    <row r="19" spans="1:7" x14ac:dyDescent="0.2">
      <c r="A19" s="16"/>
      <c r="B19" s="7"/>
      <c r="C19" s="8"/>
      <c r="D19" s="8"/>
      <c r="E19" s="8"/>
      <c r="F19" s="8"/>
      <c r="G19" s="8"/>
    </row>
    <row r="20" spans="1:7" x14ac:dyDescent="0.2">
      <c r="A20" s="16"/>
      <c r="B20" s="7"/>
      <c r="C20" s="8"/>
      <c r="D20" s="8"/>
      <c r="E20" s="8"/>
      <c r="F20" s="8"/>
      <c r="G20" s="8"/>
    </row>
    <row r="21" spans="1:7" x14ac:dyDescent="0.2">
      <c r="A21" s="16"/>
      <c r="B21" s="7"/>
      <c r="C21" s="8"/>
      <c r="D21" s="8"/>
      <c r="E21" s="8"/>
      <c r="F21" s="8"/>
      <c r="G21" s="8"/>
    </row>
    <row r="22" spans="1:7" x14ac:dyDescent="0.2">
      <c r="A22" s="16"/>
      <c r="B22" s="7"/>
      <c r="C22" s="8"/>
      <c r="D22" s="8"/>
      <c r="E22" s="8"/>
      <c r="F22" s="8"/>
      <c r="G22" s="8"/>
    </row>
    <row r="23" spans="1:7" x14ac:dyDescent="0.2">
      <c r="A23" s="16"/>
      <c r="B23" s="7"/>
      <c r="C23" s="8"/>
      <c r="D23" s="8"/>
      <c r="E23" s="8"/>
      <c r="F23" s="8"/>
      <c r="G23" s="8"/>
    </row>
    <row r="24" spans="1:7" x14ac:dyDescent="0.2">
      <c r="A24" s="16"/>
      <c r="B24" s="7"/>
      <c r="C24" s="8"/>
      <c r="D24" s="8"/>
      <c r="E24" s="8"/>
      <c r="F24" s="8"/>
      <c r="G24" s="8"/>
    </row>
    <row r="25" spans="1:7" x14ac:dyDescent="0.2">
      <c r="A25" s="16"/>
      <c r="B25" s="7"/>
      <c r="C25" s="8"/>
      <c r="D25" s="8"/>
      <c r="E25" s="8"/>
      <c r="F25" s="8"/>
      <c r="G25" s="8"/>
    </row>
    <row r="26" spans="1:7" x14ac:dyDescent="0.2">
      <c r="A26" s="16"/>
      <c r="B26" s="7"/>
      <c r="C26" s="8"/>
      <c r="D26" s="8"/>
      <c r="E26" s="8"/>
      <c r="F26" s="8"/>
      <c r="G26" s="8"/>
    </row>
    <row r="27" spans="1:7" x14ac:dyDescent="0.2">
      <c r="A27" s="16"/>
      <c r="B27" s="7"/>
      <c r="C27" s="8"/>
      <c r="D27" s="8"/>
      <c r="E27" s="8"/>
      <c r="F27" s="8"/>
      <c r="G27" s="8"/>
    </row>
  </sheetData>
  <mergeCells count="1">
    <mergeCell ref="A2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peIF2a-Rerun</vt:lpstr>
      <vt:lpstr>IRE-peIF2-rerun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Coryn Stump</dc:creator>
  <cp:lastModifiedBy>Hoffman, Coryn Leann</cp:lastModifiedBy>
  <dcterms:created xsi:type="dcterms:W3CDTF">2023-09-29T13:18:45Z</dcterms:created>
  <dcterms:modified xsi:type="dcterms:W3CDTF">2024-07-19T14:51:32Z</dcterms:modified>
</cp:coreProperties>
</file>