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3/Drug-PV-Treatment/n1-GSK/"/>
    </mc:Choice>
  </mc:AlternateContent>
  <xr:revisionPtr revIDLastSave="0" documentId="13_ncr:1_{641E999F-744A-9940-AD76-78EEA7E1BA37}" xr6:coauthVersionLast="47" xr6:coauthVersionMax="47" xr10:uidLastSave="{00000000-0000-0000-0000-000000000000}"/>
  <bookViews>
    <workbookView xWindow="8060" yWindow="500" windowWidth="20740" windowHeight="15280" activeTab="1" xr2:uid="{374E61C2-3447-1D46-83D0-619AF3A0061C}"/>
  </bookViews>
  <sheets>
    <sheet name="p-eIF2a" sheetId="1" r:id="rId1"/>
    <sheet name="pI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 s="1"/>
  <c r="F4" i="4"/>
  <c r="G4" i="4" s="1"/>
  <c r="F5" i="4"/>
  <c r="G5" i="4" s="1"/>
  <c r="F6" i="4"/>
  <c r="G6" i="4" s="1"/>
  <c r="H6" i="4" s="1"/>
  <c r="F7" i="4"/>
  <c r="G7" i="4" s="1"/>
  <c r="F8" i="4"/>
  <c r="G8" i="4" s="1"/>
  <c r="F9" i="4"/>
  <c r="G9" i="4" s="1"/>
  <c r="F2" i="4"/>
  <c r="G2" i="4" s="1"/>
  <c r="H2" i="4" s="1"/>
  <c r="F3" i="1"/>
  <c r="G3" i="1" s="1"/>
  <c r="F4" i="1"/>
  <c r="G4" i="1" s="1"/>
  <c r="F5" i="1"/>
  <c r="G5" i="1" s="1"/>
  <c r="H5" i="1" s="1"/>
  <c r="F6" i="1"/>
  <c r="G6" i="1" s="1"/>
  <c r="H6" i="1" s="1"/>
  <c r="F7" i="1"/>
  <c r="G7" i="1" s="1"/>
  <c r="F8" i="1"/>
  <c r="G8" i="1" s="1"/>
  <c r="F9" i="1"/>
  <c r="G9" i="1" s="1"/>
  <c r="F2" i="1"/>
  <c r="G2" i="1" s="1"/>
  <c r="H2" i="1" s="1"/>
  <c r="H8" i="1" l="1"/>
  <c r="H7" i="1"/>
  <c r="H4" i="1"/>
  <c r="H3" i="1"/>
  <c r="H9" i="1"/>
  <c r="H9" i="4"/>
  <c r="H5" i="4"/>
  <c r="H7" i="4"/>
  <c r="H4" i="4"/>
  <c r="H8" i="4"/>
  <c r="H3" i="4"/>
</calcChain>
</file>

<file path=xl/sharedStrings.xml><?xml version="1.0" encoding="utf-8"?>
<sst xmlns="http://schemas.openxmlformats.org/spreadsheetml/2006/main" count="34" uniqueCount="20">
  <si>
    <t>p-eIF2a Intensity</t>
  </si>
  <si>
    <t>Total eIF2a Intensity</t>
  </si>
  <si>
    <t>Normalized Total eIF2a</t>
  </si>
  <si>
    <t>Normalized p-eIF2a (to total)</t>
  </si>
  <si>
    <t>p-eIF2a Relative to NH IgG</t>
  </si>
  <si>
    <t>15 min</t>
  </si>
  <si>
    <t>NH</t>
  </si>
  <si>
    <t>DMSO</t>
  </si>
  <si>
    <t>GSK</t>
  </si>
  <si>
    <t>Blot #3- 12/11/23</t>
  </si>
  <si>
    <t>1 hour</t>
  </si>
  <si>
    <t>p-IRE Intensity</t>
  </si>
  <si>
    <t>Total IRE Intensity</t>
  </si>
  <si>
    <t>Normalized Total IRE</t>
  </si>
  <si>
    <t>Normalized p-IRE (to total)</t>
  </si>
  <si>
    <t>p-IRE Relative to NH IgG</t>
  </si>
  <si>
    <t>PV1a</t>
  </si>
  <si>
    <t>PV2</t>
  </si>
  <si>
    <t>PV3</t>
  </si>
  <si>
    <t>BLOT #1- Run on 1/2/24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</si>
</sst>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2-3E41-88D7-114A52E4B8AE}"/>
              </c:ext>
            </c:extLst>
          </c:dPt>
          <c:dPt>
            <c:idx val="2"/>
            <c:invertIfNegative val="0"/>
            <c:bubble3D val="0"/>
            <c:spPr>
              <a:solidFill>
                <a:srgbClr val="FF9A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2-3E41-88D7-114A52E4B8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2-3E41-88D7-114A52E4B8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72-3E41-88D7-114A52E4B8AE}"/>
              </c:ext>
            </c:extLst>
          </c:dPt>
          <c:dPt>
            <c:idx val="6"/>
            <c:invertIfNegative val="0"/>
            <c:bubble3D val="0"/>
            <c:spPr>
              <a:solidFill>
                <a:srgbClr val="FF9A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72-3E41-88D7-114A52E4B8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72-3E41-88D7-114A52E4B8AE}"/>
              </c:ext>
            </c:extLst>
          </c:dPt>
          <c:cat>
            <c:multiLvlStrRef>
              <c:f>'p-eIF2a'!$B$2:$C$9</c:f>
              <c:multiLvlStrCache>
                <c:ptCount val="8"/>
                <c:lvl>
                  <c:pt idx="0">
                    <c:v>NH</c:v>
                  </c:pt>
                  <c:pt idx="1">
                    <c:v>PV1a</c:v>
                  </c:pt>
                  <c:pt idx="2">
                    <c:v>PV2</c:v>
                  </c:pt>
                  <c:pt idx="3">
                    <c:v>PV3</c:v>
                  </c:pt>
                  <c:pt idx="4">
                    <c:v>NH</c:v>
                  </c:pt>
                  <c:pt idx="5">
                    <c:v>PV1a</c:v>
                  </c:pt>
                  <c:pt idx="6">
                    <c:v>PV2</c:v>
                  </c:pt>
                  <c:pt idx="7">
                    <c:v>PV3</c:v>
                  </c:pt>
                </c:lvl>
                <c:lvl>
                  <c:pt idx="0">
                    <c:v>DMSO</c:v>
                  </c:pt>
                  <c:pt idx="4">
                    <c:v>GSK</c:v>
                  </c:pt>
                </c:lvl>
              </c:multiLvlStrCache>
            </c:multiLvlStrRef>
          </c:cat>
          <c:val>
            <c:numRef>
              <c:f>'p-eIF2a'!$H$2:$H$9</c:f>
              <c:numCache>
                <c:formatCode>0.00</c:formatCode>
                <c:ptCount val="8"/>
                <c:pt idx="0">
                  <c:v>1</c:v>
                </c:pt>
                <c:pt idx="1">
                  <c:v>2.1235749546474043</c:v>
                </c:pt>
                <c:pt idx="2">
                  <c:v>2.0706887899328779</c:v>
                </c:pt>
                <c:pt idx="3">
                  <c:v>1.2704338004077558</c:v>
                </c:pt>
                <c:pt idx="4">
                  <c:v>1</c:v>
                </c:pt>
                <c:pt idx="5">
                  <c:v>0.9094631759491052</c:v>
                </c:pt>
                <c:pt idx="6">
                  <c:v>0.23709772081462452</c:v>
                </c:pt>
                <c:pt idx="7">
                  <c:v>0.7507694892147756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2-3E41-88D7-114A52E4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01455"/>
        <c:axId val="2008781743"/>
      </c:barChart>
      <c:catAx>
        <c:axId val="193810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81743"/>
        <c:crosses val="autoZero"/>
        <c:auto val="1"/>
        <c:lblAlgn val="ctr"/>
        <c:lblOffset val="100"/>
        <c:noMultiLvlLbl val="0"/>
      </c:catAx>
      <c:valAx>
        <c:axId val="200878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Relative Units </a:t>
                </a:r>
              </a:p>
              <a:p>
                <a:pPr>
                  <a:defRPr/>
                </a:pPr>
                <a:r>
                  <a:rPr lang="en-US" sz="1000" b="1" i="0" u="none" strike="noStrike" kern="1200" baseline="0" dirty="0">
                    <a:solidFill>
                      <a:prstClr val="black"/>
                    </a:solidFill>
                  </a:rPr>
                  <a:t>(peIF2⍺/Total eIF2⍺)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0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pIRE!$B$2:$C$9</c:f>
              <c:multiLvlStrCache>
                <c:ptCount val="8"/>
                <c:lvl>
                  <c:pt idx="0">
                    <c:v>NH</c:v>
                  </c:pt>
                  <c:pt idx="1">
                    <c:v>PV1a</c:v>
                  </c:pt>
                  <c:pt idx="2">
                    <c:v>PV2</c:v>
                  </c:pt>
                  <c:pt idx="3">
                    <c:v>PV3</c:v>
                  </c:pt>
                  <c:pt idx="4">
                    <c:v>NH</c:v>
                  </c:pt>
                  <c:pt idx="5">
                    <c:v>PV1a</c:v>
                  </c:pt>
                  <c:pt idx="6">
                    <c:v>PV2</c:v>
                  </c:pt>
                  <c:pt idx="7">
                    <c:v>PV3</c:v>
                  </c:pt>
                </c:lvl>
                <c:lvl>
                  <c:pt idx="0">
                    <c:v>DMSO</c:v>
                  </c:pt>
                  <c:pt idx="4">
                    <c:v>GSK</c:v>
                  </c:pt>
                </c:lvl>
              </c:multiLvlStrCache>
            </c:multiLvlStrRef>
          </c:cat>
          <c:val>
            <c:numRef>
              <c:f>pIRE!$H$2:$H$9</c:f>
              <c:numCache>
                <c:formatCode>0.00</c:formatCode>
                <c:ptCount val="8"/>
                <c:pt idx="0">
                  <c:v>1</c:v>
                </c:pt>
                <c:pt idx="1">
                  <c:v>1.3295100719243669</c:v>
                </c:pt>
                <c:pt idx="2">
                  <c:v>1.813908367372624</c:v>
                </c:pt>
                <c:pt idx="3">
                  <c:v>2.4569023070560529</c:v>
                </c:pt>
                <c:pt idx="4">
                  <c:v>1</c:v>
                </c:pt>
                <c:pt idx="5">
                  <c:v>0.75012887808936024</c:v>
                </c:pt>
                <c:pt idx="6">
                  <c:v>0.17646769875639917</c:v>
                </c:pt>
                <c:pt idx="7">
                  <c:v>9.127579552403918E-2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234C-9631-984E5F2C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66463"/>
        <c:axId val="2015285631"/>
      </c:barChart>
      <c:catAx>
        <c:axId val="20828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85631"/>
        <c:crosses val="autoZero"/>
        <c:auto val="1"/>
        <c:lblAlgn val="ctr"/>
        <c:lblOffset val="100"/>
        <c:noMultiLvlLbl val="0"/>
      </c:catAx>
      <c:valAx>
        <c:axId val="201528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(pIRE1⍺/Total IRE1⍺)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10</xdr:row>
      <xdr:rowOff>33867</xdr:rowOff>
    </xdr:from>
    <xdr:to>
      <xdr:col>8</xdr:col>
      <xdr:colOff>755650</xdr:colOff>
      <xdr:row>24</xdr:row>
      <xdr:rowOff>133608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51C2A-CA4C-D84F-812C-9DBB0598A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1259345</xdr:colOff>
      <xdr:row>11</xdr:row>
      <xdr:rowOff>2853</xdr:rowOff>
    </xdr:from>
    <xdr:to>
      <xdr:col>8</xdr:col>
      <xdr:colOff>592667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29411-F1E4-E04D-61C2-9A3E2F6E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9693-277C-E846-8DA5-83F9E3AA9AAE}">
  <dimension ref="A1:H38"/>
  <sheetViews>
    <sheetView zoomScale="88" workbookViewId="0">
      <selection activeCell="D19" sqref="D19"/>
    </sheetView>
  </sheetViews>
  <sheetFormatPr baseColWidth="10" defaultRowHeight="16" x14ac:dyDescent="0.2"/>
  <cols>
    <col min="4" max="4" width="15.42578125" bestFit="1" customWidth="1"/>
    <col min="5" max="5" width="17.42578125" bestFit="1" customWidth="1"/>
    <col min="6" max="6" width="19.7109375" bestFit="1" customWidth="1"/>
    <col min="7" max="7" width="24.140625" bestFit="1" customWidth="1"/>
    <col min="8" max="8" width="22.5703125" bestFit="1" customWidth="1"/>
  </cols>
  <sheetData>
    <row r="1" spans="1:8" x14ac:dyDescent="0.2">
      <c r="A1" s="20" t="s">
        <v>9</v>
      </c>
      <c r="B1" s="20"/>
      <c r="C1" s="20"/>
      <c r="D1" s="1" t="s">
        <v>0</v>
      </c>
      <c r="E1" s="2" t="s">
        <v>1</v>
      </c>
      <c r="F1" s="2" t="s">
        <v>2</v>
      </c>
      <c r="G1" s="3" t="s">
        <v>3</v>
      </c>
      <c r="H1" s="16" t="s">
        <v>4</v>
      </c>
    </row>
    <row r="2" spans="1:8" x14ac:dyDescent="0.2">
      <c r="A2" s="19" t="s">
        <v>10</v>
      </c>
      <c r="B2" s="19" t="s">
        <v>7</v>
      </c>
      <c r="C2" s="1" t="s">
        <v>6</v>
      </c>
      <c r="D2" s="6">
        <v>12438.48</v>
      </c>
      <c r="E2" s="6">
        <v>2389.4059999999999</v>
      </c>
      <c r="F2" s="6">
        <f>E2/3977.941</f>
        <v>0.60066401185940166</v>
      </c>
      <c r="G2" s="6">
        <f>D2*F2</f>
        <v>7471.3472982329304</v>
      </c>
      <c r="H2" s="17">
        <f>G2/G2</f>
        <v>1</v>
      </c>
    </row>
    <row r="3" spans="1:8" x14ac:dyDescent="0.2">
      <c r="A3" s="19"/>
      <c r="B3" s="19"/>
      <c r="C3" s="1" t="s">
        <v>16</v>
      </c>
      <c r="D3" s="6">
        <v>15865.966</v>
      </c>
      <c r="E3" s="6">
        <v>3977.9409999999998</v>
      </c>
      <c r="F3" s="6">
        <f t="shared" ref="F3:F9" si="0">E3/3977.941</f>
        <v>1</v>
      </c>
      <c r="G3" s="6">
        <f t="shared" ref="G3:G9" si="1">D3*F3</f>
        <v>15865.966</v>
      </c>
      <c r="H3" s="17">
        <f>G3/G2</f>
        <v>2.1235749546474043</v>
      </c>
    </row>
    <row r="4" spans="1:8" x14ac:dyDescent="0.2">
      <c r="A4" s="19"/>
      <c r="B4" s="19"/>
      <c r="C4" s="1" t="s">
        <v>17</v>
      </c>
      <c r="D4" s="6">
        <v>15798.137000000001</v>
      </c>
      <c r="E4" s="6">
        <v>3895.527</v>
      </c>
      <c r="F4" s="6">
        <f t="shared" si="0"/>
        <v>0.97928224677037701</v>
      </c>
      <c r="G4" s="6">
        <f t="shared" si="1"/>
        <v>15470.835096146224</v>
      </c>
      <c r="H4" s="17">
        <f>G4/G2</f>
        <v>2.0706887899328779</v>
      </c>
    </row>
    <row r="5" spans="1:8" x14ac:dyDescent="0.2">
      <c r="A5" s="19"/>
      <c r="B5" s="19"/>
      <c r="C5" s="1" t="s">
        <v>18</v>
      </c>
      <c r="D5" s="6">
        <v>12576.137000000001</v>
      </c>
      <c r="E5" s="6">
        <v>3002.355</v>
      </c>
      <c r="F5" s="6">
        <f t="shared" si="0"/>
        <v>0.75475101314976767</v>
      </c>
      <c r="G5" s="6">
        <f t="shared" si="1"/>
        <v>9491.8521422602807</v>
      </c>
      <c r="H5" s="17">
        <f>G5/G2</f>
        <v>1.2704338004077558</v>
      </c>
    </row>
    <row r="6" spans="1:8" x14ac:dyDescent="0.2">
      <c r="A6" s="19"/>
      <c r="B6" s="19" t="s">
        <v>8</v>
      </c>
      <c r="C6" s="1" t="s">
        <v>6</v>
      </c>
      <c r="D6" s="6">
        <v>13361.723</v>
      </c>
      <c r="E6" s="6">
        <v>1666.2840000000001</v>
      </c>
      <c r="F6" s="6">
        <f t="shared" si="0"/>
        <v>0.41888102412780887</v>
      </c>
      <c r="G6" s="6">
        <f t="shared" si="1"/>
        <v>5596.9722143520985</v>
      </c>
      <c r="H6" s="17">
        <f t="shared" ref="H6" si="2">G6/G6</f>
        <v>1</v>
      </c>
    </row>
    <row r="7" spans="1:8" x14ac:dyDescent="0.2">
      <c r="A7" s="19"/>
      <c r="B7" s="19"/>
      <c r="C7" s="1" t="s">
        <v>16</v>
      </c>
      <c r="D7" s="6">
        <v>11736.43</v>
      </c>
      <c r="E7" s="6">
        <v>1725.2840000000001</v>
      </c>
      <c r="F7" s="6">
        <f t="shared" si="0"/>
        <v>0.43371281776175169</v>
      </c>
      <c r="G7" s="6">
        <f t="shared" si="1"/>
        <v>5090.2401257635556</v>
      </c>
      <c r="H7" s="17">
        <f>G7/G6</f>
        <v>0.9094631759491052</v>
      </c>
    </row>
    <row r="8" spans="1:8" x14ac:dyDescent="0.2">
      <c r="A8" s="19"/>
      <c r="B8" s="19"/>
      <c r="C8" s="1" t="s">
        <v>17</v>
      </c>
      <c r="D8" s="6">
        <v>7795.53</v>
      </c>
      <c r="E8" s="6">
        <v>677.16300000000001</v>
      </c>
      <c r="F8" s="6">
        <f t="shared" si="0"/>
        <v>0.17022952326341695</v>
      </c>
      <c r="G8" s="6">
        <f t="shared" si="1"/>
        <v>1327.0293554856646</v>
      </c>
      <c r="H8" s="17">
        <f>G8/G6</f>
        <v>0.23709772081462452</v>
      </c>
    </row>
    <row r="9" spans="1:8" x14ac:dyDescent="0.2">
      <c r="A9" s="19"/>
      <c r="B9" s="19"/>
      <c r="C9" s="1" t="s">
        <v>18</v>
      </c>
      <c r="D9" s="6">
        <v>13770.38</v>
      </c>
      <c r="E9" s="6">
        <v>1213.8699999999999</v>
      </c>
      <c r="F9" s="6">
        <f t="shared" si="0"/>
        <v>0.30515032777007001</v>
      </c>
      <c r="G9" s="6">
        <f t="shared" si="1"/>
        <v>4202.0359705184164</v>
      </c>
      <c r="H9" s="17">
        <f>G9/G6</f>
        <v>0.7507694892147756</v>
      </c>
    </row>
    <row r="15" spans="1:8" x14ac:dyDescent="0.2">
      <c r="A15" s="15"/>
      <c r="B15" s="15"/>
      <c r="C15" s="15"/>
      <c r="D15" s="1"/>
      <c r="E15" s="2"/>
      <c r="F15" s="2"/>
      <c r="G15" s="2"/>
      <c r="H15" s="2"/>
    </row>
    <row r="16" spans="1:8" x14ac:dyDescent="0.2">
      <c r="A16" s="11"/>
      <c r="B16" s="11"/>
      <c r="C16" s="2"/>
      <c r="D16" s="4"/>
      <c r="E16" s="4"/>
      <c r="G16" s="12"/>
      <c r="H16" s="13"/>
    </row>
    <row r="17" spans="1:8" x14ac:dyDescent="0.2">
      <c r="A17" s="11"/>
      <c r="B17" s="11"/>
      <c r="C17" s="2"/>
      <c r="D17" s="4"/>
      <c r="E17" s="4"/>
      <c r="G17" s="12"/>
      <c r="H17" s="13"/>
    </row>
    <row r="18" spans="1:8" x14ac:dyDescent="0.2">
      <c r="A18" s="11"/>
      <c r="B18" s="11"/>
      <c r="C18" s="2"/>
      <c r="D18" s="4"/>
      <c r="E18" s="4"/>
      <c r="G18" s="12"/>
      <c r="H18" s="13"/>
    </row>
    <row r="19" spans="1:8" x14ac:dyDescent="0.2">
      <c r="A19" s="11"/>
      <c r="B19" s="11"/>
      <c r="C19" s="2"/>
      <c r="D19" s="4"/>
      <c r="E19" s="4"/>
      <c r="G19" s="12"/>
      <c r="H19" s="13"/>
    </row>
    <row r="20" spans="1:8" x14ac:dyDescent="0.2">
      <c r="A20" s="11"/>
      <c r="B20" s="11"/>
      <c r="C20" s="2"/>
      <c r="D20" s="4"/>
      <c r="E20" s="4"/>
      <c r="G20" s="12"/>
      <c r="H20" s="13"/>
    </row>
    <row r="21" spans="1:8" x14ac:dyDescent="0.2">
      <c r="A21" s="11"/>
      <c r="B21" s="11"/>
      <c r="C21" s="2"/>
      <c r="D21" s="4"/>
      <c r="E21" s="4"/>
      <c r="G21" s="12"/>
      <c r="H21" s="13"/>
    </row>
    <row r="22" spans="1:8" x14ac:dyDescent="0.2">
      <c r="A22" s="11"/>
      <c r="B22" s="11"/>
      <c r="C22" s="2"/>
      <c r="D22" s="4"/>
      <c r="E22" s="4"/>
      <c r="G22" s="12"/>
      <c r="H22" s="13"/>
    </row>
    <row r="23" spans="1:8" x14ac:dyDescent="0.2">
      <c r="A23" s="11"/>
      <c r="B23" s="11"/>
      <c r="C23" s="2"/>
      <c r="D23" s="4"/>
      <c r="E23" s="4"/>
      <c r="G23" s="12"/>
      <c r="H23" s="13"/>
    </row>
    <row r="24" spans="1:8" x14ac:dyDescent="0.2">
      <c r="A24" s="11"/>
      <c r="B24" s="11"/>
      <c r="C24" s="2"/>
      <c r="D24" s="4"/>
      <c r="E24" s="4"/>
      <c r="G24" s="12"/>
      <c r="H24" s="13"/>
    </row>
    <row r="25" spans="1:8" x14ac:dyDescent="0.2">
      <c r="A25" s="11"/>
      <c r="B25" s="11"/>
      <c r="C25" s="2"/>
      <c r="D25" s="4"/>
      <c r="E25" s="4"/>
      <c r="G25" s="12"/>
      <c r="H25" s="13"/>
    </row>
    <row r="26" spans="1:8" x14ac:dyDescent="0.2">
      <c r="A26" s="11"/>
      <c r="B26" s="11"/>
      <c r="C26" s="2"/>
      <c r="D26" s="4"/>
      <c r="E26" s="4"/>
      <c r="G26" s="12"/>
      <c r="H26" s="13"/>
    </row>
    <row r="27" spans="1:8" x14ac:dyDescent="0.2">
      <c r="A27" s="11"/>
      <c r="B27" s="11"/>
      <c r="C27" s="2"/>
      <c r="D27" s="4"/>
      <c r="E27" s="4"/>
      <c r="G27" s="12"/>
      <c r="H27" s="13"/>
    </row>
    <row r="29" spans="1:8" x14ac:dyDescent="0.2">
      <c r="A29" s="14"/>
      <c r="B29" s="14"/>
      <c r="C29" s="14"/>
      <c r="D29" s="5"/>
    </row>
    <row r="30" spans="1:8" x14ac:dyDescent="0.2">
      <c r="A30" s="11"/>
      <c r="B30" s="11"/>
      <c r="C30" s="2"/>
      <c r="D30" s="5"/>
      <c r="E30" s="4"/>
      <c r="F30" s="4"/>
      <c r="G30" s="4"/>
      <c r="H30" s="5"/>
    </row>
    <row r="31" spans="1:8" x14ac:dyDescent="0.2">
      <c r="A31" s="11"/>
      <c r="B31" s="11"/>
      <c r="C31" s="2"/>
      <c r="D31" s="5"/>
      <c r="E31" s="4"/>
      <c r="F31" s="4"/>
      <c r="G31" s="4"/>
      <c r="H31" s="5"/>
    </row>
    <row r="32" spans="1:8" x14ac:dyDescent="0.2">
      <c r="A32" s="11"/>
      <c r="B32" s="11"/>
      <c r="C32" s="2"/>
      <c r="D32" s="5"/>
      <c r="E32" s="4"/>
      <c r="F32" s="4"/>
      <c r="G32" s="4"/>
      <c r="H32" s="5"/>
    </row>
    <row r="33" spans="1:8" x14ac:dyDescent="0.2">
      <c r="A33" s="11"/>
      <c r="B33" s="11"/>
      <c r="C33" s="2"/>
      <c r="D33" s="5"/>
      <c r="E33" s="4"/>
      <c r="F33" s="4"/>
      <c r="G33" s="4"/>
      <c r="H33" s="5"/>
    </row>
    <row r="34" spans="1:8" x14ac:dyDescent="0.2">
      <c r="A34" s="11"/>
      <c r="B34" s="11"/>
      <c r="C34" s="2"/>
      <c r="D34" s="5"/>
      <c r="E34" s="4"/>
      <c r="F34" s="4"/>
      <c r="G34" s="4"/>
      <c r="H34" s="5"/>
    </row>
    <row r="35" spans="1:8" x14ac:dyDescent="0.2">
      <c r="A35" s="11"/>
      <c r="B35" s="11"/>
      <c r="C35" s="2"/>
      <c r="D35" s="5"/>
      <c r="E35" s="4"/>
      <c r="F35" s="4"/>
      <c r="G35" s="4"/>
      <c r="H35" s="5"/>
    </row>
    <row r="36" spans="1:8" x14ac:dyDescent="0.2">
      <c r="A36" s="11"/>
      <c r="B36" s="11"/>
      <c r="C36" s="2"/>
      <c r="D36" s="5"/>
      <c r="E36" s="4"/>
      <c r="F36" s="4"/>
      <c r="G36" s="4"/>
      <c r="H36" s="5"/>
    </row>
    <row r="37" spans="1:8" x14ac:dyDescent="0.2">
      <c r="A37" s="11"/>
      <c r="B37" s="11"/>
      <c r="C37" s="2"/>
      <c r="D37" s="5"/>
      <c r="E37" s="4"/>
      <c r="F37" s="4"/>
      <c r="G37" s="4"/>
      <c r="H37" s="5"/>
    </row>
    <row r="38" spans="1:8" x14ac:dyDescent="0.2">
      <c r="E38" s="4"/>
    </row>
  </sheetData>
  <mergeCells count="4">
    <mergeCell ref="B2:B5"/>
    <mergeCell ref="B6:B9"/>
    <mergeCell ref="A2:A9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DDF5-115F-9447-A741-952635769780}">
  <dimension ref="A1:H35"/>
  <sheetViews>
    <sheetView tabSelected="1" zoomScale="92" workbookViewId="0">
      <selection activeCell="D20" sqref="D20"/>
    </sheetView>
  </sheetViews>
  <sheetFormatPr baseColWidth="10" defaultRowHeight="16" x14ac:dyDescent="0.2"/>
  <cols>
    <col min="3" max="3" width="14.85546875" style="4" customWidth="1"/>
    <col min="4" max="4" width="12.85546875" style="4" bestFit="1" customWidth="1"/>
    <col min="5" max="5" width="15.7109375" style="4" bestFit="1" customWidth="1"/>
    <col min="6" max="6" width="18.140625" style="4" bestFit="1" customWidth="1"/>
    <col min="7" max="7" width="22.5703125" style="4" bestFit="1" customWidth="1"/>
    <col min="8" max="8" width="20.85546875" bestFit="1" customWidth="1"/>
  </cols>
  <sheetData>
    <row r="1" spans="1:8" x14ac:dyDescent="0.2">
      <c r="A1" s="21" t="s">
        <v>19</v>
      </c>
      <c r="B1" s="21"/>
      <c r="C1" s="21"/>
      <c r="D1" s="7" t="s">
        <v>11</v>
      </c>
      <c r="E1" s="8" t="s">
        <v>12</v>
      </c>
      <c r="F1" s="8" t="s">
        <v>13</v>
      </c>
      <c r="G1" s="9" t="s">
        <v>14</v>
      </c>
      <c r="H1" s="18" t="s">
        <v>15</v>
      </c>
    </row>
    <row r="2" spans="1:8" x14ac:dyDescent="0.2">
      <c r="A2" s="19" t="s">
        <v>5</v>
      </c>
      <c r="B2" s="19" t="s">
        <v>7</v>
      </c>
      <c r="C2" s="8" t="s">
        <v>6</v>
      </c>
      <c r="D2" s="5">
        <v>781.82</v>
      </c>
      <c r="E2" s="5">
        <v>8544.1749999999993</v>
      </c>
      <c r="F2" s="10">
        <f>E2/8544.18</f>
        <v>0.99999941480633592</v>
      </c>
      <c r="G2" s="5">
        <f t="shared" ref="G2:G9" si="0">D2*F2</f>
        <v>781.81954248388956</v>
      </c>
      <c r="H2" s="17">
        <f>G2/G2</f>
        <v>1</v>
      </c>
    </row>
    <row r="3" spans="1:8" x14ac:dyDescent="0.2">
      <c r="A3" s="19"/>
      <c r="B3" s="19"/>
      <c r="C3" s="8" t="s">
        <v>16</v>
      </c>
      <c r="D3" s="5">
        <v>1197.355</v>
      </c>
      <c r="E3" s="5">
        <v>7417.2960000000003</v>
      </c>
      <c r="F3" s="10">
        <f t="shared" ref="F3:F9" si="1">E3/8544.18</f>
        <v>0.86811092462939687</v>
      </c>
      <c r="G3" s="5">
        <f t="shared" si="0"/>
        <v>1039.4369561596316</v>
      </c>
      <c r="H3" s="17">
        <f>G3/G2</f>
        <v>1.3295100719243669</v>
      </c>
    </row>
    <row r="4" spans="1:8" x14ac:dyDescent="0.2">
      <c r="A4" s="19"/>
      <c r="B4" s="19"/>
      <c r="C4" s="8" t="s">
        <v>17</v>
      </c>
      <c r="D4" s="5">
        <v>1600.376</v>
      </c>
      <c r="E4" s="5">
        <v>7571.2960000000003</v>
      </c>
      <c r="F4" s="10">
        <f t="shared" si="1"/>
        <v>0.88613488948032459</v>
      </c>
      <c r="G4" s="5">
        <f t="shared" si="0"/>
        <v>1418.149009886964</v>
      </c>
      <c r="H4" s="17">
        <f>G4/G2</f>
        <v>1.813908367372624</v>
      </c>
    </row>
    <row r="5" spans="1:8" x14ac:dyDescent="0.2">
      <c r="A5" s="19"/>
      <c r="B5" s="19"/>
      <c r="C5" s="8" t="s">
        <v>18</v>
      </c>
      <c r="D5" s="5">
        <v>2071.6689999999999</v>
      </c>
      <c r="E5" s="5">
        <v>7922.1750000000002</v>
      </c>
      <c r="F5" s="10">
        <f t="shared" si="1"/>
        <v>0.92720132300583558</v>
      </c>
      <c r="G5" s="5">
        <f t="shared" si="0"/>
        <v>1920.8542376301762</v>
      </c>
      <c r="H5" s="17">
        <f>G5/G2</f>
        <v>2.4569023070560529</v>
      </c>
    </row>
    <row r="6" spans="1:8" x14ac:dyDescent="0.2">
      <c r="A6" s="19"/>
      <c r="B6" s="19" t="s">
        <v>8</v>
      </c>
      <c r="C6" s="8" t="s">
        <v>6</v>
      </c>
      <c r="D6" s="5">
        <v>1095.134</v>
      </c>
      <c r="E6" s="5">
        <v>7448.2960000000003</v>
      </c>
      <c r="F6" s="10">
        <f t="shared" si="1"/>
        <v>0.87173912534614206</v>
      </c>
      <c r="G6" s="5">
        <f t="shared" si="0"/>
        <v>954.67115529682201</v>
      </c>
      <c r="H6" s="17">
        <f t="shared" ref="H6" si="2">G6/G6</f>
        <v>1</v>
      </c>
    </row>
    <row r="7" spans="1:8" x14ac:dyDescent="0.2">
      <c r="A7" s="19"/>
      <c r="B7" s="19"/>
      <c r="C7" s="8" t="s">
        <v>16</v>
      </c>
      <c r="D7" s="5">
        <v>994.77</v>
      </c>
      <c r="E7" s="5">
        <v>6150.8819999999996</v>
      </c>
      <c r="F7" s="10">
        <f t="shared" si="1"/>
        <v>0.71989143487145624</v>
      </c>
      <c r="G7" s="5">
        <f t="shared" si="0"/>
        <v>716.12640266707854</v>
      </c>
      <c r="H7" s="17">
        <f>G7/G6</f>
        <v>0.75012887808936024</v>
      </c>
    </row>
    <row r="8" spans="1:8" x14ac:dyDescent="0.2">
      <c r="A8" s="19"/>
      <c r="B8" s="19"/>
      <c r="C8" s="8" t="s">
        <v>17</v>
      </c>
      <c r="D8" s="5">
        <v>372.87</v>
      </c>
      <c r="E8" s="5">
        <v>3860.3969999999999</v>
      </c>
      <c r="F8" s="10">
        <f t="shared" si="1"/>
        <v>0.45181597297809734</v>
      </c>
      <c r="G8" s="5">
        <f t="shared" si="0"/>
        <v>168.46862184434315</v>
      </c>
      <c r="H8" s="17">
        <f>G8/G6</f>
        <v>0.17646769875639917</v>
      </c>
    </row>
    <row r="9" spans="1:8" x14ac:dyDescent="0.2">
      <c r="A9" s="19"/>
      <c r="B9" s="19"/>
      <c r="C9" s="8" t="s">
        <v>18</v>
      </c>
      <c r="D9" s="5">
        <v>281.92</v>
      </c>
      <c r="E9" s="5">
        <v>2640.9119999999998</v>
      </c>
      <c r="F9" s="10">
        <f t="shared" si="1"/>
        <v>0.30908899391164507</v>
      </c>
      <c r="G9" s="5">
        <f t="shared" si="0"/>
        <v>87.138369163570985</v>
      </c>
      <c r="H9" s="17">
        <f>G9/G6</f>
        <v>9.127579552403918E-2</v>
      </c>
    </row>
    <row r="10" spans="1:8" x14ac:dyDescent="0.2">
      <c r="B10" s="11"/>
      <c r="D10" s="5"/>
      <c r="F10" s="10"/>
      <c r="G10" s="5"/>
      <c r="H10" s="5"/>
    </row>
    <row r="11" spans="1:8" x14ac:dyDescent="0.2">
      <c r="A11" s="11"/>
      <c r="B11" s="11"/>
      <c r="C11" s="2"/>
      <c r="D11" s="5"/>
      <c r="E11" s="5"/>
      <c r="F11" s="10"/>
      <c r="G11" s="5"/>
      <c r="H11" s="5"/>
    </row>
    <row r="12" spans="1:8" x14ac:dyDescent="0.2">
      <c r="A12" s="11"/>
      <c r="B12" s="11"/>
      <c r="C12" s="2"/>
      <c r="D12" s="5"/>
      <c r="E12" s="5"/>
      <c r="F12" s="10"/>
      <c r="G12" s="5"/>
      <c r="H12" s="5"/>
    </row>
    <row r="13" spans="1:8" x14ac:dyDescent="0.2">
      <c r="A13" s="11"/>
      <c r="B13" s="11"/>
      <c r="C13" s="2"/>
      <c r="D13" s="5"/>
      <c r="E13" s="5"/>
      <c r="F13" s="10"/>
      <c r="G13" s="5"/>
      <c r="H13" s="5"/>
    </row>
    <row r="14" spans="1:8" x14ac:dyDescent="0.2">
      <c r="A14" s="11"/>
      <c r="B14" s="11"/>
      <c r="C14" s="2"/>
      <c r="D14" s="5"/>
      <c r="E14" s="5"/>
      <c r="F14" s="10"/>
      <c r="G14" s="5"/>
      <c r="H14" s="5"/>
    </row>
    <row r="15" spans="1:8" x14ac:dyDescent="0.2">
      <c r="A15" s="11"/>
      <c r="B15" s="11"/>
      <c r="C15" s="2"/>
      <c r="D15" s="5"/>
      <c r="E15" s="5"/>
      <c r="F15" s="10"/>
      <c r="G15" s="5"/>
      <c r="H15" s="5"/>
    </row>
    <row r="16" spans="1:8" x14ac:dyDescent="0.2">
      <c r="A16" s="11"/>
      <c r="B16" s="11"/>
      <c r="C16" s="2"/>
      <c r="D16" s="5"/>
      <c r="E16" s="5"/>
      <c r="F16" s="10"/>
      <c r="G16" s="5"/>
      <c r="H16" s="5"/>
    </row>
    <row r="17" spans="1:8" x14ac:dyDescent="0.2">
      <c r="A17" s="11"/>
      <c r="B17" s="11"/>
      <c r="C17" s="2"/>
      <c r="D17" s="5"/>
      <c r="E17" s="5"/>
      <c r="F17" s="10"/>
      <c r="G17" s="5"/>
      <c r="H17" s="5"/>
    </row>
    <row r="18" spans="1:8" x14ac:dyDescent="0.2">
      <c r="A18" s="11"/>
      <c r="B18" s="11"/>
      <c r="C18" s="2"/>
      <c r="D18" s="5"/>
      <c r="E18" s="5"/>
      <c r="F18" s="10"/>
      <c r="G18" s="5"/>
      <c r="H18" s="5"/>
    </row>
    <row r="19" spans="1:8" x14ac:dyDescent="0.2">
      <c r="A19" s="11"/>
      <c r="B19" s="11"/>
      <c r="C19" s="2"/>
      <c r="D19" s="5"/>
      <c r="E19" s="5"/>
      <c r="F19" s="10"/>
      <c r="G19" s="5"/>
      <c r="H19" s="5"/>
    </row>
    <row r="20" spans="1:8" x14ac:dyDescent="0.2">
      <c r="A20" s="11"/>
      <c r="B20" s="11"/>
      <c r="C20" s="2"/>
      <c r="D20" s="5"/>
      <c r="E20" s="5"/>
      <c r="F20" s="10"/>
      <c r="G20" s="5"/>
      <c r="H20" s="5"/>
    </row>
    <row r="21" spans="1:8" x14ac:dyDescent="0.2">
      <c r="A21" s="11"/>
      <c r="B21" s="11"/>
      <c r="C21" s="2"/>
      <c r="D21" s="5"/>
      <c r="E21" s="5"/>
      <c r="F21" s="10"/>
      <c r="G21" s="5"/>
      <c r="H21" s="5"/>
    </row>
    <row r="22" spans="1:8" x14ac:dyDescent="0.2">
      <c r="A22" s="11"/>
      <c r="B22" s="11"/>
      <c r="C22" s="2"/>
      <c r="D22" s="5"/>
      <c r="E22" s="5"/>
      <c r="F22" s="10"/>
      <c r="G22" s="5"/>
      <c r="H22" s="5"/>
    </row>
    <row r="23" spans="1:8" x14ac:dyDescent="0.2">
      <c r="D23" s="5"/>
      <c r="E23" s="5"/>
      <c r="F23" s="10"/>
      <c r="G23" s="5"/>
      <c r="H23" s="5"/>
    </row>
    <row r="24" spans="1:8" x14ac:dyDescent="0.2">
      <c r="A24" s="11"/>
      <c r="B24" s="11"/>
      <c r="C24" s="2"/>
      <c r="D24" s="5"/>
      <c r="E24" s="5"/>
      <c r="F24" s="10"/>
      <c r="G24" s="5"/>
      <c r="H24" s="5"/>
    </row>
    <row r="25" spans="1:8" x14ac:dyDescent="0.2">
      <c r="A25" s="11"/>
      <c r="B25" s="11"/>
      <c r="C25" s="2"/>
      <c r="D25" s="5"/>
      <c r="E25" s="5"/>
      <c r="F25" s="10"/>
      <c r="G25" s="5"/>
      <c r="H25" s="5"/>
    </row>
    <row r="26" spans="1:8" x14ac:dyDescent="0.2">
      <c r="A26" s="11"/>
      <c r="B26" s="11"/>
      <c r="C26" s="2"/>
      <c r="D26" s="5"/>
      <c r="E26" s="5"/>
      <c r="F26" s="10"/>
      <c r="G26" s="5"/>
      <c r="H26" s="5"/>
    </row>
    <row r="27" spans="1:8" x14ac:dyDescent="0.2">
      <c r="A27" s="11"/>
      <c r="B27" s="11"/>
      <c r="C27" s="2"/>
      <c r="D27" s="5"/>
      <c r="E27" s="5"/>
      <c r="F27" s="10"/>
      <c r="G27" s="5"/>
      <c r="H27" s="5"/>
    </row>
    <row r="28" spans="1:8" x14ac:dyDescent="0.2">
      <c r="A28" s="11"/>
      <c r="B28" s="11"/>
      <c r="C28" s="2"/>
      <c r="D28" s="5"/>
      <c r="E28" s="5"/>
      <c r="F28" s="10"/>
      <c r="G28" s="5"/>
      <c r="H28" s="5"/>
    </row>
    <row r="29" spans="1:8" x14ac:dyDescent="0.2">
      <c r="A29" s="11"/>
      <c r="B29" s="11"/>
      <c r="C29" s="2"/>
      <c r="D29" s="5"/>
      <c r="E29" s="5"/>
      <c r="F29" s="10"/>
      <c r="G29" s="5"/>
      <c r="H29" s="5"/>
    </row>
    <row r="30" spans="1:8" x14ac:dyDescent="0.2">
      <c r="A30" s="11"/>
      <c r="B30" s="11"/>
      <c r="C30" s="2"/>
      <c r="D30" s="5"/>
      <c r="E30" s="5"/>
      <c r="F30" s="10"/>
      <c r="G30" s="5"/>
      <c r="H30" s="5"/>
    </row>
    <row r="31" spans="1:8" x14ac:dyDescent="0.2">
      <c r="A31" s="11"/>
      <c r="B31" s="11"/>
      <c r="C31" s="2"/>
      <c r="D31" s="5"/>
      <c r="E31" s="5"/>
      <c r="F31" s="10"/>
      <c r="G31" s="5"/>
      <c r="H31" s="5"/>
    </row>
    <row r="32" spans="1:8" x14ac:dyDescent="0.2">
      <c r="A32" s="11"/>
      <c r="B32" s="11"/>
      <c r="C32" s="2"/>
      <c r="D32" s="5"/>
      <c r="E32" s="5"/>
      <c r="F32" s="10"/>
      <c r="G32" s="5"/>
      <c r="H32" s="5"/>
    </row>
    <row r="33" spans="1:8" x14ac:dyDescent="0.2">
      <c r="A33" s="11"/>
      <c r="B33" s="11"/>
      <c r="C33" s="2"/>
      <c r="D33" s="5"/>
      <c r="E33" s="5"/>
      <c r="F33" s="10"/>
      <c r="G33" s="5"/>
      <c r="H33" s="5"/>
    </row>
    <row r="34" spans="1:8" x14ac:dyDescent="0.2">
      <c r="A34" s="11"/>
      <c r="B34" s="11"/>
      <c r="C34" s="2"/>
      <c r="D34" s="5"/>
      <c r="E34" s="5"/>
      <c r="F34" s="10"/>
      <c r="G34" s="5"/>
      <c r="H34" s="5"/>
    </row>
    <row r="35" spans="1:8" x14ac:dyDescent="0.2">
      <c r="A35" s="11"/>
      <c r="B35" s="11"/>
      <c r="C35" s="2"/>
      <c r="D35" s="5"/>
      <c r="E35" s="5"/>
      <c r="F35" s="10"/>
      <c r="G35" s="5"/>
      <c r="H35" s="5"/>
    </row>
  </sheetData>
  <mergeCells count="4">
    <mergeCell ref="A2:A9"/>
    <mergeCell ref="A1:C1"/>
    <mergeCell ref="B2:B5"/>
    <mergeCell ref="B6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p-eIF2a</vt:lpstr>
      <vt:lpstr>pIRE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Coryn Stump</cp:lastModifiedBy>
  <dcterms:created xsi:type="dcterms:W3CDTF">2023-12-08T21:03:45Z</dcterms:created>
  <dcterms:modified xsi:type="dcterms:W3CDTF">2024-07-19T15:26:38Z</dcterms:modified>
</cp:coreProperties>
</file>