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ynstump/Desktop/ER-Stress-Paper-Figures-PDFs/Figure 3/Drug-PV-Treatment/n2-GSK/"/>
    </mc:Choice>
  </mc:AlternateContent>
  <xr:revisionPtr revIDLastSave="0" documentId="13_ncr:1_{0D817F0D-7262-2B46-BE59-FAA3D3C8AE9F}" xr6:coauthVersionLast="47" xr6:coauthVersionMax="47" xr10:uidLastSave="{00000000-0000-0000-0000-000000000000}"/>
  <bookViews>
    <workbookView xWindow="6800" yWindow="500" windowWidth="22000" windowHeight="15540" xr2:uid="{0EDE1A4B-7952-EC4E-9BB0-346512A1E645}"/>
  </bookViews>
  <sheets>
    <sheet name="pIRE" sheetId="1" r:id="rId1"/>
    <sheet name="peIF2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G3" i="2" s="1"/>
  <c r="F4" i="2"/>
  <c r="G4" i="2" s="1"/>
  <c r="F5" i="2"/>
  <c r="G5" i="2" s="1"/>
  <c r="F6" i="2"/>
  <c r="G6" i="2" s="1"/>
  <c r="H6" i="2" s="1"/>
  <c r="F7" i="2"/>
  <c r="G7" i="2" s="1"/>
  <c r="H7" i="2" s="1"/>
  <c r="F8" i="2"/>
  <c r="G8" i="2" s="1"/>
  <c r="H8" i="2" s="1"/>
  <c r="F9" i="2"/>
  <c r="G9" i="2" s="1"/>
  <c r="H9" i="2" s="1"/>
  <c r="F2" i="2"/>
  <c r="G2" i="2" s="1"/>
  <c r="H2" i="2" s="1"/>
  <c r="F3" i="1"/>
  <c r="G3" i="1" s="1"/>
  <c r="F4" i="1"/>
  <c r="G4" i="1" s="1"/>
  <c r="F5" i="1"/>
  <c r="G5" i="1" s="1"/>
  <c r="F6" i="1"/>
  <c r="G6" i="1" s="1"/>
  <c r="H6" i="1" s="1"/>
  <c r="F7" i="1"/>
  <c r="G7" i="1" s="1"/>
  <c r="H7" i="1" s="1"/>
  <c r="F8" i="1"/>
  <c r="G8" i="1" s="1"/>
  <c r="H8" i="1" s="1"/>
  <c r="F9" i="1"/>
  <c r="G9" i="1" s="1"/>
  <c r="H9" i="1" s="1"/>
  <c r="F2" i="1"/>
  <c r="G2" i="1" s="1"/>
  <c r="H2" i="1" s="1"/>
  <c r="H5" i="1" l="1"/>
  <c r="H3" i="1"/>
  <c r="H5" i="2"/>
  <c r="H4" i="2"/>
  <c r="H3" i="2"/>
  <c r="H4" i="1"/>
</calcChain>
</file>

<file path=xl/sharedStrings.xml><?xml version="1.0" encoding="utf-8"?>
<sst xmlns="http://schemas.openxmlformats.org/spreadsheetml/2006/main" count="34" uniqueCount="20">
  <si>
    <t>p-IRE Intensity</t>
  </si>
  <si>
    <t>15 min</t>
  </si>
  <si>
    <t>DMSO</t>
  </si>
  <si>
    <t>NH</t>
  </si>
  <si>
    <t>GSK</t>
  </si>
  <si>
    <t>1 hour</t>
  </si>
  <si>
    <t>Total IRE Intensity</t>
  </si>
  <si>
    <t>Normalized Total IRE</t>
  </si>
  <si>
    <t>Normalized p-IRE (to total)</t>
  </si>
  <si>
    <t>p-IRE Relative to NH IgG</t>
  </si>
  <si>
    <t>p-eIF2a Intensity</t>
  </si>
  <si>
    <t>Total eIF2a Intensity</t>
  </si>
  <si>
    <t>Normalized Total eIF2a</t>
  </si>
  <si>
    <t>Normalized p-eIF2a (to total)</t>
  </si>
  <si>
    <t>p-eIF2a Relative to NH IgG</t>
  </si>
  <si>
    <t>PV1a</t>
  </si>
  <si>
    <t>PV2</t>
  </si>
  <si>
    <t>PV3</t>
  </si>
  <si>
    <t>BLOT #3- Run on 1/17/24</t>
  </si>
  <si>
    <t>BLOT #1- Run on 1/8/24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</si>
</sst>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Helvetica"/>
      <family val="2"/>
    </font>
    <font>
      <b/>
      <sz val="12"/>
      <color theme="1"/>
      <name val="Helvetica"/>
      <family val="2"/>
    </font>
    <font>
      <b/>
      <sz val="12"/>
      <color rgb="FF000000"/>
      <name val="Helvetica"/>
      <family val="2"/>
    </font>
    <font>
      <b/>
      <sz val="10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readingOrder="1"/>
    </xf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2" fontId="0" fillId="4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8D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15 min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BC1-F74E-A138-88F55882AE89}"/>
              </c:ext>
            </c:extLst>
          </c:dPt>
          <c:dPt>
            <c:idx val="2"/>
            <c:invertIfNegative val="0"/>
            <c:bubble3D val="0"/>
            <c:spPr>
              <a:solidFill>
                <a:srgbClr val="E68DF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BC1-F74E-A138-88F55882AE8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BC1-F74E-A138-88F55882AE8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BC1-F74E-A138-88F55882AE89}"/>
              </c:ext>
            </c:extLst>
          </c:dPt>
          <c:dPt>
            <c:idx val="6"/>
            <c:invertIfNegative val="0"/>
            <c:bubble3D val="0"/>
            <c:spPr>
              <a:solidFill>
                <a:srgbClr val="E68DF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BC1-F74E-A138-88F55882AE89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BC1-F74E-A138-88F55882AE89}"/>
              </c:ext>
            </c:extLst>
          </c:dPt>
          <c:cat>
            <c:multiLvlStrRef>
              <c:f>pIRE!$B$2:$C$9</c:f>
              <c:multiLvlStrCache>
                <c:ptCount val="8"/>
                <c:lvl>
                  <c:pt idx="0">
                    <c:v>NH</c:v>
                  </c:pt>
                  <c:pt idx="1">
                    <c:v>PV1a</c:v>
                  </c:pt>
                  <c:pt idx="2">
                    <c:v>PV2</c:v>
                  </c:pt>
                  <c:pt idx="3">
                    <c:v>PV3</c:v>
                  </c:pt>
                  <c:pt idx="4">
                    <c:v>NH</c:v>
                  </c:pt>
                  <c:pt idx="5">
                    <c:v>PV1a</c:v>
                  </c:pt>
                  <c:pt idx="6">
                    <c:v>PV2</c:v>
                  </c:pt>
                  <c:pt idx="7">
                    <c:v>PV3</c:v>
                  </c:pt>
                </c:lvl>
                <c:lvl>
                  <c:pt idx="0">
                    <c:v>DMSO</c:v>
                  </c:pt>
                  <c:pt idx="4">
                    <c:v>GSK</c:v>
                  </c:pt>
                </c:lvl>
              </c:multiLvlStrCache>
            </c:multiLvlStrRef>
          </c:cat>
          <c:val>
            <c:numRef>
              <c:f>pIRE!$H$2:$H$9</c:f>
              <c:numCache>
                <c:formatCode>0.0</c:formatCode>
                <c:ptCount val="8"/>
                <c:pt idx="0">
                  <c:v>1</c:v>
                </c:pt>
                <c:pt idx="1">
                  <c:v>8.2008405495797625</c:v>
                </c:pt>
                <c:pt idx="2">
                  <c:v>16.699810878960623</c:v>
                </c:pt>
                <c:pt idx="3">
                  <c:v>6.3084861768123899</c:v>
                </c:pt>
                <c:pt idx="4">
                  <c:v>1</c:v>
                </c:pt>
                <c:pt idx="5">
                  <c:v>1.1491749504406736</c:v>
                </c:pt>
                <c:pt idx="6">
                  <c:v>2.8211248761825085</c:v>
                </c:pt>
                <c:pt idx="7">
                  <c:v>1.0689745789133305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C1-F74E-A138-88F55882A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1991632"/>
        <c:axId val="777419328"/>
      </c:barChart>
      <c:catAx>
        <c:axId val="78199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419328"/>
        <c:crosses val="autoZero"/>
        <c:auto val="1"/>
        <c:lblAlgn val="ctr"/>
        <c:lblOffset val="100"/>
        <c:noMultiLvlLbl val="0"/>
      </c:catAx>
      <c:valAx>
        <c:axId val="7774193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Relative Units (pIRE1⍺/Total IRE1⍺)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991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peIF2a!$B$2:$C$9</c:f>
              <c:multiLvlStrCache>
                <c:ptCount val="8"/>
                <c:lvl>
                  <c:pt idx="0">
                    <c:v>NH</c:v>
                  </c:pt>
                  <c:pt idx="1">
                    <c:v>PV1a</c:v>
                  </c:pt>
                  <c:pt idx="2">
                    <c:v>PV2</c:v>
                  </c:pt>
                  <c:pt idx="3">
                    <c:v>PV3</c:v>
                  </c:pt>
                  <c:pt idx="4">
                    <c:v>NH</c:v>
                  </c:pt>
                  <c:pt idx="5">
                    <c:v>PV1a</c:v>
                  </c:pt>
                  <c:pt idx="6">
                    <c:v>PV2</c:v>
                  </c:pt>
                  <c:pt idx="7">
                    <c:v>PV3</c:v>
                  </c:pt>
                </c:lvl>
                <c:lvl>
                  <c:pt idx="0">
                    <c:v>DMSO</c:v>
                  </c:pt>
                  <c:pt idx="4">
                    <c:v>GSK</c:v>
                  </c:pt>
                </c:lvl>
              </c:multiLvlStrCache>
            </c:multiLvlStrRef>
          </c:cat>
          <c:val>
            <c:numRef>
              <c:f>peIF2a!$H$2:$H$9</c:f>
              <c:numCache>
                <c:formatCode>0.00</c:formatCode>
                <c:ptCount val="8"/>
                <c:pt idx="0">
                  <c:v>1</c:v>
                </c:pt>
                <c:pt idx="1">
                  <c:v>3.0870186046486583</c:v>
                </c:pt>
                <c:pt idx="2">
                  <c:v>2.7324800665915343</c:v>
                </c:pt>
                <c:pt idx="3">
                  <c:v>4.9542050000105702</c:v>
                </c:pt>
                <c:pt idx="4">
                  <c:v>1</c:v>
                </c:pt>
                <c:pt idx="5">
                  <c:v>1.3842595694254298</c:v>
                </c:pt>
                <c:pt idx="6">
                  <c:v>0.55881051204442589</c:v>
                </c:pt>
                <c:pt idx="7">
                  <c:v>0.4816957690289711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E6-CA4B-931E-49B2F0968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7405008"/>
        <c:axId val="1097407232"/>
      </c:barChart>
      <c:catAx>
        <c:axId val="109740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407232"/>
        <c:crosses val="autoZero"/>
        <c:auto val="1"/>
        <c:lblAlgn val="ctr"/>
        <c:lblOffset val="100"/>
        <c:noMultiLvlLbl val="0"/>
      </c:catAx>
      <c:valAx>
        <c:axId val="10974072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Units (peIF2⍺/Total eIF2⍺)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40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707796</xdr:colOff>
      <xdr:row>9</xdr:row>
      <xdr:rowOff>194867</xdr:rowOff>
    </xdr:from>
    <xdr:to>
      <xdr:col>8</xdr:col>
      <xdr:colOff>348324</xdr:colOff>
      <xdr:row>23</xdr:row>
      <xdr:rowOff>141213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368B2F-B3AF-0441-941E-0A06945C8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1016000</xdr:colOff>
      <xdr:row>10</xdr:row>
      <xdr:rowOff>16744</xdr:rowOff>
    </xdr:from>
    <xdr:to>
      <xdr:col>8</xdr:col>
      <xdr:colOff>201305</xdr:colOff>
      <xdr:row>23</xdr:row>
      <xdr:rowOff>123651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D32B01-52FE-9A48-B593-A2C14244A4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85A3E-576B-D040-A39B-0CBD498002B5}">
  <dimension ref="A1:H39"/>
  <sheetViews>
    <sheetView tabSelected="1" workbookViewId="0">
      <selection activeCell="C16" sqref="C16"/>
    </sheetView>
  </sheetViews>
  <sheetFormatPr baseColWidth="10" defaultRowHeight="16" x14ac:dyDescent="0.2"/>
  <cols>
    <col min="4" max="4" width="13.28515625" bestFit="1" customWidth="1"/>
    <col min="5" max="5" width="16.5703125" bestFit="1" customWidth="1"/>
    <col min="6" max="6" width="18.85546875" bestFit="1" customWidth="1"/>
    <col min="7" max="7" width="23.42578125" bestFit="1" customWidth="1"/>
    <col min="8" max="8" width="21.7109375" bestFit="1" customWidth="1"/>
  </cols>
  <sheetData>
    <row r="1" spans="1:8" x14ac:dyDescent="0.2">
      <c r="A1" s="14" t="s">
        <v>19</v>
      </c>
      <c r="B1" s="14"/>
      <c r="C1" s="14"/>
      <c r="D1" s="1" t="s">
        <v>0</v>
      </c>
      <c r="E1" s="4" t="s">
        <v>6</v>
      </c>
      <c r="F1" s="4" t="s">
        <v>7</v>
      </c>
      <c r="G1" s="5" t="s">
        <v>8</v>
      </c>
      <c r="H1" s="13" t="s">
        <v>9</v>
      </c>
    </row>
    <row r="2" spans="1:8" x14ac:dyDescent="0.2">
      <c r="A2" s="15" t="s">
        <v>1</v>
      </c>
      <c r="B2" s="15" t="s">
        <v>2</v>
      </c>
      <c r="C2" s="2" t="s">
        <v>3</v>
      </c>
      <c r="D2" s="3">
        <v>550.87</v>
      </c>
      <c r="E2" s="3">
        <v>3384.326</v>
      </c>
      <c r="F2" s="3">
        <f>E2/8822.64</f>
        <v>0.3835956131044676</v>
      </c>
      <c r="G2" s="3">
        <f>D2*F2</f>
        <v>211.31131539085808</v>
      </c>
      <c r="H2" s="12">
        <f>G2/G2</f>
        <v>1</v>
      </c>
    </row>
    <row r="3" spans="1:8" x14ac:dyDescent="0.2">
      <c r="A3" s="15"/>
      <c r="B3" s="15"/>
      <c r="C3" s="2" t="s">
        <v>15</v>
      </c>
      <c r="D3" s="3">
        <v>2420.5479999999998</v>
      </c>
      <c r="E3" s="3">
        <v>6316.3469999999998</v>
      </c>
      <c r="F3" s="3">
        <f t="shared" ref="F3:F9" si="0">E3/8822.64</f>
        <v>0.71592482522238243</v>
      </c>
      <c r="G3" s="3">
        <f t="shared" ref="G3:G9" si="1">D3*F3</f>
        <v>1732.9304038423872</v>
      </c>
      <c r="H3" s="12">
        <f>G3/G2</f>
        <v>8.2008405495797625</v>
      </c>
    </row>
    <row r="4" spans="1:8" x14ac:dyDescent="0.2">
      <c r="A4" s="15"/>
      <c r="B4" s="15"/>
      <c r="C4" s="2" t="s">
        <v>16</v>
      </c>
      <c r="D4" s="3">
        <v>4019.2550000000001</v>
      </c>
      <c r="E4" s="3">
        <v>7746.1750000000002</v>
      </c>
      <c r="F4" s="3">
        <f t="shared" si="0"/>
        <v>0.87798833455745684</v>
      </c>
      <c r="G4" s="3">
        <f t="shared" si="1"/>
        <v>3528.8590036117312</v>
      </c>
      <c r="H4" s="12">
        <f>G4/G2</f>
        <v>16.699810878960623</v>
      </c>
    </row>
    <row r="5" spans="1:8" x14ac:dyDescent="0.2">
      <c r="A5" s="15"/>
      <c r="B5" s="15"/>
      <c r="C5" s="2" t="s">
        <v>17</v>
      </c>
      <c r="D5" s="3">
        <v>1598.8910000000001</v>
      </c>
      <c r="E5" s="3">
        <v>7355.7610000000004</v>
      </c>
      <c r="F5" s="3">
        <f t="shared" si="0"/>
        <v>0.8337369540182985</v>
      </c>
      <c r="G5" s="3">
        <f t="shared" si="1"/>
        <v>1333.0545121472715</v>
      </c>
      <c r="H5" s="12">
        <f>G5/G2</f>
        <v>6.3084861768123899</v>
      </c>
    </row>
    <row r="6" spans="1:8" x14ac:dyDescent="0.2">
      <c r="A6" s="15"/>
      <c r="B6" s="15" t="s">
        <v>4</v>
      </c>
      <c r="C6" s="2" t="s">
        <v>3</v>
      </c>
      <c r="D6" s="3">
        <v>1178.941</v>
      </c>
      <c r="E6" s="3">
        <v>8205.3469999999998</v>
      </c>
      <c r="F6" s="3">
        <f t="shared" si="0"/>
        <v>0.93003307400052593</v>
      </c>
      <c r="G6" s="3">
        <f t="shared" si="1"/>
        <v>1096.4541222952541</v>
      </c>
      <c r="H6" s="12">
        <f t="shared" ref="H6" si="2">G6/G6</f>
        <v>1</v>
      </c>
    </row>
    <row r="7" spans="1:8" x14ac:dyDescent="0.2">
      <c r="A7" s="15"/>
      <c r="B7" s="15"/>
      <c r="C7" s="2" t="s">
        <v>15</v>
      </c>
      <c r="D7" s="3">
        <v>1429.82</v>
      </c>
      <c r="E7" s="3">
        <v>7774.8819999999996</v>
      </c>
      <c r="F7" s="3">
        <f t="shared" si="0"/>
        <v>0.88124212253928536</v>
      </c>
      <c r="G7" s="3">
        <f t="shared" si="1"/>
        <v>1260.0176116491209</v>
      </c>
      <c r="H7" s="12">
        <f>G7/G6</f>
        <v>1.1491749504406736</v>
      </c>
    </row>
    <row r="8" spans="1:8" x14ac:dyDescent="0.2">
      <c r="A8" s="15"/>
      <c r="B8" s="15"/>
      <c r="C8" s="2" t="s">
        <v>16</v>
      </c>
      <c r="D8" s="3">
        <v>3093.2339999999999</v>
      </c>
      <c r="E8" s="3">
        <v>8822.64</v>
      </c>
      <c r="F8" s="3">
        <f t="shared" si="0"/>
        <v>1</v>
      </c>
      <c r="G8" s="3">
        <f t="shared" si="1"/>
        <v>3093.2339999999999</v>
      </c>
      <c r="H8" s="12">
        <f>G8/G6</f>
        <v>2.8211248761825085</v>
      </c>
    </row>
    <row r="9" spans="1:8" x14ac:dyDescent="0.2">
      <c r="A9" s="15"/>
      <c r="B9" s="15"/>
      <c r="C9" s="2" t="s">
        <v>17</v>
      </c>
      <c r="D9" s="3">
        <v>1387.4559999999999</v>
      </c>
      <c r="E9" s="3">
        <v>7453.1040000000003</v>
      </c>
      <c r="F9" s="3">
        <f t="shared" si="0"/>
        <v>0.8447702728435027</v>
      </c>
      <c r="G9" s="3">
        <f t="shared" si="1"/>
        <v>1172.0815836783547</v>
      </c>
      <c r="H9" s="12">
        <f>G9/G6</f>
        <v>1.0689745789133305</v>
      </c>
    </row>
    <row r="14" spans="1:8" x14ac:dyDescent="0.2">
      <c r="D14" s="3"/>
      <c r="E14" s="3"/>
      <c r="F14" s="3"/>
      <c r="G14" s="3"/>
      <c r="H14" s="3"/>
    </row>
    <row r="15" spans="1:8" x14ac:dyDescent="0.2">
      <c r="A15" s="9"/>
      <c r="B15" s="9"/>
      <c r="C15" s="2"/>
      <c r="D15" s="3"/>
      <c r="E15" s="3"/>
      <c r="F15" s="3"/>
      <c r="G15" s="3"/>
      <c r="H15" s="3"/>
    </row>
    <row r="16" spans="1:8" x14ac:dyDescent="0.2">
      <c r="A16" s="9"/>
      <c r="B16" s="9"/>
      <c r="C16" s="2"/>
      <c r="D16" s="3"/>
      <c r="E16" s="3"/>
      <c r="F16" s="3"/>
      <c r="G16" s="3"/>
      <c r="H16" s="3"/>
    </row>
    <row r="17" spans="1:8" x14ac:dyDescent="0.2">
      <c r="A17" s="9"/>
      <c r="B17" s="9"/>
      <c r="C17" s="2"/>
      <c r="D17" s="3"/>
      <c r="E17" s="3"/>
      <c r="F17" s="3"/>
      <c r="G17" s="3"/>
      <c r="H17" s="3"/>
    </row>
    <row r="18" spans="1:8" x14ac:dyDescent="0.2">
      <c r="A18" s="9"/>
      <c r="B18" s="9"/>
      <c r="C18" s="2"/>
      <c r="D18" s="3"/>
      <c r="E18" s="3"/>
      <c r="F18" s="3"/>
      <c r="G18" s="3"/>
      <c r="H18" s="3"/>
    </row>
    <row r="19" spans="1:8" x14ac:dyDescent="0.2">
      <c r="A19" s="9"/>
      <c r="B19" s="9"/>
      <c r="C19" s="2"/>
      <c r="D19" s="3"/>
      <c r="E19" s="3"/>
      <c r="F19" s="3"/>
      <c r="G19" s="3"/>
      <c r="H19" s="3"/>
    </row>
    <row r="20" spans="1:8" x14ac:dyDescent="0.2">
      <c r="A20" s="9"/>
      <c r="B20" s="9"/>
      <c r="C20" s="2"/>
      <c r="D20" s="3"/>
      <c r="E20" s="3"/>
      <c r="F20" s="3"/>
      <c r="G20" s="3"/>
      <c r="H20" s="3"/>
    </row>
    <row r="21" spans="1:8" x14ac:dyDescent="0.2">
      <c r="A21" s="9"/>
      <c r="B21" s="9"/>
      <c r="C21" s="2"/>
      <c r="D21" s="3"/>
      <c r="E21" s="3"/>
      <c r="F21" s="3"/>
      <c r="G21" s="3"/>
      <c r="H21" s="3"/>
    </row>
    <row r="22" spans="1:8" x14ac:dyDescent="0.2">
      <c r="A22" s="9"/>
      <c r="B22" s="9"/>
      <c r="C22" s="2"/>
      <c r="D22" s="3"/>
      <c r="E22" s="3"/>
      <c r="F22" s="3"/>
      <c r="G22" s="3"/>
      <c r="H22" s="3"/>
    </row>
    <row r="23" spans="1:8" x14ac:dyDescent="0.2">
      <c r="A23" s="9"/>
      <c r="B23" s="9"/>
      <c r="C23" s="2"/>
      <c r="D23" s="3"/>
      <c r="E23" s="3"/>
      <c r="F23" s="3"/>
      <c r="G23" s="3"/>
      <c r="H23" s="3"/>
    </row>
    <row r="24" spans="1:8" x14ac:dyDescent="0.2">
      <c r="A24" s="9"/>
      <c r="B24" s="9"/>
      <c r="C24" s="2"/>
      <c r="D24" s="3"/>
      <c r="E24" s="3"/>
      <c r="F24" s="3"/>
      <c r="G24" s="3"/>
      <c r="H24" s="3"/>
    </row>
    <row r="25" spans="1:8" x14ac:dyDescent="0.2">
      <c r="A25" s="9"/>
      <c r="B25" s="9"/>
      <c r="C25" s="2"/>
      <c r="D25" s="3"/>
      <c r="E25" s="3"/>
      <c r="F25" s="3"/>
      <c r="G25" s="3"/>
      <c r="H25" s="3"/>
    </row>
    <row r="26" spans="1:8" x14ac:dyDescent="0.2">
      <c r="A26" s="9"/>
      <c r="B26" s="9"/>
      <c r="C26" s="2"/>
      <c r="D26" s="3"/>
      <c r="E26" s="3"/>
      <c r="F26" s="3"/>
      <c r="G26" s="3"/>
      <c r="H26" s="3"/>
    </row>
    <row r="27" spans="1:8" x14ac:dyDescent="0.2">
      <c r="D27" s="3"/>
      <c r="E27" s="3"/>
      <c r="F27" s="3"/>
      <c r="G27" s="3"/>
      <c r="H27" s="3"/>
    </row>
    <row r="28" spans="1:8" x14ac:dyDescent="0.2">
      <c r="A28" s="9"/>
      <c r="B28" s="9"/>
      <c r="C28" s="2"/>
      <c r="D28" s="3"/>
      <c r="E28" s="3"/>
      <c r="F28" s="3"/>
      <c r="G28" s="3"/>
      <c r="H28" s="3"/>
    </row>
    <row r="29" spans="1:8" x14ac:dyDescent="0.2">
      <c r="A29" s="9"/>
      <c r="B29" s="9"/>
      <c r="C29" s="2"/>
      <c r="D29" s="3"/>
      <c r="E29" s="3"/>
      <c r="F29" s="3"/>
      <c r="G29" s="3"/>
      <c r="H29" s="3"/>
    </row>
    <row r="30" spans="1:8" x14ac:dyDescent="0.2">
      <c r="A30" s="9"/>
      <c r="B30" s="9"/>
      <c r="C30" s="2"/>
      <c r="D30" s="3"/>
      <c r="E30" s="3"/>
      <c r="F30" s="3"/>
      <c r="G30" s="3"/>
      <c r="H30" s="3"/>
    </row>
    <row r="31" spans="1:8" x14ac:dyDescent="0.2">
      <c r="A31" s="9"/>
      <c r="B31" s="9"/>
      <c r="C31" s="2"/>
      <c r="D31" s="3"/>
      <c r="E31" s="3"/>
      <c r="F31" s="3"/>
      <c r="G31" s="3"/>
      <c r="H31" s="3"/>
    </row>
    <row r="32" spans="1:8" x14ac:dyDescent="0.2">
      <c r="A32" s="9"/>
      <c r="B32" s="9"/>
      <c r="C32" s="2"/>
      <c r="D32" s="3"/>
      <c r="E32" s="3"/>
      <c r="F32" s="3"/>
      <c r="G32" s="3"/>
      <c r="H32" s="3"/>
    </row>
    <row r="33" spans="1:8" x14ac:dyDescent="0.2">
      <c r="A33" s="9"/>
      <c r="B33" s="9"/>
      <c r="C33" s="2"/>
      <c r="D33" s="3"/>
      <c r="E33" s="3"/>
      <c r="F33" s="3"/>
      <c r="G33" s="3"/>
      <c r="H33" s="3"/>
    </row>
    <row r="34" spans="1:8" x14ac:dyDescent="0.2">
      <c r="A34" s="9"/>
      <c r="B34" s="9"/>
      <c r="C34" s="2"/>
      <c r="D34" s="3"/>
      <c r="E34" s="3"/>
      <c r="F34" s="3"/>
      <c r="G34" s="3"/>
      <c r="H34" s="3"/>
    </row>
    <row r="35" spans="1:8" x14ac:dyDescent="0.2">
      <c r="A35" s="9"/>
      <c r="B35" s="9"/>
      <c r="C35" s="2"/>
      <c r="D35" s="3"/>
      <c r="E35" s="3"/>
      <c r="F35" s="3"/>
      <c r="G35" s="3"/>
      <c r="H35" s="3"/>
    </row>
    <row r="36" spans="1:8" x14ac:dyDescent="0.2">
      <c r="A36" s="9"/>
      <c r="B36" s="9"/>
      <c r="C36" s="2"/>
      <c r="D36" s="3"/>
      <c r="E36" s="3"/>
      <c r="F36" s="3"/>
      <c r="G36" s="3"/>
      <c r="H36" s="3"/>
    </row>
    <row r="37" spans="1:8" x14ac:dyDescent="0.2">
      <c r="A37" s="9"/>
      <c r="B37" s="9"/>
      <c r="C37" s="2"/>
      <c r="D37" s="3"/>
      <c r="E37" s="3"/>
      <c r="F37" s="3"/>
      <c r="G37" s="3"/>
      <c r="H37" s="3"/>
    </row>
    <row r="38" spans="1:8" x14ac:dyDescent="0.2">
      <c r="A38" s="9"/>
      <c r="B38" s="9"/>
      <c r="C38" s="2"/>
      <c r="D38" s="3"/>
      <c r="E38" s="3"/>
      <c r="F38" s="3"/>
      <c r="G38" s="3"/>
      <c r="H38" s="3"/>
    </row>
    <row r="39" spans="1:8" x14ac:dyDescent="0.2">
      <c r="A39" s="9"/>
      <c r="B39" s="9"/>
      <c r="C39" s="2"/>
      <c r="D39" s="3"/>
      <c r="E39" s="3"/>
      <c r="F39" s="3"/>
      <c r="G39" s="3"/>
      <c r="H39" s="3"/>
    </row>
  </sheetData>
  <mergeCells count="4">
    <mergeCell ref="A1:C1"/>
    <mergeCell ref="B2:B5"/>
    <mergeCell ref="B6:B9"/>
    <mergeCell ref="A2:A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9DA0-A0D6-7043-BE44-4A8E46596A7D}">
  <dimension ref="A1:J9"/>
  <sheetViews>
    <sheetView workbookViewId="0">
      <selection activeCell="C17" sqref="C17"/>
    </sheetView>
  </sheetViews>
  <sheetFormatPr baseColWidth="10" defaultRowHeight="16" x14ac:dyDescent="0.2"/>
  <cols>
    <col min="4" max="4" width="14.85546875" bestFit="1" customWidth="1"/>
    <col min="5" max="5" width="18" bestFit="1" customWidth="1"/>
    <col min="6" max="6" width="20.28515625" bestFit="1" customWidth="1"/>
    <col min="7" max="7" width="24.85546875" bestFit="1" customWidth="1"/>
    <col min="8" max="8" width="23.140625" bestFit="1" customWidth="1"/>
    <col min="10" max="10" width="25.42578125" bestFit="1" customWidth="1"/>
  </cols>
  <sheetData>
    <row r="1" spans="1:10" x14ac:dyDescent="0.2">
      <c r="A1" s="14" t="s">
        <v>18</v>
      </c>
      <c r="B1" s="14"/>
      <c r="C1" s="14"/>
      <c r="D1" s="6" t="s">
        <v>10</v>
      </c>
      <c r="E1" s="2" t="s">
        <v>11</v>
      </c>
      <c r="F1" s="2" t="s">
        <v>12</v>
      </c>
      <c r="G1" s="7" t="s">
        <v>13</v>
      </c>
      <c r="H1" s="10" t="s">
        <v>14</v>
      </c>
      <c r="J1" s="8"/>
    </row>
    <row r="2" spans="1:10" x14ac:dyDescent="0.2">
      <c r="A2" s="15" t="s">
        <v>5</v>
      </c>
      <c r="B2" s="15" t="s">
        <v>2</v>
      </c>
      <c r="C2" s="2" t="s">
        <v>3</v>
      </c>
      <c r="D2" s="3">
        <v>2505.355</v>
      </c>
      <c r="E2" s="3">
        <v>728.577</v>
      </c>
      <c r="F2" s="3">
        <f>E2/3955.11</f>
        <v>0.1842115642801338</v>
      </c>
      <c r="G2" s="3">
        <f t="shared" ref="G2:G9" si="0">D2*F2</f>
        <v>461.51536362705463</v>
      </c>
      <c r="H2" s="11">
        <f>G2/G2</f>
        <v>1</v>
      </c>
    </row>
    <row r="3" spans="1:10" x14ac:dyDescent="0.2">
      <c r="A3" s="15"/>
      <c r="B3" s="15"/>
      <c r="C3" s="2" t="s">
        <v>15</v>
      </c>
      <c r="D3" s="3">
        <v>4257.3050000000003</v>
      </c>
      <c r="E3" s="3">
        <v>1323.577</v>
      </c>
      <c r="F3" s="3">
        <f t="shared" ref="F3:F9" si="1">E3/3955.11</f>
        <v>0.33464985803176145</v>
      </c>
      <c r="G3" s="3">
        <f t="shared" si="0"/>
        <v>1424.7065138479084</v>
      </c>
      <c r="H3" s="11">
        <f>G3/G2</f>
        <v>3.0870186046486583</v>
      </c>
    </row>
    <row r="4" spans="1:10" x14ac:dyDescent="0.2">
      <c r="A4" s="15"/>
      <c r="B4" s="15"/>
      <c r="C4" s="2" t="s">
        <v>16</v>
      </c>
      <c r="D4" s="3">
        <v>4060.7190000000001</v>
      </c>
      <c r="E4" s="3">
        <v>1228.2840000000001</v>
      </c>
      <c r="F4" s="3">
        <f t="shared" si="1"/>
        <v>0.31055621714693143</v>
      </c>
      <c r="G4" s="3">
        <f t="shared" si="0"/>
        <v>1261.0815315366704</v>
      </c>
      <c r="H4" s="11">
        <f>G4/G2</f>
        <v>2.7324800665915343</v>
      </c>
    </row>
    <row r="5" spans="1:10" x14ac:dyDescent="0.2">
      <c r="A5" s="15"/>
      <c r="B5" s="15"/>
      <c r="C5" s="2" t="s">
        <v>17</v>
      </c>
      <c r="D5" s="3">
        <v>4878.4260000000004</v>
      </c>
      <c r="E5" s="3">
        <v>1853.6980000000001</v>
      </c>
      <c r="F5" s="3">
        <f t="shared" si="1"/>
        <v>0.4686843096652179</v>
      </c>
      <c r="G5" s="3">
        <f t="shared" si="0"/>
        <v>2286.4417220628507</v>
      </c>
      <c r="H5" s="11">
        <f>G5/G2</f>
        <v>4.9542050000105702</v>
      </c>
    </row>
    <row r="6" spans="1:10" x14ac:dyDescent="0.2">
      <c r="A6" s="15"/>
      <c r="B6" s="15" t="s">
        <v>4</v>
      </c>
      <c r="C6" s="2" t="s">
        <v>3</v>
      </c>
      <c r="D6" s="3">
        <v>3142.6480000000001</v>
      </c>
      <c r="E6" s="3">
        <v>2263.4059999999999</v>
      </c>
      <c r="F6" s="3">
        <f t="shared" si="1"/>
        <v>0.57227384320537222</v>
      </c>
      <c r="G6" s="3">
        <f t="shared" si="0"/>
        <v>1798.4552488016766</v>
      </c>
      <c r="H6" s="11">
        <f t="shared" ref="H6" si="2">G6/G6</f>
        <v>1</v>
      </c>
    </row>
    <row r="7" spans="1:10" x14ac:dyDescent="0.2">
      <c r="A7" s="15"/>
      <c r="B7" s="15"/>
      <c r="C7" s="2" t="s">
        <v>15</v>
      </c>
      <c r="D7" s="3">
        <v>2489.527</v>
      </c>
      <c r="E7" s="3">
        <v>3955.1129999999998</v>
      </c>
      <c r="F7" s="3">
        <f t="shared" si="1"/>
        <v>1.0000007585124053</v>
      </c>
      <c r="G7" s="3">
        <f t="shared" si="0"/>
        <v>2489.5288883371131</v>
      </c>
      <c r="H7" s="11">
        <f>G7/G6</f>
        <v>1.3842595694254298</v>
      </c>
    </row>
    <row r="8" spans="1:10" x14ac:dyDescent="0.2">
      <c r="A8" s="15"/>
      <c r="B8" s="15"/>
      <c r="C8" s="2" t="s">
        <v>16</v>
      </c>
      <c r="D8" s="3">
        <v>1219.991</v>
      </c>
      <c r="E8" s="3">
        <v>3258.1129999999998</v>
      </c>
      <c r="F8" s="3">
        <f t="shared" si="1"/>
        <v>0.82377304297478449</v>
      </c>
      <c r="G8" s="3">
        <f t="shared" si="0"/>
        <v>1004.9956984718502</v>
      </c>
      <c r="H8" s="11">
        <f>G8/G6</f>
        <v>0.55881051204442589</v>
      </c>
    </row>
    <row r="9" spans="1:10" x14ac:dyDescent="0.2">
      <c r="A9" s="15"/>
      <c r="B9" s="15"/>
      <c r="C9" s="2" t="s">
        <v>17</v>
      </c>
      <c r="D9" s="3">
        <v>1048.2840000000001</v>
      </c>
      <c r="E9" s="3">
        <v>3268.527</v>
      </c>
      <c r="F9" s="3">
        <f t="shared" si="1"/>
        <v>0.82640609237164075</v>
      </c>
      <c r="G9" s="3">
        <f t="shared" si="0"/>
        <v>866.30828413571317</v>
      </c>
      <c r="H9" s="11">
        <f>G9/G6</f>
        <v>0.4816957690289711</v>
      </c>
    </row>
  </sheetData>
  <mergeCells count="4">
    <mergeCell ref="A2:A9"/>
    <mergeCell ref="B2:B5"/>
    <mergeCell ref="B6:B9"/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pIRE</vt:lpstr>
      <vt:lpstr>peIF2a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Coryn Stump</dc:creator>
  <cp:lastModifiedBy>Coryn Stump</cp:lastModifiedBy>
  <dcterms:created xsi:type="dcterms:W3CDTF">2024-01-11T18:48:34Z</dcterms:created>
  <dcterms:modified xsi:type="dcterms:W3CDTF">2024-07-19T15:26:14Z</dcterms:modified>
</cp:coreProperties>
</file>