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3/Drug-PV-Treatment/n3-GSK/"/>
    </mc:Choice>
  </mc:AlternateContent>
  <xr:revisionPtr revIDLastSave="0" documentId="13_ncr:1_{1F1E7A8A-934A-DC43-8FCF-A8F1B8C0CB95}" xr6:coauthVersionLast="47" xr6:coauthVersionMax="47" xr10:uidLastSave="{00000000-0000-0000-0000-000000000000}"/>
  <bookViews>
    <workbookView xWindow="4140" yWindow="500" windowWidth="24660" windowHeight="16320" activeTab="1" xr2:uid="{16D1A6F4-7D5D-BB44-9A4C-ECB88136FDCF}"/>
  </bookViews>
  <sheets>
    <sheet name="peIF2a" sheetId="3" r:id="rId1"/>
    <sheet name="pI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H8" i="2"/>
  <c r="H7" i="2"/>
  <c r="H5" i="2"/>
  <c r="H4" i="2"/>
  <c r="H3" i="2"/>
  <c r="H6" i="2"/>
  <c r="H2" i="2"/>
  <c r="G3" i="2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2" i="2"/>
  <c r="F3" i="3"/>
  <c r="G3" i="3" s="1"/>
  <c r="F4" i="3"/>
  <c r="G4" i="3" s="1"/>
  <c r="F5" i="3"/>
  <c r="G5" i="3" s="1"/>
  <c r="F6" i="3"/>
  <c r="G6" i="3" s="1"/>
  <c r="H6" i="3" s="1"/>
  <c r="F7" i="3"/>
  <c r="G7" i="3" s="1"/>
  <c r="F8" i="3"/>
  <c r="G8" i="3" s="1"/>
  <c r="F9" i="3"/>
  <c r="G9" i="3" s="1"/>
  <c r="F2" i="3"/>
  <c r="G2" i="3" s="1"/>
  <c r="H2" i="3" s="1"/>
  <c r="H5" i="3" l="1"/>
  <c r="H4" i="3"/>
  <c r="H3" i="3"/>
  <c r="H8" i="3"/>
  <c r="H9" i="3"/>
  <c r="H7" i="3"/>
</calcChain>
</file>

<file path=xl/sharedStrings.xml><?xml version="1.0" encoding="utf-8"?>
<sst xmlns="http://schemas.openxmlformats.org/spreadsheetml/2006/main" count="34" uniqueCount="20">
  <si>
    <t>15 min</t>
  </si>
  <si>
    <t>DMSO</t>
  </si>
  <si>
    <t>NH</t>
  </si>
  <si>
    <t>GSK</t>
  </si>
  <si>
    <t>p-IRE Intensity</t>
  </si>
  <si>
    <t>Total IRE Intensity</t>
  </si>
  <si>
    <t>Normalized Total IRE</t>
  </si>
  <si>
    <t>Normalized p-IRE (to total)</t>
  </si>
  <si>
    <t>p-IRE Relative to NH IgG</t>
  </si>
  <si>
    <t>1 hour</t>
  </si>
  <si>
    <t>p-eIF2a Intensity</t>
  </si>
  <si>
    <t>Total eIF2a Intensity</t>
  </si>
  <si>
    <t>Normalized Total eIF2a</t>
  </si>
  <si>
    <t>Normalized p-eIF2a (to total)</t>
  </si>
  <si>
    <t>p-eIF2a Relative to NH IgG</t>
  </si>
  <si>
    <t>PV1a</t>
  </si>
  <si>
    <t>PV2</t>
  </si>
  <si>
    <t>PV3</t>
  </si>
  <si>
    <t>BLOT #3- Run on 2/19/24</t>
  </si>
  <si>
    <t>BLOT #1- Run on 2/14/24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</si>
</sst>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b/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1"/>
    </xf>
    <xf numFmtId="2" fontId="0" fillId="4" borderId="0" xfId="0" applyNumberForma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peIF2a!$B$2:$C$9</c:f>
              <c:multiLvlStrCache>
                <c:ptCount val="8"/>
                <c:lvl>
                  <c:pt idx="0">
                    <c:v>NH</c:v>
                  </c:pt>
                  <c:pt idx="1">
                    <c:v>PV1a</c:v>
                  </c:pt>
                  <c:pt idx="2">
                    <c:v>PV2</c:v>
                  </c:pt>
                  <c:pt idx="3">
                    <c:v>PV3</c:v>
                  </c:pt>
                  <c:pt idx="4">
                    <c:v>NH</c:v>
                  </c:pt>
                  <c:pt idx="5">
                    <c:v>PV1a</c:v>
                  </c:pt>
                  <c:pt idx="6">
                    <c:v>PV2</c:v>
                  </c:pt>
                  <c:pt idx="7">
                    <c:v>PV3</c:v>
                  </c:pt>
                </c:lvl>
                <c:lvl>
                  <c:pt idx="0">
                    <c:v>DMSO</c:v>
                  </c:pt>
                  <c:pt idx="4">
                    <c:v>GSK</c:v>
                  </c:pt>
                </c:lvl>
              </c:multiLvlStrCache>
            </c:multiLvlStrRef>
          </c:cat>
          <c:val>
            <c:numRef>
              <c:f>peIF2a!$H$2:$H$9</c:f>
              <c:numCache>
                <c:formatCode>0.00</c:formatCode>
                <c:ptCount val="8"/>
                <c:pt idx="0">
                  <c:v>1</c:v>
                </c:pt>
                <c:pt idx="1">
                  <c:v>2.423038277986695</c:v>
                </c:pt>
                <c:pt idx="2">
                  <c:v>1.7241644812761314</c:v>
                </c:pt>
                <c:pt idx="3">
                  <c:v>1.1697004026926716</c:v>
                </c:pt>
                <c:pt idx="4">
                  <c:v>1</c:v>
                </c:pt>
                <c:pt idx="5">
                  <c:v>0.74671631744420042</c:v>
                </c:pt>
                <c:pt idx="6">
                  <c:v>0.58749955894185724</c:v>
                </c:pt>
                <c:pt idx="7">
                  <c:v>0.73305320260239193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9-8E44-A13B-5533BBD279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5271871"/>
        <c:axId val="375273599"/>
      </c:barChart>
      <c:catAx>
        <c:axId val="3752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73599"/>
        <c:crosses val="autoZero"/>
        <c:auto val="1"/>
        <c:lblAlgn val="ctr"/>
        <c:lblOffset val="100"/>
        <c:noMultiLvlLbl val="0"/>
      </c:catAx>
      <c:valAx>
        <c:axId val="3752735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kern="1200" baseline="0">
                    <a:solidFill>
                      <a:sysClr val="windowText" lastClr="000000"/>
                    </a:solidFill>
                  </a:rPr>
                  <a:t>Relative Units (peIF2⍺/Total eIF2⍺)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2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pIRE!$B$2:$C$9</c:f>
              <c:multiLvlStrCache>
                <c:ptCount val="8"/>
                <c:lvl>
                  <c:pt idx="0">
                    <c:v>NH</c:v>
                  </c:pt>
                  <c:pt idx="1">
                    <c:v>PV1a</c:v>
                  </c:pt>
                  <c:pt idx="2">
                    <c:v>PV2</c:v>
                  </c:pt>
                  <c:pt idx="3">
                    <c:v>PV3</c:v>
                  </c:pt>
                  <c:pt idx="4">
                    <c:v>NH</c:v>
                  </c:pt>
                  <c:pt idx="5">
                    <c:v>PV1a</c:v>
                  </c:pt>
                  <c:pt idx="6">
                    <c:v>PV2</c:v>
                  </c:pt>
                  <c:pt idx="7">
                    <c:v>PV3</c:v>
                  </c:pt>
                </c:lvl>
                <c:lvl>
                  <c:pt idx="0">
                    <c:v>DMSO</c:v>
                  </c:pt>
                  <c:pt idx="4">
                    <c:v>GSK</c:v>
                  </c:pt>
                </c:lvl>
              </c:multiLvlStrCache>
            </c:multiLvlStrRef>
          </c:cat>
          <c:val>
            <c:numRef>
              <c:f>pIRE!$H$2:$H$9</c:f>
              <c:numCache>
                <c:formatCode>0.00</c:formatCode>
                <c:ptCount val="8"/>
                <c:pt idx="0">
                  <c:v>1</c:v>
                </c:pt>
                <c:pt idx="1">
                  <c:v>1.8194178331254082E-2</c:v>
                </c:pt>
                <c:pt idx="2">
                  <c:v>16.523322927156478</c:v>
                </c:pt>
                <c:pt idx="3">
                  <c:v>9.1312162787582007</c:v>
                </c:pt>
                <c:pt idx="4">
                  <c:v>1</c:v>
                </c:pt>
                <c:pt idx="5">
                  <c:v>2.0936529210693284</c:v>
                </c:pt>
                <c:pt idx="6">
                  <c:v>2.4902526471349793</c:v>
                </c:pt>
                <c:pt idx="7">
                  <c:v>0.64803395488492888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9-124A-8C0F-8C3F0F8AF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0284352"/>
        <c:axId val="194039488"/>
      </c:barChart>
      <c:catAx>
        <c:axId val="23028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39488"/>
        <c:crosses val="autoZero"/>
        <c:auto val="1"/>
        <c:lblAlgn val="ctr"/>
        <c:lblOffset val="100"/>
        <c:noMultiLvlLbl val="0"/>
      </c:catAx>
      <c:valAx>
        <c:axId val="194039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 Units (pIRE1⍺/Total IRE1⍺)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28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1642534</xdr:colOff>
      <xdr:row>10</xdr:row>
      <xdr:rowOff>67734</xdr:rowOff>
    </xdr:from>
    <xdr:to>
      <xdr:col>8</xdr:col>
      <xdr:colOff>298855</xdr:colOff>
      <xdr:row>23</xdr:row>
      <xdr:rowOff>168793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D809D33-9335-9240-AD33-08BC50FD44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1399680</xdr:colOff>
      <xdr:row>10</xdr:row>
      <xdr:rowOff>22370</xdr:rowOff>
    </xdr:from>
    <xdr:to>
      <xdr:col>8</xdr:col>
      <xdr:colOff>91346</xdr:colOff>
      <xdr:row>23</xdr:row>
      <xdr:rowOff>30758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296D73-834F-825A-31D7-576C6EE64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439-DC73-F34E-BC2B-DDB0F543D1C1}">
  <dimension ref="A1:H9"/>
  <sheetViews>
    <sheetView zoomScale="92" workbookViewId="0">
      <selection sqref="A1:C1"/>
    </sheetView>
  </sheetViews>
  <sheetFormatPr baseColWidth="10" defaultRowHeight="16" x14ac:dyDescent="0.2"/>
  <cols>
    <col min="4" max="4" width="14.42578125" style="9" bestFit="1" customWidth="1"/>
    <col min="5" max="5" width="17.42578125" style="9" bestFit="1" customWidth="1"/>
    <col min="6" max="6" width="19.7109375" style="9" bestFit="1" customWidth="1"/>
    <col min="7" max="7" width="24.140625" style="9" bestFit="1" customWidth="1"/>
    <col min="8" max="8" width="22.5703125" bestFit="1" customWidth="1"/>
  </cols>
  <sheetData>
    <row r="1" spans="1:8" x14ac:dyDescent="0.2">
      <c r="A1" s="15" t="s">
        <v>18</v>
      </c>
      <c r="B1" s="15"/>
      <c r="C1" s="15"/>
      <c r="D1" s="2" t="s">
        <v>10</v>
      </c>
      <c r="E1" s="3" t="s">
        <v>11</v>
      </c>
      <c r="F1" s="3" t="s">
        <v>12</v>
      </c>
      <c r="G1" s="4" t="s">
        <v>13</v>
      </c>
      <c r="H1" s="13" t="s">
        <v>14</v>
      </c>
    </row>
    <row r="2" spans="1:8" x14ac:dyDescent="0.2">
      <c r="A2" s="14" t="s">
        <v>9</v>
      </c>
      <c r="B2" s="14" t="s">
        <v>1</v>
      </c>
      <c r="C2" s="5" t="s">
        <v>2</v>
      </c>
      <c r="D2" s="9">
        <v>3261.77</v>
      </c>
      <c r="E2" s="6">
        <v>2534.1129999999998</v>
      </c>
      <c r="F2" s="6">
        <f>E2/4184.82</f>
        <v>0.6055488647062478</v>
      </c>
      <c r="G2" s="6">
        <f>D2*F2</f>
        <v>1975.1611204328979</v>
      </c>
      <c r="H2" s="11">
        <f>G2/G2</f>
        <v>1</v>
      </c>
    </row>
    <row r="3" spans="1:8" x14ac:dyDescent="0.2">
      <c r="A3" s="14"/>
      <c r="B3" s="14"/>
      <c r="C3" s="5" t="s">
        <v>15</v>
      </c>
      <c r="D3" s="9">
        <v>4785.8909999999996</v>
      </c>
      <c r="E3" s="6">
        <v>4184.82</v>
      </c>
      <c r="F3" s="6">
        <f t="shared" ref="F3:F9" si="0">E3/4184.82</f>
        <v>1</v>
      </c>
      <c r="G3" s="6">
        <f t="shared" ref="G3:G9" si="1">D3*F3</f>
        <v>4785.8909999999996</v>
      </c>
      <c r="H3" s="11">
        <f>G3/G2</f>
        <v>2.423038277986695</v>
      </c>
    </row>
    <row r="4" spans="1:8" x14ac:dyDescent="0.2">
      <c r="A4" s="14"/>
      <c r="B4" s="14"/>
      <c r="C4" s="5" t="s">
        <v>16</v>
      </c>
      <c r="D4" s="9">
        <v>4103.3549999999996</v>
      </c>
      <c r="E4" s="6">
        <v>3473.1129999999998</v>
      </c>
      <c r="F4" s="6">
        <f t="shared" si="0"/>
        <v>0.82993127541925338</v>
      </c>
      <c r="G4" s="6">
        <f t="shared" si="1"/>
        <v>3405.5026486479701</v>
      </c>
      <c r="H4" s="11">
        <f>G4/G2</f>
        <v>1.7241644812761314</v>
      </c>
    </row>
    <row r="5" spans="1:8" x14ac:dyDescent="0.2">
      <c r="A5" s="14"/>
      <c r="B5" s="14"/>
      <c r="C5" s="5" t="s">
        <v>17</v>
      </c>
      <c r="D5" s="9">
        <v>3770.4769999999999</v>
      </c>
      <c r="E5" s="6">
        <v>2564.2339999999999</v>
      </c>
      <c r="F5" s="6">
        <f t="shared" si="0"/>
        <v>0.61274654584904487</v>
      </c>
      <c r="G5" s="6">
        <f t="shared" si="1"/>
        <v>2310.3467579532689</v>
      </c>
      <c r="H5" s="11">
        <f>G5/G2</f>
        <v>1.1697004026926716</v>
      </c>
    </row>
    <row r="6" spans="1:8" x14ac:dyDescent="0.2">
      <c r="A6" s="14"/>
      <c r="B6" s="14" t="s">
        <v>3</v>
      </c>
      <c r="C6" s="5" t="s">
        <v>2</v>
      </c>
      <c r="D6" s="9">
        <v>4420.2340000000004</v>
      </c>
      <c r="E6" s="6">
        <v>3452.82</v>
      </c>
      <c r="F6" s="6">
        <f t="shared" si="0"/>
        <v>0.8250820823834718</v>
      </c>
      <c r="G6" s="6">
        <f t="shared" si="1"/>
        <v>3647.0558733422235</v>
      </c>
      <c r="H6" s="11">
        <f t="shared" ref="H6" si="2">G6/G6</f>
        <v>1</v>
      </c>
    </row>
    <row r="7" spans="1:8" x14ac:dyDescent="0.2">
      <c r="A7" s="14"/>
      <c r="B7" s="14"/>
      <c r="C7" s="5" t="s">
        <v>15</v>
      </c>
      <c r="D7" s="9">
        <v>3690.82</v>
      </c>
      <c r="E7" s="6">
        <v>3087.82</v>
      </c>
      <c r="F7" s="6">
        <f t="shared" si="0"/>
        <v>0.73786208247905538</v>
      </c>
      <c r="G7" s="6">
        <f t="shared" si="1"/>
        <v>2723.3161312553475</v>
      </c>
      <c r="H7" s="11">
        <f>G7/G6</f>
        <v>0.74671631744420042</v>
      </c>
    </row>
    <row r="8" spans="1:8" x14ac:dyDescent="0.2">
      <c r="A8" s="14"/>
      <c r="B8" s="14"/>
      <c r="C8" s="5" t="s">
        <v>16</v>
      </c>
      <c r="D8" s="9">
        <v>3458.2339999999999</v>
      </c>
      <c r="E8" s="6">
        <v>2592.8200000000002</v>
      </c>
      <c r="F8" s="6">
        <f t="shared" si="0"/>
        <v>0.61957742507443581</v>
      </c>
      <c r="G8" s="6">
        <f t="shared" si="1"/>
        <v>2142.6437170248664</v>
      </c>
      <c r="H8" s="11">
        <f>G8/G6</f>
        <v>0.58749955894185724</v>
      </c>
    </row>
    <row r="9" spans="1:8" x14ac:dyDescent="0.2">
      <c r="A9" s="14"/>
      <c r="B9" s="14"/>
      <c r="C9" s="5" t="s">
        <v>17</v>
      </c>
      <c r="D9" s="9">
        <v>3730.82</v>
      </c>
      <c r="E9" s="6">
        <v>2998.82</v>
      </c>
      <c r="F9" s="6">
        <f t="shared" si="0"/>
        <v>0.71659474003660861</v>
      </c>
      <c r="G9" s="6">
        <f t="shared" si="1"/>
        <v>2673.4859880233803</v>
      </c>
      <c r="H9" s="11">
        <f>G9/G6</f>
        <v>0.73305320260239193</v>
      </c>
    </row>
  </sheetData>
  <mergeCells count="4">
    <mergeCell ref="A2:A9"/>
    <mergeCell ref="B2:B5"/>
    <mergeCell ref="B6:B9"/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A3526-8805-D54F-BAC7-6CA6C23B5C6E}">
  <dimension ref="A1:J27"/>
  <sheetViews>
    <sheetView tabSelected="1" zoomScale="111" workbookViewId="0">
      <selection activeCell="D12" sqref="D12"/>
    </sheetView>
  </sheetViews>
  <sheetFormatPr baseColWidth="10" defaultRowHeight="16" x14ac:dyDescent="0.2"/>
  <cols>
    <col min="4" max="4" width="12.85546875" style="9" bestFit="1" customWidth="1"/>
    <col min="5" max="5" width="15.7109375" style="9" bestFit="1" customWidth="1"/>
    <col min="6" max="6" width="18.140625" style="9" bestFit="1" customWidth="1"/>
    <col min="7" max="7" width="22.5703125" bestFit="1" customWidth="1"/>
    <col min="8" max="8" width="20.85546875" bestFit="1" customWidth="1"/>
    <col min="10" max="10" width="24.28515625" bestFit="1" customWidth="1"/>
  </cols>
  <sheetData>
    <row r="1" spans="1:10" x14ac:dyDescent="0.2">
      <c r="A1" s="15" t="s">
        <v>19</v>
      </c>
      <c r="B1" s="15"/>
      <c r="C1" s="15"/>
      <c r="D1" s="1" t="s">
        <v>4</v>
      </c>
      <c r="E1" s="5" t="s">
        <v>5</v>
      </c>
      <c r="F1" s="5" t="s">
        <v>6</v>
      </c>
      <c r="G1" s="8" t="s">
        <v>7</v>
      </c>
      <c r="H1" s="12" t="s">
        <v>8</v>
      </c>
      <c r="J1" s="10"/>
    </row>
    <row r="2" spans="1:10" x14ac:dyDescent="0.2">
      <c r="A2" s="14" t="s">
        <v>0</v>
      </c>
      <c r="B2" s="14" t="s">
        <v>1</v>
      </c>
      <c r="C2" s="5" t="s">
        <v>2</v>
      </c>
      <c r="D2" s="6">
        <v>276.971</v>
      </c>
      <c r="E2" s="6">
        <v>3903.1039999999998</v>
      </c>
      <c r="F2" s="9">
        <f>E2/7464.35</f>
        <v>0.52289938172781281</v>
      </c>
      <c r="G2" s="6">
        <f>D2*F2</f>
        <v>144.82796465653405</v>
      </c>
      <c r="H2" s="11">
        <f>G2/G2</f>
        <v>1</v>
      </c>
    </row>
    <row r="3" spans="1:10" x14ac:dyDescent="0.2">
      <c r="A3" s="14"/>
      <c r="B3" s="14"/>
      <c r="C3" s="5" t="s">
        <v>15</v>
      </c>
      <c r="D3" s="6">
        <v>43.777999999999999</v>
      </c>
      <c r="E3" s="6">
        <v>449.28399999999999</v>
      </c>
      <c r="F3" s="9">
        <f t="shared" ref="F3:F9" si="0">E3/7464.35</f>
        <v>6.0190639506454008E-2</v>
      </c>
      <c r="G3" s="6">
        <f t="shared" ref="G3:G9" si="1">D3*F3</f>
        <v>2.6350258163135436</v>
      </c>
      <c r="H3" s="11">
        <f>G3/G2</f>
        <v>1.8194178331254082E-2</v>
      </c>
    </row>
    <row r="4" spans="1:10" x14ac:dyDescent="0.2">
      <c r="A4" s="14"/>
      <c r="B4" s="14"/>
      <c r="C4" s="5" t="s">
        <v>16</v>
      </c>
      <c r="D4" s="6">
        <v>3243.7489999999998</v>
      </c>
      <c r="E4" s="6">
        <v>5506.74</v>
      </c>
      <c r="F4" s="9">
        <f t="shared" si="0"/>
        <v>0.73773871803974889</v>
      </c>
      <c r="G4" s="6">
        <f t="shared" si="1"/>
        <v>2393.0392289027172</v>
      </c>
      <c r="H4" s="11">
        <f>G4/G2</f>
        <v>16.523322927156478</v>
      </c>
    </row>
    <row r="5" spans="1:10" x14ac:dyDescent="0.2">
      <c r="A5" s="14"/>
      <c r="B5" s="14"/>
      <c r="C5" s="5" t="s">
        <v>17</v>
      </c>
      <c r="D5" s="6">
        <v>1322.4559999999999</v>
      </c>
      <c r="E5" s="6">
        <v>7464.3469999999998</v>
      </c>
      <c r="F5" s="9">
        <f t="shared" si="0"/>
        <v>0.99999959808958572</v>
      </c>
      <c r="G5" s="6">
        <f t="shared" si="1"/>
        <v>1322.4554684911611</v>
      </c>
      <c r="H5" s="11">
        <f>G5/G2</f>
        <v>9.1312162787582007</v>
      </c>
    </row>
    <row r="6" spans="1:10" x14ac:dyDescent="0.2">
      <c r="A6" s="14"/>
      <c r="B6" s="14" t="s">
        <v>3</v>
      </c>
      <c r="C6" s="5" t="s">
        <v>2</v>
      </c>
      <c r="D6" s="6">
        <v>1101.0419999999999</v>
      </c>
      <c r="E6" s="6">
        <v>5988.1040000000003</v>
      </c>
      <c r="F6" s="9">
        <f t="shared" si="0"/>
        <v>0.80222711957504667</v>
      </c>
      <c r="G6" s="6">
        <f t="shared" si="1"/>
        <v>883.2857521911485</v>
      </c>
      <c r="H6" s="11">
        <f t="shared" ref="H6" si="2">G6/G6</f>
        <v>1</v>
      </c>
    </row>
    <row r="7" spans="1:10" x14ac:dyDescent="0.2">
      <c r="A7" s="14"/>
      <c r="B7" s="14"/>
      <c r="C7" s="5" t="s">
        <v>15</v>
      </c>
      <c r="D7" s="6">
        <v>2242.335</v>
      </c>
      <c r="E7" s="6">
        <v>6155.9830000000002</v>
      </c>
      <c r="F7" s="9">
        <f t="shared" si="0"/>
        <v>0.82471789238178805</v>
      </c>
      <c r="G7" s="6">
        <f t="shared" si="1"/>
        <v>1849.2937952139168</v>
      </c>
      <c r="H7" s="11">
        <f>G7/G6</f>
        <v>2.0936529210693284</v>
      </c>
    </row>
    <row r="8" spans="1:10" x14ac:dyDescent="0.2">
      <c r="A8" s="14"/>
      <c r="B8" s="14"/>
      <c r="C8" s="5" t="s">
        <v>16</v>
      </c>
      <c r="D8" s="6">
        <v>2986.7489999999998</v>
      </c>
      <c r="E8" s="6">
        <v>5497.1540000000005</v>
      </c>
      <c r="F8" s="9">
        <f t="shared" si="0"/>
        <v>0.73645448029634197</v>
      </c>
      <c r="G8" s="6">
        <f t="shared" si="1"/>
        <v>2199.6046825706189</v>
      </c>
      <c r="H8" s="11">
        <f>G8/G6</f>
        <v>2.4902526471349793</v>
      </c>
    </row>
    <row r="9" spans="1:10" x14ac:dyDescent="0.2">
      <c r="A9" s="14"/>
      <c r="B9" s="14"/>
      <c r="C9" s="5" t="s">
        <v>17</v>
      </c>
      <c r="D9" s="6">
        <v>944.45600000000002</v>
      </c>
      <c r="E9" s="6">
        <v>4523.8609999999999</v>
      </c>
      <c r="F9" s="9">
        <f t="shared" si="0"/>
        <v>0.60606228271718232</v>
      </c>
      <c r="G9" s="6">
        <f t="shared" si="1"/>
        <v>572.39915928593916</v>
      </c>
      <c r="H9" s="11">
        <f>G9/G6</f>
        <v>0.64803395488492888</v>
      </c>
    </row>
    <row r="10" spans="1:10" x14ac:dyDescent="0.2">
      <c r="A10" s="7"/>
      <c r="B10" s="7"/>
      <c r="C10" s="5"/>
      <c r="D10" s="6"/>
      <c r="E10" s="6"/>
      <c r="G10" s="6"/>
      <c r="H10" s="6"/>
    </row>
    <row r="11" spans="1:10" x14ac:dyDescent="0.2">
      <c r="A11" s="7"/>
      <c r="B11" s="7"/>
      <c r="C11" s="5"/>
      <c r="D11" s="6"/>
      <c r="E11" s="6"/>
      <c r="G11" s="6"/>
      <c r="H11" s="6"/>
    </row>
    <row r="12" spans="1:10" x14ac:dyDescent="0.2">
      <c r="A12" s="7"/>
      <c r="B12" s="7"/>
      <c r="C12" s="5"/>
      <c r="D12" s="6"/>
      <c r="E12" s="6"/>
      <c r="G12" s="6"/>
      <c r="H12" s="6"/>
    </row>
    <row r="13" spans="1:10" x14ac:dyDescent="0.2">
      <c r="A13" s="7"/>
      <c r="B13" s="7"/>
      <c r="C13" s="5"/>
      <c r="D13" s="6"/>
      <c r="E13" s="6"/>
      <c r="G13" s="6"/>
      <c r="H13" s="6"/>
    </row>
    <row r="14" spans="1:10" x14ac:dyDescent="0.2">
      <c r="A14" s="7"/>
      <c r="B14" s="7"/>
      <c r="C14" s="5"/>
      <c r="G14" s="6"/>
      <c r="H14" s="6"/>
    </row>
    <row r="15" spans="1:10" x14ac:dyDescent="0.2">
      <c r="A15" s="7"/>
      <c r="B15" s="7"/>
      <c r="C15" s="5"/>
      <c r="G15" s="6"/>
      <c r="H15" s="6"/>
    </row>
    <row r="16" spans="1:10" x14ac:dyDescent="0.2">
      <c r="A16" s="7"/>
      <c r="B16" s="7"/>
      <c r="C16" s="5"/>
      <c r="G16" s="6"/>
      <c r="H16" s="6"/>
    </row>
    <row r="17" spans="1:8" x14ac:dyDescent="0.2">
      <c r="A17" s="7"/>
      <c r="B17" s="7"/>
      <c r="C17" s="5"/>
      <c r="G17" s="6"/>
      <c r="H17" s="6"/>
    </row>
    <row r="18" spans="1:8" x14ac:dyDescent="0.2">
      <c r="A18" s="7"/>
      <c r="B18" s="7"/>
      <c r="C18" s="5"/>
      <c r="G18" s="6"/>
      <c r="H18" s="6"/>
    </row>
    <row r="19" spans="1:8" x14ac:dyDescent="0.2">
      <c r="G19" s="6"/>
      <c r="H19" s="6"/>
    </row>
    <row r="20" spans="1:8" x14ac:dyDescent="0.2">
      <c r="A20" s="7"/>
      <c r="B20" s="7"/>
      <c r="C20" s="5"/>
      <c r="G20" s="6"/>
      <c r="H20" s="6"/>
    </row>
    <row r="21" spans="1:8" x14ac:dyDescent="0.2">
      <c r="A21" s="7"/>
      <c r="B21" s="7"/>
      <c r="C21" s="5"/>
      <c r="G21" s="6"/>
      <c r="H21" s="6"/>
    </row>
    <row r="22" spans="1:8" x14ac:dyDescent="0.2">
      <c r="A22" s="7"/>
      <c r="B22" s="7"/>
      <c r="C22" s="5"/>
      <c r="G22" s="6"/>
      <c r="H22" s="6"/>
    </row>
    <row r="23" spans="1:8" x14ac:dyDescent="0.2">
      <c r="A23" s="7"/>
      <c r="B23" s="7"/>
      <c r="C23" s="5"/>
      <c r="G23" s="6"/>
      <c r="H23" s="6"/>
    </row>
    <row r="24" spans="1:8" x14ac:dyDescent="0.2">
      <c r="A24" s="7"/>
      <c r="B24" s="7"/>
      <c r="C24" s="5"/>
      <c r="G24" s="6"/>
      <c r="H24" s="6"/>
    </row>
    <row r="25" spans="1:8" x14ac:dyDescent="0.2">
      <c r="A25" s="7"/>
      <c r="B25" s="7"/>
      <c r="C25" s="5"/>
      <c r="G25" s="6"/>
      <c r="H25" s="6"/>
    </row>
    <row r="26" spans="1:8" x14ac:dyDescent="0.2">
      <c r="A26" s="7"/>
      <c r="B26" s="7"/>
      <c r="C26" s="5"/>
      <c r="G26" s="6"/>
      <c r="H26" s="6"/>
    </row>
    <row r="27" spans="1:8" x14ac:dyDescent="0.2">
      <c r="A27" s="7"/>
      <c r="B27" s="7"/>
      <c r="C27" s="5"/>
      <c r="G27" s="6"/>
      <c r="H27" s="6"/>
    </row>
  </sheetData>
  <mergeCells count="4">
    <mergeCell ref="A1:C1"/>
    <mergeCell ref="A2:A9"/>
    <mergeCell ref="B2:B5"/>
    <mergeCell ref="B6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peIF2a</vt:lpstr>
      <vt:lpstr>pIRE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Coryn Stump</dc:creator>
  <cp:lastModifiedBy>Coryn Stump</cp:lastModifiedBy>
  <dcterms:created xsi:type="dcterms:W3CDTF">2024-02-16T19:56:18Z</dcterms:created>
  <dcterms:modified xsi:type="dcterms:W3CDTF">2024-07-19T15:25:52Z</dcterms:modified>
</cp:coreProperties>
</file>