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3/Drug-PV-Treatment/n1-MIG/"/>
    </mc:Choice>
  </mc:AlternateContent>
  <xr:revisionPtr revIDLastSave="0" documentId="13_ncr:1_{FFA3F11B-6106-FE4F-91D9-2CB1DEF00606}" xr6:coauthVersionLast="47" xr6:coauthVersionMax="47" xr10:uidLastSave="{00000000-0000-0000-0000-000000000000}"/>
  <bookViews>
    <workbookView xWindow="2960" yWindow="500" windowWidth="25840" windowHeight="16320" activeTab="1" xr2:uid="{29D1F62F-5531-1849-AF23-EA56A661DAEE}"/>
  </bookViews>
  <sheets>
    <sheet name="p-eIF2a" sheetId="2" r:id="rId1"/>
    <sheet name="pI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/>
  <c r="G4" i="3" s="1"/>
  <c r="F5" i="3"/>
  <c r="G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F2" i="3"/>
  <c r="G2" i="3" s="1"/>
  <c r="H2" i="3" s="1"/>
  <c r="F3" i="2"/>
  <c r="G3" i="2" s="1"/>
  <c r="F4" i="2"/>
  <c r="G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F9" i="2"/>
  <c r="G9" i="2" s="1"/>
  <c r="H9" i="2" s="1"/>
  <c r="F10" i="2"/>
  <c r="G10" i="2" s="1"/>
  <c r="F11" i="2"/>
  <c r="G11" i="2" s="1"/>
  <c r="F2" i="2"/>
  <c r="G2" i="2" s="1"/>
  <c r="H2" i="2" s="1"/>
  <c r="H5" i="3" l="1"/>
  <c r="H4" i="3"/>
  <c r="H11" i="3"/>
  <c r="H3" i="3"/>
  <c r="H4" i="2"/>
  <c r="H11" i="2"/>
  <c r="H3" i="2"/>
  <c r="H10" i="2"/>
  <c r="H8" i="2"/>
</calcChain>
</file>

<file path=xl/sharedStrings.xml><?xml version="1.0" encoding="utf-8"?>
<sst xmlns="http://schemas.openxmlformats.org/spreadsheetml/2006/main" count="37" uniqueCount="19">
  <si>
    <t>15 min</t>
  </si>
  <si>
    <t>NH</t>
  </si>
  <si>
    <t>VEH</t>
  </si>
  <si>
    <t>MIG</t>
  </si>
  <si>
    <t>p-eIF2a Intensity</t>
  </si>
  <si>
    <t>Total eIF2a Intensity</t>
  </si>
  <si>
    <t>Normalized Total eIF2a</t>
  </si>
  <si>
    <t>Normalized p-eIF2a (to total)</t>
  </si>
  <si>
    <t>p-eIF2a Relative to NH IgG</t>
  </si>
  <si>
    <t>PV1</t>
  </si>
  <si>
    <t>PV1a</t>
  </si>
  <si>
    <t>PV2</t>
  </si>
  <si>
    <t>PV3</t>
  </si>
  <si>
    <t>p-IRE Intensity</t>
  </si>
  <si>
    <t>Total IRE Intensity</t>
  </si>
  <si>
    <t>Normalized Total IRE</t>
  </si>
  <si>
    <t>Normalized p-IRE (to total)</t>
  </si>
  <si>
    <t>p-IRE Relative to NH IgG</t>
  </si>
  <si>
    <t>Run on 12/18/23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</si>
</sst>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1" fillId="0" borderId="0" xfId="0" applyFont="1" applyAlignment="1">
      <alignment vertical="center"/>
    </xf>
    <xf numFmtId="165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2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8A5-E04F-8C5B-0E2285947281}"/>
              </c:ext>
            </c:extLst>
          </c:dPt>
          <c:dPt>
            <c:idx val="2"/>
            <c:invertIfNegative val="0"/>
            <c:bubble3D val="0"/>
            <c:spPr>
              <a:solidFill>
                <a:srgbClr val="F887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A5-E04F-8C5B-0E22859472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A5-E04F-8C5B-0E22859472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A5-E04F-8C5B-0E22859472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A5-E04F-8C5B-0E2285947281}"/>
              </c:ext>
            </c:extLst>
          </c:dPt>
          <c:dPt>
            <c:idx val="7"/>
            <c:invertIfNegative val="0"/>
            <c:bubble3D val="0"/>
            <c:spPr>
              <a:solidFill>
                <a:srgbClr val="F887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A5-E04F-8C5B-0E228594728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A5-E04F-8C5B-0E228594728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A5-E04F-8C5B-0E2285947281}"/>
              </c:ext>
            </c:extLst>
          </c:dPt>
          <c:cat>
            <c:multiLvlStrRef>
              <c:f>'p-eIF2a'!$B$2:$C$11</c:f>
              <c:multiLvlStrCache>
                <c:ptCount val="10"/>
                <c:lvl>
                  <c:pt idx="0">
                    <c:v>NH</c:v>
                  </c:pt>
                  <c:pt idx="1">
                    <c:v>PV1</c:v>
                  </c:pt>
                  <c:pt idx="2">
                    <c:v>PV1a</c:v>
                  </c:pt>
                  <c:pt idx="3">
                    <c:v>PV2</c:v>
                  </c:pt>
                  <c:pt idx="4">
                    <c:v>PV3</c:v>
                  </c:pt>
                  <c:pt idx="5">
                    <c:v>NH</c:v>
                  </c:pt>
                  <c:pt idx="6">
                    <c:v>PV1</c:v>
                  </c:pt>
                  <c:pt idx="7">
                    <c:v>PV1a</c:v>
                  </c:pt>
                  <c:pt idx="8">
                    <c:v>PV2</c:v>
                  </c:pt>
                  <c:pt idx="9">
                    <c:v>PV3</c:v>
                  </c:pt>
                </c:lvl>
                <c:lvl>
                  <c:pt idx="0">
                    <c:v>VEH</c:v>
                  </c:pt>
                  <c:pt idx="5">
                    <c:v>MIG</c:v>
                  </c:pt>
                </c:lvl>
              </c:multiLvlStrCache>
            </c:multiLvlStrRef>
          </c:cat>
          <c:val>
            <c:numRef>
              <c:f>'p-eIF2a'!$H$2:$H$11</c:f>
              <c:numCache>
                <c:formatCode>0.0</c:formatCode>
                <c:ptCount val="10"/>
                <c:pt idx="0">
                  <c:v>1</c:v>
                </c:pt>
                <c:pt idx="1">
                  <c:v>2.8695060289556431</c:v>
                </c:pt>
                <c:pt idx="2">
                  <c:v>3.7018052337938645</c:v>
                </c:pt>
                <c:pt idx="3">
                  <c:v>4.4452209141388375</c:v>
                </c:pt>
                <c:pt idx="4">
                  <c:v>6.0380599689035419</c:v>
                </c:pt>
                <c:pt idx="5">
                  <c:v>1</c:v>
                </c:pt>
                <c:pt idx="6">
                  <c:v>0.93664731471856677</c:v>
                </c:pt>
                <c:pt idx="7">
                  <c:v>1.6773892763842244</c:v>
                </c:pt>
                <c:pt idx="8">
                  <c:v>0.42401394587485519</c:v>
                </c:pt>
                <c:pt idx="9">
                  <c:v>0.11247572974604354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A-7C49-B9E3-D66B47DF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291696"/>
        <c:axId val="1911667392"/>
      </c:barChart>
      <c:catAx>
        <c:axId val="19952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392"/>
        <c:crosses val="autoZero"/>
        <c:auto val="1"/>
        <c:lblAlgn val="ctr"/>
        <c:lblOffset val="100"/>
        <c:noMultiLvlLbl val="0"/>
      </c:catAx>
      <c:valAx>
        <c:axId val="19116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</a:t>
                </a:r>
              </a:p>
              <a:p>
                <a:pPr>
                  <a:defRPr/>
                </a:pPr>
                <a:r>
                  <a:rPr lang="en-US"/>
                  <a:t>(p-eIF2⍺/Total eIF2⍺)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pIRE!$B$2:$C$11</c:f>
              <c:multiLvlStrCache>
                <c:ptCount val="10"/>
                <c:lvl>
                  <c:pt idx="0">
                    <c:v>NH</c:v>
                  </c:pt>
                  <c:pt idx="1">
                    <c:v>PV1</c:v>
                  </c:pt>
                  <c:pt idx="2">
                    <c:v>PV1a</c:v>
                  </c:pt>
                  <c:pt idx="3">
                    <c:v>PV2</c:v>
                  </c:pt>
                  <c:pt idx="4">
                    <c:v>PV3</c:v>
                  </c:pt>
                  <c:pt idx="5">
                    <c:v>NH</c:v>
                  </c:pt>
                  <c:pt idx="6">
                    <c:v>PV1</c:v>
                  </c:pt>
                  <c:pt idx="7">
                    <c:v>PV1a</c:v>
                  </c:pt>
                  <c:pt idx="8">
                    <c:v>PV2</c:v>
                  </c:pt>
                  <c:pt idx="9">
                    <c:v>PV3</c:v>
                  </c:pt>
                </c:lvl>
                <c:lvl>
                  <c:pt idx="0">
                    <c:v>VEH</c:v>
                  </c:pt>
                  <c:pt idx="5">
                    <c:v>MIG</c:v>
                  </c:pt>
                </c:lvl>
              </c:multiLvlStrCache>
            </c:multiLvlStrRef>
          </c:cat>
          <c:val>
            <c:numRef>
              <c:f>pIRE!$H$2:$H$11</c:f>
              <c:numCache>
                <c:formatCode>0.00</c:formatCode>
                <c:ptCount val="10"/>
                <c:pt idx="0">
                  <c:v>1</c:v>
                </c:pt>
                <c:pt idx="1">
                  <c:v>2.1763349927825009</c:v>
                </c:pt>
                <c:pt idx="2">
                  <c:v>1.8436682079205631</c:v>
                </c:pt>
                <c:pt idx="3">
                  <c:v>5.749132108612323</c:v>
                </c:pt>
                <c:pt idx="4">
                  <c:v>1.9631317295744282</c:v>
                </c:pt>
                <c:pt idx="5">
                  <c:v>1</c:v>
                </c:pt>
                <c:pt idx="6">
                  <c:v>0.85124861424804166</c:v>
                </c:pt>
                <c:pt idx="7">
                  <c:v>1.984833215060068</c:v>
                </c:pt>
                <c:pt idx="8">
                  <c:v>2.7519375326428182</c:v>
                </c:pt>
                <c:pt idx="9">
                  <c:v>0.35786832179040573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A-9144-B8AB-E1102C48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62431"/>
        <c:axId val="1834764159"/>
      </c:barChart>
      <c:catAx>
        <c:axId val="18347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64159"/>
        <c:crosses val="autoZero"/>
        <c:auto val="1"/>
        <c:lblAlgn val="ctr"/>
        <c:lblOffset val="100"/>
        <c:noMultiLvlLbl val="0"/>
      </c:catAx>
      <c:valAx>
        <c:axId val="1834764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Relative Units (pIRE1⍺/Total IRE1⍺)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1538265</xdr:colOff>
      <xdr:row>12</xdr:row>
      <xdr:rowOff>77550</xdr:rowOff>
    </xdr:from>
    <xdr:to>
      <xdr:col>8</xdr:col>
      <xdr:colOff>361829</xdr:colOff>
      <xdr:row>25</xdr:row>
      <xdr:rowOff>128902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B27E9-7353-694B-9E93-828FDF11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1126464</xdr:colOff>
      <xdr:row>12</xdr:row>
      <xdr:rowOff>72129</xdr:rowOff>
    </xdr:from>
    <xdr:to>
      <xdr:col>8</xdr:col>
      <xdr:colOff>681701</xdr:colOff>
      <xdr:row>25</xdr:row>
      <xdr:rowOff>123481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D7341-4DA4-E190-066A-77931A0D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5225-3314-9646-837C-57C437D97214}">
  <dimension ref="A1:H47"/>
  <sheetViews>
    <sheetView zoomScale="90" workbookViewId="0">
      <selection activeCell="E27" sqref="E27"/>
    </sheetView>
  </sheetViews>
  <sheetFormatPr baseColWidth="10" defaultRowHeight="16" x14ac:dyDescent="0.2"/>
  <cols>
    <col min="4" max="4" width="14.42578125" bestFit="1" customWidth="1"/>
    <col min="5" max="5" width="17.42578125" bestFit="1" customWidth="1"/>
    <col min="6" max="6" width="18.42578125" bestFit="1" customWidth="1"/>
    <col min="7" max="7" width="24.140625" bestFit="1" customWidth="1"/>
    <col min="8" max="9" width="22.42578125" customWidth="1"/>
  </cols>
  <sheetData>
    <row r="1" spans="1:8" x14ac:dyDescent="0.2">
      <c r="A1" s="1"/>
      <c r="B1" s="1"/>
      <c r="C1" s="1"/>
      <c r="D1" s="2" t="s">
        <v>4</v>
      </c>
      <c r="E1" s="3" t="s">
        <v>5</v>
      </c>
      <c r="F1" s="3" t="s">
        <v>6</v>
      </c>
      <c r="G1" s="4" t="s">
        <v>7</v>
      </c>
      <c r="H1" s="5" t="s">
        <v>8</v>
      </c>
    </row>
    <row r="2" spans="1:8" x14ac:dyDescent="0.2">
      <c r="A2" s="20" t="s">
        <v>0</v>
      </c>
      <c r="B2" s="20" t="s">
        <v>2</v>
      </c>
      <c r="C2" s="3" t="s">
        <v>1</v>
      </c>
      <c r="D2" s="6">
        <v>2608.1840000000002</v>
      </c>
      <c r="E2" s="6">
        <v>952.28399999999999</v>
      </c>
      <c r="F2" s="6">
        <f>E2/4283.548</f>
        <v>0.22231197129108862</v>
      </c>
      <c r="G2" s="6">
        <f>D2*F2</f>
        <v>579.83052652987669</v>
      </c>
      <c r="H2" s="16">
        <f>G2/G2</f>
        <v>1</v>
      </c>
    </row>
    <row r="3" spans="1:8" x14ac:dyDescent="0.2">
      <c r="A3" s="20"/>
      <c r="B3" s="20"/>
      <c r="C3" s="3" t="s">
        <v>9</v>
      </c>
      <c r="D3" s="6">
        <v>4267.4260000000004</v>
      </c>
      <c r="E3" s="6">
        <v>1670.1130000000001</v>
      </c>
      <c r="F3" s="6">
        <f t="shared" ref="F3:F11" si="0">E3/4283.548</f>
        <v>0.38989010978749394</v>
      </c>
      <c r="G3" s="6">
        <f t="shared" ref="G3:G11" si="1">D3*F3</f>
        <v>1663.8271916500062</v>
      </c>
      <c r="H3" s="16">
        <f>G3/G2</f>
        <v>2.8695060289556431</v>
      </c>
    </row>
    <row r="4" spans="1:8" x14ac:dyDescent="0.2">
      <c r="A4" s="20"/>
      <c r="B4" s="20"/>
      <c r="C4" s="3" t="s">
        <v>10</v>
      </c>
      <c r="D4" s="6">
        <v>4572.134</v>
      </c>
      <c r="E4" s="6">
        <v>2010.941</v>
      </c>
      <c r="F4" s="6">
        <f t="shared" si="0"/>
        <v>0.46945686146157345</v>
      </c>
      <c r="G4" s="6">
        <f t="shared" si="1"/>
        <v>2146.4196778217497</v>
      </c>
      <c r="H4" s="16">
        <f>G4/G2</f>
        <v>3.7018052337938645</v>
      </c>
    </row>
    <row r="5" spans="1:8" x14ac:dyDescent="0.2">
      <c r="A5" s="20"/>
      <c r="B5" s="20"/>
      <c r="C5" s="3" t="s">
        <v>11</v>
      </c>
      <c r="D5" s="6">
        <v>4872.8410000000003</v>
      </c>
      <c r="E5" s="6">
        <v>2265.77</v>
      </c>
      <c r="F5" s="6">
        <f t="shared" si="0"/>
        <v>0.52894703175965352</v>
      </c>
      <c r="G5" s="6">
        <f t="shared" si="1"/>
        <v>2577.4747831867421</v>
      </c>
      <c r="H5" s="16">
        <f>G5/G2</f>
        <v>4.4452209141388375</v>
      </c>
    </row>
    <row r="6" spans="1:8" x14ac:dyDescent="0.2">
      <c r="A6" s="20"/>
      <c r="B6" s="20"/>
      <c r="C6" s="3" t="s">
        <v>12</v>
      </c>
      <c r="D6" s="6">
        <v>3719.3049999999998</v>
      </c>
      <c r="E6" s="6">
        <v>4032.1840000000002</v>
      </c>
      <c r="F6" s="6">
        <f t="shared" si="0"/>
        <v>0.94131873857839354</v>
      </c>
      <c r="G6" s="6">
        <f t="shared" si="1"/>
        <v>3501.0514909883118</v>
      </c>
      <c r="H6" s="16">
        <f>G6/G2</f>
        <v>6.0380599689035419</v>
      </c>
    </row>
    <row r="7" spans="1:8" x14ac:dyDescent="0.2">
      <c r="A7" s="20"/>
      <c r="B7" s="20" t="s">
        <v>3</v>
      </c>
      <c r="C7" s="3" t="s">
        <v>1</v>
      </c>
      <c r="D7" s="6">
        <v>2861.0619999999999</v>
      </c>
      <c r="E7" s="6">
        <v>3509.77</v>
      </c>
      <c r="F7" s="6">
        <f t="shared" si="0"/>
        <v>0.81936049275040224</v>
      </c>
      <c r="G7" s="6">
        <f t="shared" si="1"/>
        <v>2344.2411701094511</v>
      </c>
      <c r="H7" s="16">
        <f t="shared" ref="H7" si="2">G7/G7</f>
        <v>1</v>
      </c>
    </row>
    <row r="8" spans="1:8" x14ac:dyDescent="0.2">
      <c r="A8" s="20"/>
      <c r="B8" s="20"/>
      <c r="C8" s="3" t="s">
        <v>9</v>
      </c>
      <c r="D8" s="6">
        <v>2884.1840000000002</v>
      </c>
      <c r="E8" s="6">
        <v>3261.0619999999999</v>
      </c>
      <c r="F8" s="6">
        <f t="shared" si="0"/>
        <v>0.76129927807509101</v>
      </c>
      <c r="G8" s="6">
        <f t="shared" si="1"/>
        <v>2195.7271970357283</v>
      </c>
      <c r="H8" s="16">
        <f>G8/G7</f>
        <v>0.93664731471856677</v>
      </c>
    </row>
    <row r="9" spans="1:8" x14ac:dyDescent="0.2">
      <c r="A9" s="20"/>
      <c r="B9" s="20"/>
      <c r="C9" s="3" t="s">
        <v>10</v>
      </c>
      <c r="D9" s="6">
        <v>3932.2049999999999</v>
      </c>
      <c r="E9" s="6">
        <v>4283.5479999999998</v>
      </c>
      <c r="F9" s="6">
        <f t="shared" si="0"/>
        <v>1</v>
      </c>
      <c r="G9" s="6">
        <f t="shared" si="1"/>
        <v>3932.2049999999999</v>
      </c>
      <c r="H9" s="16">
        <f>G9/G7</f>
        <v>1.6773892763842244</v>
      </c>
    </row>
    <row r="10" spans="1:8" x14ac:dyDescent="0.2">
      <c r="A10" s="20"/>
      <c r="B10" s="20"/>
      <c r="C10" s="3" t="s">
        <v>11</v>
      </c>
      <c r="D10" s="6">
        <v>2817.8910000000001</v>
      </c>
      <c r="E10" s="6">
        <v>1510.991</v>
      </c>
      <c r="F10" s="6">
        <f t="shared" si="0"/>
        <v>0.35274286642755026</v>
      </c>
      <c r="G10" s="6">
        <f t="shared" si="1"/>
        <v>993.99094862039601</v>
      </c>
      <c r="H10" s="16">
        <f>G10/G7</f>
        <v>0.42401394587485519</v>
      </c>
    </row>
    <row r="11" spans="1:8" x14ac:dyDescent="0.2">
      <c r="A11" s="20"/>
      <c r="B11" s="20"/>
      <c r="C11" s="3" t="s">
        <v>12</v>
      </c>
      <c r="D11" s="6">
        <v>1098.82</v>
      </c>
      <c r="E11" s="6">
        <v>1027.8699999999999</v>
      </c>
      <c r="F11" s="6">
        <f t="shared" si="0"/>
        <v>0.2399576239136342</v>
      </c>
      <c r="G11" s="6">
        <f t="shared" si="1"/>
        <v>263.67023630877952</v>
      </c>
      <c r="H11" s="16">
        <f>G11/G7</f>
        <v>0.11247572974604354</v>
      </c>
    </row>
    <row r="12" spans="1:8" x14ac:dyDescent="0.2">
      <c r="A12" s="3"/>
      <c r="B12" s="3"/>
      <c r="C12" s="3"/>
      <c r="D12" s="6"/>
      <c r="E12" s="6"/>
      <c r="F12" s="6"/>
      <c r="G12" s="6"/>
      <c r="H12" s="7"/>
    </row>
    <row r="13" spans="1:8" x14ac:dyDescent="0.2">
      <c r="A13" s="15"/>
      <c r="B13" s="15"/>
      <c r="C13" s="3"/>
      <c r="D13" s="6"/>
      <c r="E13" s="6"/>
      <c r="F13" s="6"/>
      <c r="G13" s="6"/>
      <c r="H13" s="7"/>
    </row>
    <row r="14" spans="1:8" x14ac:dyDescent="0.2">
      <c r="A14" s="15"/>
      <c r="B14" s="15"/>
      <c r="C14" s="3"/>
      <c r="D14" s="6"/>
      <c r="E14" s="6"/>
      <c r="F14" s="6"/>
      <c r="G14" s="6"/>
      <c r="H14" s="7"/>
    </row>
    <row r="15" spans="1:8" x14ac:dyDescent="0.2">
      <c r="A15" s="15"/>
      <c r="B15" s="15"/>
      <c r="C15" s="3"/>
      <c r="D15" s="6"/>
      <c r="E15" s="6"/>
      <c r="F15" s="6"/>
      <c r="G15" s="6"/>
      <c r="H15" s="7"/>
    </row>
    <row r="16" spans="1:8" x14ac:dyDescent="0.2">
      <c r="A16" s="15"/>
      <c r="B16" s="15"/>
      <c r="C16" s="3"/>
      <c r="D16" s="6"/>
      <c r="E16" s="6"/>
      <c r="F16" s="6"/>
      <c r="G16" s="6"/>
      <c r="H16" s="7"/>
    </row>
    <row r="17" spans="1:8" x14ac:dyDescent="0.2">
      <c r="A17" s="15"/>
      <c r="B17" s="15"/>
      <c r="C17" s="3"/>
      <c r="D17" s="6"/>
      <c r="E17" s="6"/>
      <c r="F17" s="6"/>
      <c r="G17" s="6"/>
      <c r="H17" s="7"/>
    </row>
    <row r="18" spans="1:8" x14ac:dyDescent="0.2">
      <c r="A18" s="15"/>
      <c r="B18" s="15"/>
      <c r="C18" s="3"/>
      <c r="D18" s="6"/>
      <c r="E18" s="6"/>
      <c r="F18" s="6"/>
      <c r="G18" s="6"/>
      <c r="H18" s="7"/>
    </row>
    <row r="19" spans="1:8" x14ac:dyDescent="0.2">
      <c r="A19" s="15"/>
      <c r="B19" s="15"/>
      <c r="C19" s="3"/>
      <c r="D19" s="6"/>
      <c r="E19" s="6"/>
      <c r="F19" s="6"/>
      <c r="G19" s="6"/>
      <c r="H19" s="7"/>
    </row>
    <row r="20" spans="1:8" x14ac:dyDescent="0.2">
      <c r="A20" s="15"/>
      <c r="B20" s="15"/>
      <c r="C20" s="3"/>
      <c r="D20" s="6"/>
      <c r="E20" s="6"/>
      <c r="F20" s="6"/>
      <c r="G20" s="6"/>
      <c r="H20" s="7"/>
    </row>
    <row r="21" spans="1:8" x14ac:dyDescent="0.2">
      <c r="A21" s="15"/>
      <c r="B21" s="15"/>
      <c r="C21" s="3"/>
      <c r="D21" s="6"/>
      <c r="E21" s="6"/>
      <c r="F21" s="6"/>
      <c r="G21" s="6"/>
      <c r="H21" s="7"/>
    </row>
    <row r="22" spans="1:8" x14ac:dyDescent="0.2">
      <c r="A22" s="15"/>
      <c r="B22" s="15"/>
      <c r="C22" s="3"/>
      <c r="D22" s="6"/>
      <c r="E22" s="6"/>
      <c r="F22" s="6"/>
      <c r="G22" s="6"/>
      <c r="H22" s="7"/>
    </row>
    <row r="23" spans="1:8" x14ac:dyDescent="0.2">
      <c r="A23" s="3"/>
      <c r="B23" s="3"/>
      <c r="C23" s="3"/>
      <c r="D23" s="6"/>
      <c r="E23" s="6"/>
      <c r="F23" s="6"/>
      <c r="G23" s="6"/>
      <c r="H23" s="7"/>
    </row>
    <row r="24" spans="1:8" x14ac:dyDescent="0.2">
      <c r="A24" s="15"/>
      <c r="B24" s="15"/>
      <c r="C24" s="3"/>
      <c r="D24" s="6"/>
      <c r="E24" s="6"/>
      <c r="F24" s="6"/>
      <c r="G24" s="6"/>
      <c r="H24" s="7"/>
    </row>
    <row r="25" spans="1:8" x14ac:dyDescent="0.2">
      <c r="A25" s="15"/>
      <c r="B25" s="15"/>
      <c r="C25" s="3"/>
      <c r="D25" s="6"/>
      <c r="E25" s="6"/>
      <c r="F25" s="6"/>
      <c r="G25" s="6"/>
      <c r="H25" s="7"/>
    </row>
    <row r="26" spans="1:8" x14ac:dyDescent="0.2">
      <c r="A26" s="15"/>
      <c r="B26" s="15"/>
      <c r="C26" s="3"/>
      <c r="D26" s="6"/>
      <c r="E26" s="6"/>
      <c r="F26" s="6"/>
      <c r="G26" s="6"/>
      <c r="H26" s="7"/>
    </row>
    <row r="27" spans="1:8" x14ac:dyDescent="0.2">
      <c r="A27" s="15"/>
      <c r="B27" s="15"/>
      <c r="C27" s="3"/>
      <c r="D27" s="6"/>
      <c r="E27" s="6"/>
      <c r="F27" s="6"/>
      <c r="G27" s="6"/>
      <c r="H27" s="7"/>
    </row>
    <row r="28" spans="1:8" x14ac:dyDescent="0.2">
      <c r="A28" s="15"/>
      <c r="B28" s="15"/>
      <c r="C28" s="3"/>
      <c r="D28" s="6"/>
      <c r="E28" s="6"/>
      <c r="F28" s="6"/>
      <c r="G28" s="6"/>
      <c r="H28" s="7"/>
    </row>
    <row r="29" spans="1:8" x14ac:dyDescent="0.2">
      <c r="A29" s="15"/>
      <c r="B29" s="15"/>
      <c r="C29" s="3"/>
      <c r="D29" s="6"/>
      <c r="E29" s="6"/>
      <c r="F29" s="6"/>
      <c r="G29" s="6"/>
      <c r="H29" s="7"/>
    </row>
    <row r="30" spans="1:8" x14ac:dyDescent="0.2">
      <c r="A30" s="15"/>
      <c r="B30" s="15"/>
      <c r="C30" s="3"/>
      <c r="D30" s="6"/>
      <c r="E30" s="6"/>
      <c r="F30" s="6"/>
      <c r="G30" s="6"/>
      <c r="H30" s="7"/>
    </row>
    <row r="31" spans="1:8" x14ac:dyDescent="0.2">
      <c r="A31" s="15"/>
      <c r="B31" s="15"/>
      <c r="C31" s="3"/>
      <c r="D31" s="6"/>
      <c r="E31" s="6"/>
      <c r="F31" s="6"/>
      <c r="G31" s="6"/>
      <c r="H31" s="7"/>
    </row>
    <row r="32" spans="1:8" x14ac:dyDescent="0.2">
      <c r="A32" s="15"/>
      <c r="B32" s="15"/>
      <c r="C32" s="3"/>
      <c r="D32" s="6"/>
      <c r="E32" s="6"/>
      <c r="F32" s="6"/>
      <c r="G32" s="6"/>
      <c r="H32" s="7"/>
    </row>
    <row r="33" spans="1:8" x14ac:dyDescent="0.2">
      <c r="A33" s="15"/>
      <c r="B33" s="15"/>
      <c r="C33" s="3"/>
      <c r="D33" s="6"/>
      <c r="E33" s="6"/>
      <c r="F33" s="6"/>
      <c r="G33" s="6"/>
      <c r="H33" s="7"/>
    </row>
    <row r="34" spans="1:8" x14ac:dyDescent="0.2">
      <c r="H34" s="6"/>
    </row>
    <row r="36" spans="1:8" x14ac:dyDescent="0.2">
      <c r="A36" s="19"/>
      <c r="B36" s="19"/>
    </row>
    <row r="37" spans="1:8" x14ac:dyDescent="0.2">
      <c r="A37" s="3"/>
      <c r="B37" s="3"/>
    </row>
    <row r="38" spans="1:8" x14ac:dyDescent="0.2">
      <c r="A38" s="3"/>
      <c r="B38" s="3"/>
    </row>
    <row r="39" spans="1:8" x14ac:dyDescent="0.2">
      <c r="A39" s="3"/>
      <c r="B39" s="3"/>
    </row>
    <row r="40" spans="1:8" x14ac:dyDescent="0.2">
      <c r="A40" s="3"/>
      <c r="B40" s="3"/>
    </row>
    <row r="41" spans="1:8" x14ac:dyDescent="0.2">
      <c r="A41" s="3"/>
      <c r="B41" s="3"/>
    </row>
    <row r="42" spans="1:8" x14ac:dyDescent="0.2">
      <c r="A42" s="3"/>
      <c r="B42" s="3"/>
    </row>
    <row r="43" spans="1:8" x14ac:dyDescent="0.2">
      <c r="A43" s="3"/>
      <c r="B43" s="3"/>
    </row>
    <row r="44" spans="1:8" x14ac:dyDescent="0.2">
      <c r="A44" s="3"/>
      <c r="B44" s="3"/>
    </row>
    <row r="45" spans="1:8" x14ac:dyDescent="0.2">
      <c r="A45" s="3"/>
      <c r="B45" s="3"/>
    </row>
    <row r="46" spans="1:8" x14ac:dyDescent="0.2">
      <c r="A46" s="3"/>
      <c r="B46" s="3"/>
    </row>
    <row r="47" spans="1:8" x14ac:dyDescent="0.2">
      <c r="A47" s="3"/>
    </row>
  </sheetData>
  <mergeCells count="4">
    <mergeCell ref="A36:B36"/>
    <mergeCell ref="A2:A11"/>
    <mergeCell ref="B2:B6"/>
    <mergeCell ref="B7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E3BB-59BD-614B-ABB0-1AD888A3946E}">
  <dimension ref="A1:J33"/>
  <sheetViews>
    <sheetView tabSelected="1" zoomScale="94" workbookViewId="0">
      <selection activeCell="E17" sqref="E17"/>
    </sheetView>
  </sheetViews>
  <sheetFormatPr baseColWidth="10" defaultRowHeight="16" x14ac:dyDescent="0.2"/>
  <cols>
    <col min="4" max="4" width="12.85546875" style="1" bestFit="1" customWidth="1"/>
    <col min="5" max="5" width="15.7109375" bestFit="1" customWidth="1"/>
    <col min="6" max="6" width="18.140625" bestFit="1" customWidth="1"/>
    <col min="7" max="7" width="22.5703125" bestFit="1" customWidth="1"/>
    <col min="8" max="8" width="20.85546875" bestFit="1" customWidth="1"/>
    <col min="10" max="10" width="24.28515625" bestFit="1" customWidth="1"/>
  </cols>
  <sheetData>
    <row r="1" spans="1:10" x14ac:dyDescent="0.2">
      <c r="A1" s="21" t="s">
        <v>18</v>
      </c>
      <c r="B1" s="21"/>
      <c r="C1" s="21"/>
      <c r="D1" s="8" t="s">
        <v>13</v>
      </c>
      <c r="E1" s="9" t="s">
        <v>14</v>
      </c>
      <c r="F1" s="9" t="s">
        <v>15</v>
      </c>
      <c r="G1" s="10" t="s">
        <v>16</v>
      </c>
      <c r="H1" s="11" t="s">
        <v>17</v>
      </c>
      <c r="J1" s="14"/>
    </row>
    <row r="2" spans="1:10" x14ac:dyDescent="0.2">
      <c r="A2" s="22" t="s">
        <v>0</v>
      </c>
      <c r="B2" s="22" t="s">
        <v>2</v>
      </c>
      <c r="C2" s="9" t="s">
        <v>1</v>
      </c>
      <c r="D2" s="13">
        <v>865.92</v>
      </c>
      <c r="E2" s="1">
        <v>24687.705999999998</v>
      </c>
      <c r="F2" s="1">
        <f>E2/40796.475</f>
        <v>0.60514311591871595</v>
      </c>
      <c r="G2" s="12">
        <f t="shared" ref="G2:G11" si="0">D2*F2</f>
        <v>524.00552693633449</v>
      </c>
      <c r="H2" s="18">
        <f>G2/G2</f>
        <v>1</v>
      </c>
    </row>
    <row r="3" spans="1:10" x14ac:dyDescent="0.2">
      <c r="A3" s="22"/>
      <c r="B3" s="22"/>
      <c r="C3" s="9" t="s">
        <v>9</v>
      </c>
      <c r="D3" s="13">
        <v>1391.87</v>
      </c>
      <c r="E3" s="1">
        <v>33426.089999999997</v>
      </c>
      <c r="F3" s="1">
        <f t="shared" ref="F3:F11" si="1">E3/40796.475</f>
        <v>0.81933770013218044</v>
      </c>
      <c r="G3" s="12">
        <f t="shared" si="0"/>
        <v>1140.411564682978</v>
      </c>
      <c r="H3" s="18">
        <f>G3/G2</f>
        <v>2.1763349927825009</v>
      </c>
    </row>
    <row r="4" spans="1:10" x14ac:dyDescent="0.2">
      <c r="A4" s="22"/>
      <c r="B4" s="22"/>
      <c r="C4" s="9" t="s">
        <v>10</v>
      </c>
      <c r="D4" s="13">
        <v>1514.527</v>
      </c>
      <c r="E4" s="1">
        <v>26023.413</v>
      </c>
      <c r="F4" s="1">
        <f t="shared" si="1"/>
        <v>0.63788386128948649</v>
      </c>
      <c r="G4" s="12">
        <f t="shared" si="0"/>
        <v>966.09233078718216</v>
      </c>
      <c r="H4" s="18">
        <f>G4/G2</f>
        <v>1.8436682079205631</v>
      </c>
    </row>
    <row r="5" spans="1:10" x14ac:dyDescent="0.2">
      <c r="A5" s="22"/>
      <c r="B5" s="22"/>
      <c r="C5" s="9" t="s">
        <v>11</v>
      </c>
      <c r="D5" s="13">
        <v>3012.5770000000002</v>
      </c>
      <c r="E5" s="1">
        <v>40796.474999999999</v>
      </c>
      <c r="F5" s="1">
        <f t="shared" si="1"/>
        <v>1</v>
      </c>
      <c r="G5" s="12">
        <f t="shared" si="0"/>
        <v>3012.5770000000002</v>
      </c>
      <c r="H5" s="18">
        <f>G5/G2</f>
        <v>5.749132108612323</v>
      </c>
    </row>
    <row r="6" spans="1:10" x14ac:dyDescent="0.2">
      <c r="A6" s="22"/>
      <c r="B6" s="22"/>
      <c r="C6" s="9" t="s">
        <v>12</v>
      </c>
      <c r="D6" s="13">
        <v>1256.8699999999999</v>
      </c>
      <c r="E6" s="1">
        <v>33390.089999999997</v>
      </c>
      <c r="F6" s="1">
        <f t="shared" si="1"/>
        <v>0.81845527095171822</v>
      </c>
      <c r="G6" s="12">
        <f t="shared" si="0"/>
        <v>1028.6918764010859</v>
      </c>
      <c r="H6" s="18">
        <f>G6/G2</f>
        <v>1.9631317295744282</v>
      </c>
    </row>
    <row r="7" spans="1:10" x14ac:dyDescent="0.2">
      <c r="A7" s="22"/>
      <c r="B7" s="22" t="s">
        <v>3</v>
      </c>
      <c r="C7" s="9" t="s">
        <v>1</v>
      </c>
      <c r="D7" s="13">
        <v>985.04200000000003</v>
      </c>
      <c r="E7" s="1">
        <v>24781.583999999999</v>
      </c>
      <c r="F7" s="1">
        <f t="shared" si="1"/>
        <v>0.60744424610214487</v>
      </c>
      <c r="G7" s="12">
        <f t="shared" si="0"/>
        <v>598.35809506894896</v>
      </c>
      <c r="H7" s="18">
        <f t="shared" ref="H7" si="2">G7/G7</f>
        <v>1</v>
      </c>
    </row>
    <row r="8" spans="1:10" x14ac:dyDescent="0.2">
      <c r="A8" s="22"/>
      <c r="B8" s="22"/>
      <c r="C8" s="9" t="s">
        <v>9</v>
      </c>
      <c r="D8" s="13">
        <v>896.11300000000006</v>
      </c>
      <c r="E8" s="1">
        <v>23188.756000000001</v>
      </c>
      <c r="F8" s="1">
        <f t="shared" si="1"/>
        <v>0.56840097091721775</v>
      </c>
      <c r="G8" s="12">
        <f t="shared" si="0"/>
        <v>509.35149925154076</v>
      </c>
      <c r="H8" s="18">
        <f>G8/G7</f>
        <v>0.85124861424804166</v>
      </c>
    </row>
    <row r="9" spans="1:10" x14ac:dyDescent="0.2">
      <c r="A9" s="22"/>
      <c r="B9" s="22"/>
      <c r="C9" s="9" t="s">
        <v>10</v>
      </c>
      <c r="D9" s="13">
        <v>1589.335</v>
      </c>
      <c r="E9" s="1">
        <v>30485.434000000001</v>
      </c>
      <c r="F9" s="1">
        <f t="shared" si="1"/>
        <v>0.74725657057380579</v>
      </c>
      <c r="G9" s="12">
        <f t="shared" si="0"/>
        <v>1187.6410215929197</v>
      </c>
      <c r="H9" s="18">
        <f>G9/G7</f>
        <v>1.984833215060068</v>
      </c>
    </row>
    <row r="10" spans="1:10" x14ac:dyDescent="0.2">
      <c r="A10" s="22"/>
      <c r="B10" s="22"/>
      <c r="C10" s="9" t="s">
        <v>11</v>
      </c>
      <c r="D10" s="13">
        <v>2080.7489999999998</v>
      </c>
      <c r="E10" s="1">
        <v>32285.141</v>
      </c>
      <c r="F10" s="1">
        <f t="shared" si="1"/>
        <v>0.79137084760386778</v>
      </c>
      <c r="G10" s="12">
        <f t="shared" si="0"/>
        <v>1646.6440997809002</v>
      </c>
      <c r="H10" s="18">
        <f>G10/G7</f>
        <v>2.7519375326428182</v>
      </c>
    </row>
    <row r="11" spans="1:10" x14ac:dyDescent="0.2">
      <c r="A11" s="22"/>
      <c r="B11" s="22"/>
      <c r="C11" s="9" t="s">
        <v>12</v>
      </c>
      <c r="D11" s="13">
        <v>445.33499999999998</v>
      </c>
      <c r="E11" s="1">
        <v>19616.441999999999</v>
      </c>
      <c r="F11" s="1">
        <f t="shared" si="1"/>
        <v>0.48083668993460832</v>
      </c>
      <c r="G11" s="12">
        <f t="shared" si="0"/>
        <v>214.13340731202879</v>
      </c>
      <c r="H11" s="18">
        <f>G11/G7</f>
        <v>0.35786832179040573</v>
      </c>
    </row>
    <row r="12" spans="1:10" x14ac:dyDescent="0.2">
      <c r="C12" s="9"/>
      <c r="G12" s="12"/>
      <c r="H12" s="12"/>
    </row>
    <row r="13" spans="1:10" x14ac:dyDescent="0.2">
      <c r="A13" s="17"/>
      <c r="B13" s="17"/>
      <c r="C13" s="9"/>
      <c r="G13" s="12"/>
      <c r="H13" s="12"/>
    </row>
    <row r="14" spans="1:10" x14ac:dyDescent="0.2">
      <c r="A14" s="17"/>
      <c r="B14" s="17"/>
      <c r="C14" s="9"/>
      <c r="G14" s="12"/>
      <c r="H14" s="12"/>
    </row>
    <row r="15" spans="1:10" x14ac:dyDescent="0.2">
      <c r="A15" s="17"/>
      <c r="B15" s="17"/>
      <c r="C15" s="9"/>
      <c r="G15" s="12"/>
      <c r="H15" s="12"/>
    </row>
    <row r="16" spans="1:10" x14ac:dyDescent="0.2">
      <c r="A16" s="17"/>
      <c r="B16" s="17"/>
      <c r="C16" s="9"/>
      <c r="G16" s="12"/>
      <c r="H16" s="12"/>
    </row>
    <row r="17" spans="1:8" x14ac:dyDescent="0.2">
      <c r="A17" s="17"/>
      <c r="B17" s="17"/>
      <c r="C17" s="9"/>
      <c r="G17" s="12"/>
      <c r="H17" s="12"/>
    </row>
    <row r="18" spans="1:8" x14ac:dyDescent="0.2">
      <c r="A18" s="17"/>
      <c r="B18" s="17"/>
      <c r="C18" s="9"/>
      <c r="G18" s="12"/>
      <c r="H18" s="12"/>
    </row>
    <row r="19" spans="1:8" x14ac:dyDescent="0.2">
      <c r="A19" s="17"/>
      <c r="B19" s="17"/>
      <c r="C19" s="9"/>
      <c r="G19" s="12"/>
      <c r="H19" s="12"/>
    </row>
    <row r="20" spans="1:8" x14ac:dyDescent="0.2">
      <c r="A20" s="17"/>
      <c r="B20" s="17"/>
      <c r="C20" s="9"/>
      <c r="G20" s="12"/>
      <c r="H20" s="12"/>
    </row>
    <row r="21" spans="1:8" x14ac:dyDescent="0.2">
      <c r="A21" s="17"/>
      <c r="B21" s="17"/>
      <c r="C21" s="9"/>
      <c r="G21" s="12"/>
      <c r="H21" s="12"/>
    </row>
    <row r="22" spans="1:8" x14ac:dyDescent="0.2">
      <c r="A22" s="17"/>
      <c r="B22" s="17"/>
      <c r="C22" s="9"/>
      <c r="G22" s="12"/>
      <c r="H22" s="12"/>
    </row>
    <row r="23" spans="1:8" x14ac:dyDescent="0.2">
      <c r="G23" s="12"/>
      <c r="H23" s="12"/>
    </row>
    <row r="24" spans="1:8" x14ac:dyDescent="0.2">
      <c r="A24" s="17"/>
      <c r="B24" s="17"/>
      <c r="C24" s="9"/>
      <c r="G24" s="12"/>
      <c r="H24" s="12"/>
    </row>
    <row r="25" spans="1:8" x14ac:dyDescent="0.2">
      <c r="A25" s="17"/>
      <c r="B25" s="17"/>
      <c r="C25" s="9"/>
      <c r="G25" s="12"/>
      <c r="H25" s="12"/>
    </row>
    <row r="26" spans="1:8" x14ac:dyDescent="0.2">
      <c r="A26" s="17"/>
      <c r="B26" s="17"/>
      <c r="C26" s="9"/>
      <c r="G26" s="12"/>
      <c r="H26" s="12"/>
    </row>
    <row r="27" spans="1:8" x14ac:dyDescent="0.2">
      <c r="A27" s="17"/>
      <c r="B27" s="17"/>
      <c r="C27" s="9"/>
      <c r="G27" s="12"/>
      <c r="H27" s="12"/>
    </row>
    <row r="28" spans="1:8" x14ac:dyDescent="0.2">
      <c r="A28" s="17"/>
      <c r="B28" s="17"/>
      <c r="C28" s="9"/>
      <c r="G28" s="12"/>
      <c r="H28" s="12"/>
    </row>
    <row r="29" spans="1:8" x14ac:dyDescent="0.2">
      <c r="A29" s="17"/>
      <c r="B29" s="17"/>
      <c r="C29" s="9"/>
      <c r="G29" s="12"/>
      <c r="H29" s="12"/>
    </row>
    <row r="30" spans="1:8" x14ac:dyDescent="0.2">
      <c r="A30" s="17"/>
      <c r="B30" s="17"/>
      <c r="C30" s="9"/>
      <c r="G30" s="12"/>
      <c r="H30" s="12"/>
    </row>
    <row r="31" spans="1:8" x14ac:dyDescent="0.2">
      <c r="A31" s="17"/>
      <c r="B31" s="17"/>
      <c r="C31" s="9"/>
      <c r="G31" s="12"/>
      <c r="H31" s="12"/>
    </row>
    <row r="32" spans="1:8" x14ac:dyDescent="0.2">
      <c r="A32" s="17"/>
      <c r="B32" s="17"/>
      <c r="C32" s="9"/>
      <c r="G32" s="12"/>
      <c r="H32" s="12"/>
    </row>
    <row r="33" spans="1:8" x14ac:dyDescent="0.2">
      <c r="A33" s="17"/>
      <c r="B33" s="17"/>
      <c r="C33" s="9"/>
      <c r="G33" s="12"/>
      <c r="H33" s="12"/>
    </row>
  </sheetData>
  <mergeCells count="4">
    <mergeCell ref="A1:C1"/>
    <mergeCell ref="A2:A11"/>
    <mergeCell ref="B2:B6"/>
    <mergeCell ref="B7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p-eIF2a</vt:lpstr>
      <vt:lpstr>pIRE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Coryn Stump</cp:lastModifiedBy>
  <dcterms:created xsi:type="dcterms:W3CDTF">2023-11-13T21:38:36Z</dcterms:created>
  <dcterms:modified xsi:type="dcterms:W3CDTF">2024-07-19T15:16:41Z</dcterms:modified>
</cp:coreProperties>
</file>