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3/Drug-PV-Treatment/n3-MIG/"/>
    </mc:Choice>
  </mc:AlternateContent>
  <xr:revisionPtr revIDLastSave="0" documentId="13_ncr:1_{A7B63048-C239-454C-8DBF-CAF8BD2D9507}" xr6:coauthVersionLast="47" xr6:coauthVersionMax="47" xr10:uidLastSave="{00000000-0000-0000-0000-000000000000}"/>
  <bookViews>
    <workbookView xWindow="7320" yWindow="500" windowWidth="20380" windowHeight="16320" xr2:uid="{CA5BB1B0-C88D-FA45-B831-D00F486ABE55}"/>
  </bookViews>
  <sheets>
    <sheet name="peIF2a" sheetId="1" r:id="rId1"/>
    <sheet name="pI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6" i="3"/>
  <c r="H5" i="3"/>
  <c r="H4" i="3"/>
  <c r="H3" i="3"/>
  <c r="H7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F2" i="1"/>
  <c r="G2" i="1" s="1"/>
  <c r="F3" i="1"/>
  <c r="G3" i="1" s="1"/>
  <c r="F4" i="1"/>
  <c r="G4" i="1"/>
  <c r="F5" i="1"/>
  <c r="G5" i="1" s="1"/>
  <c r="F6" i="1"/>
  <c r="G6" i="1"/>
  <c r="F7" i="1"/>
  <c r="G7" i="1" s="1"/>
  <c r="H7" i="1" s="1"/>
  <c r="F8" i="1"/>
  <c r="G8" i="1"/>
  <c r="H8" i="1" s="1"/>
  <c r="F9" i="1"/>
  <c r="G9" i="1" s="1"/>
  <c r="F10" i="1"/>
  <c r="G10" i="1"/>
  <c r="F11" i="1"/>
  <c r="G11" i="1" s="1"/>
  <c r="H11" i="1" l="1"/>
  <c r="H10" i="1"/>
  <c r="H9" i="1"/>
  <c r="H2" i="1"/>
  <c r="H3" i="1"/>
  <c r="H5" i="1"/>
  <c r="H4" i="1"/>
  <c r="H6" i="1"/>
</calcChain>
</file>

<file path=xl/sharedStrings.xml><?xml version="1.0" encoding="utf-8"?>
<sst xmlns="http://schemas.openxmlformats.org/spreadsheetml/2006/main" count="37" uniqueCount="19">
  <si>
    <t>p-eIF2a Intensity</t>
  </si>
  <si>
    <t>Total eIF2a Intensity</t>
  </si>
  <si>
    <t>Normalized Total eIF2a</t>
  </si>
  <si>
    <t>Normalized p-eIF2a (to total)</t>
  </si>
  <si>
    <t>p-eIF2a Relative to NH IgG</t>
  </si>
  <si>
    <t>15 min</t>
  </si>
  <si>
    <t>NH</t>
  </si>
  <si>
    <t>VEH</t>
  </si>
  <si>
    <t>MIG</t>
  </si>
  <si>
    <t>Blot #1- 12/11/23</t>
  </si>
  <si>
    <t>p-IRE Intensity</t>
  </si>
  <si>
    <t>Total IRE Intensity</t>
  </si>
  <si>
    <t>Normalized Total IRE</t>
  </si>
  <si>
    <t>Normalized p-IRE (to total)</t>
  </si>
  <si>
    <t>p-IRE Relative to NH IgG</t>
  </si>
  <si>
    <t>PV1</t>
  </si>
  <si>
    <t>PV1a</t>
  </si>
  <si>
    <t>PV2</t>
  </si>
  <si>
    <t>PV3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</si>
</sst>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peIF2a!$B$2:$C$11</c:f>
              <c:multiLvlStrCache>
                <c:ptCount val="10"/>
                <c:lvl>
                  <c:pt idx="0">
                    <c:v>NH</c:v>
                  </c:pt>
                  <c:pt idx="1">
                    <c:v>PV1</c:v>
                  </c:pt>
                  <c:pt idx="2">
                    <c:v>PV1a</c:v>
                  </c:pt>
                  <c:pt idx="3">
                    <c:v>PV2</c:v>
                  </c:pt>
                  <c:pt idx="4">
                    <c:v>PV3</c:v>
                  </c:pt>
                  <c:pt idx="5">
                    <c:v>NH</c:v>
                  </c:pt>
                  <c:pt idx="6">
                    <c:v>PV1</c:v>
                  </c:pt>
                  <c:pt idx="7">
                    <c:v>PV1a</c:v>
                  </c:pt>
                  <c:pt idx="8">
                    <c:v>PV2</c:v>
                  </c:pt>
                  <c:pt idx="9">
                    <c:v>PV3</c:v>
                  </c:pt>
                </c:lvl>
                <c:lvl>
                  <c:pt idx="0">
                    <c:v>VEH</c:v>
                  </c:pt>
                  <c:pt idx="5">
                    <c:v>MIG</c:v>
                  </c:pt>
                </c:lvl>
              </c:multiLvlStrCache>
            </c:multiLvlStrRef>
          </c:cat>
          <c:val>
            <c:numRef>
              <c:f>peIF2a!$H$2:$H$11</c:f>
              <c:numCache>
                <c:formatCode>0.00</c:formatCode>
                <c:ptCount val="10"/>
                <c:pt idx="0">
                  <c:v>1</c:v>
                </c:pt>
                <c:pt idx="1">
                  <c:v>3.0827487829644911</c:v>
                </c:pt>
                <c:pt idx="2">
                  <c:v>0.75969149989058882</c:v>
                </c:pt>
                <c:pt idx="3">
                  <c:v>0.9345984102520386</c:v>
                </c:pt>
                <c:pt idx="4">
                  <c:v>1.0046691413858873</c:v>
                </c:pt>
                <c:pt idx="5">
                  <c:v>1</c:v>
                </c:pt>
                <c:pt idx="6">
                  <c:v>0.40100098586245175</c:v>
                </c:pt>
                <c:pt idx="7">
                  <c:v>3.7658477752947213</c:v>
                </c:pt>
                <c:pt idx="8">
                  <c:v>3.246826907187895</c:v>
                </c:pt>
                <c:pt idx="9">
                  <c:v>4.6067687442571836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8146-9576-F030922B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31583"/>
        <c:axId val="151718351"/>
      </c:barChart>
      <c:catAx>
        <c:axId val="1520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8351"/>
        <c:crosses val="autoZero"/>
        <c:auto val="1"/>
        <c:lblAlgn val="ctr"/>
        <c:lblOffset val="100"/>
        <c:noMultiLvlLbl val="0"/>
      </c:catAx>
      <c:valAx>
        <c:axId val="15171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</a:t>
                </a:r>
              </a:p>
              <a:p>
                <a:pPr>
                  <a:defRPr/>
                </a:pPr>
                <a:r>
                  <a:rPr lang="en-US"/>
                  <a:t>(peIF2⍺/Total eIF2⍺)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pIRE!$B$2:$C$11</c:f>
              <c:multiLvlStrCache>
                <c:ptCount val="10"/>
                <c:lvl>
                  <c:pt idx="0">
                    <c:v>NH</c:v>
                  </c:pt>
                  <c:pt idx="1">
                    <c:v>PV1</c:v>
                  </c:pt>
                  <c:pt idx="2">
                    <c:v>PV1a</c:v>
                  </c:pt>
                  <c:pt idx="3">
                    <c:v>PV2</c:v>
                  </c:pt>
                  <c:pt idx="4">
                    <c:v>PV3</c:v>
                  </c:pt>
                  <c:pt idx="5">
                    <c:v>NH</c:v>
                  </c:pt>
                  <c:pt idx="6">
                    <c:v>PV1</c:v>
                  </c:pt>
                  <c:pt idx="7">
                    <c:v>PV1a</c:v>
                  </c:pt>
                  <c:pt idx="8">
                    <c:v>PV2</c:v>
                  </c:pt>
                  <c:pt idx="9">
                    <c:v>PV3</c:v>
                  </c:pt>
                </c:lvl>
                <c:lvl>
                  <c:pt idx="0">
                    <c:v>VEH</c:v>
                  </c:pt>
                  <c:pt idx="5">
                    <c:v>MIG</c:v>
                  </c:pt>
                </c:lvl>
              </c:multiLvlStrCache>
            </c:multiLvlStrRef>
          </c:cat>
          <c:val>
            <c:numRef>
              <c:f>pIRE!$H$2:$H$11</c:f>
              <c:numCache>
                <c:formatCode>0.00</c:formatCode>
                <c:ptCount val="10"/>
                <c:pt idx="0">
                  <c:v>1</c:v>
                </c:pt>
                <c:pt idx="1">
                  <c:v>2.4770887921281766</c:v>
                </c:pt>
                <c:pt idx="2">
                  <c:v>0.17340859527078445</c:v>
                </c:pt>
                <c:pt idx="3">
                  <c:v>2.8063915056480804</c:v>
                </c:pt>
                <c:pt idx="4">
                  <c:v>2.3393615998214332</c:v>
                </c:pt>
                <c:pt idx="5">
                  <c:v>1</c:v>
                </c:pt>
                <c:pt idx="6">
                  <c:v>0.98658349822774227</c:v>
                </c:pt>
                <c:pt idx="7">
                  <c:v>1.2036864645554288</c:v>
                </c:pt>
                <c:pt idx="8">
                  <c:v>0.75276525697452668</c:v>
                </c:pt>
                <c:pt idx="9">
                  <c:v>0.6337791532794006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9A4A-85F5-56B07C3C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59680"/>
        <c:axId val="588776960"/>
      </c:barChart>
      <c:catAx>
        <c:axId val="6963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76960"/>
        <c:crosses val="autoZero"/>
        <c:auto val="1"/>
        <c:lblAlgn val="ctr"/>
        <c:lblOffset val="100"/>
        <c:noMultiLvlLbl val="0"/>
      </c:catAx>
      <c:valAx>
        <c:axId val="58877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(pIRE1⍺/Total IRE1⍺)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1185109</xdr:colOff>
      <xdr:row>12</xdr:row>
      <xdr:rowOff>14482</xdr:rowOff>
    </xdr:from>
    <xdr:to>
      <xdr:col>8</xdr:col>
      <xdr:colOff>325967</xdr:colOff>
      <xdr:row>25</xdr:row>
      <xdr:rowOff>153514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7593-3143-57F6-6B09-2D4548BED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12</xdr:row>
      <xdr:rowOff>41275</xdr:rowOff>
    </xdr:from>
    <xdr:to>
      <xdr:col>8</xdr:col>
      <xdr:colOff>593725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7B85A-31B6-F43C-2A90-A95CCF823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E59C-B325-C040-B2BE-AA7907465C74}">
  <dimension ref="A1:H33"/>
  <sheetViews>
    <sheetView tabSelected="1" zoomScale="94" workbookViewId="0">
      <selection activeCell="E20" sqref="E20"/>
    </sheetView>
  </sheetViews>
  <sheetFormatPr baseColWidth="10" defaultRowHeight="16" x14ac:dyDescent="0.2"/>
  <cols>
    <col min="1" max="1" width="6.42578125" bestFit="1" customWidth="1"/>
    <col min="2" max="2" width="9.42578125" bestFit="1" customWidth="1"/>
    <col min="3" max="3" width="7.28515625" bestFit="1" customWidth="1"/>
    <col min="4" max="4" width="14.42578125" bestFit="1" customWidth="1"/>
    <col min="5" max="5" width="17.42578125" bestFit="1" customWidth="1"/>
    <col min="6" max="6" width="19.7109375" bestFit="1" customWidth="1"/>
    <col min="7" max="7" width="24.140625" bestFit="1" customWidth="1"/>
    <col min="8" max="8" width="23.7109375" bestFit="1" customWidth="1"/>
  </cols>
  <sheetData>
    <row r="1" spans="1:8" x14ac:dyDescent="0.2">
      <c r="A1" s="11" t="s">
        <v>9</v>
      </c>
      <c r="B1" s="11"/>
      <c r="C1" s="11"/>
      <c r="D1" s="1" t="s">
        <v>0</v>
      </c>
      <c r="E1" s="2" t="s">
        <v>1</v>
      </c>
      <c r="F1" s="2" t="s">
        <v>2</v>
      </c>
      <c r="G1" s="3" t="s">
        <v>3</v>
      </c>
      <c r="H1" s="10" t="s">
        <v>4</v>
      </c>
    </row>
    <row r="2" spans="1:8" x14ac:dyDescent="0.2">
      <c r="A2" s="12" t="s">
        <v>5</v>
      </c>
      <c r="B2" s="12" t="s">
        <v>7</v>
      </c>
      <c r="C2" s="9" t="s">
        <v>6</v>
      </c>
      <c r="D2" s="7">
        <v>13374.43</v>
      </c>
      <c r="E2" s="7">
        <v>1870.6980000000001</v>
      </c>
      <c r="F2" s="7">
        <f t="shared" ref="F2:F11" si="0">E2/4023.941</f>
        <v>0.46489200512631773</v>
      </c>
      <c r="G2" s="7">
        <f t="shared" ref="G2:G11" si="1">D2*F2</f>
        <v>6217.6655801215775</v>
      </c>
      <c r="H2" s="8">
        <f>G2/G2</f>
        <v>1</v>
      </c>
    </row>
    <row r="3" spans="1:8" x14ac:dyDescent="0.2">
      <c r="A3" s="12"/>
      <c r="B3" s="12"/>
      <c r="C3" s="9" t="s">
        <v>15</v>
      </c>
      <c r="D3" s="7">
        <v>19167.501</v>
      </c>
      <c r="E3" s="7">
        <v>4023.9409999999998</v>
      </c>
      <c r="F3" s="7">
        <f t="shared" si="0"/>
        <v>1</v>
      </c>
      <c r="G3" s="7">
        <f t="shared" si="1"/>
        <v>19167.501</v>
      </c>
      <c r="H3" s="8">
        <f>G3/G2</f>
        <v>3.0827487829644911</v>
      </c>
    </row>
    <row r="4" spans="1:8" x14ac:dyDescent="0.2">
      <c r="A4" s="12"/>
      <c r="B4" s="12"/>
      <c r="C4" s="9" t="s">
        <v>16</v>
      </c>
      <c r="D4" s="7">
        <v>10645.823</v>
      </c>
      <c r="E4" s="7">
        <v>1785.4059999999999</v>
      </c>
      <c r="F4" s="7">
        <f t="shared" si="0"/>
        <v>0.44369586929828247</v>
      </c>
      <c r="G4" s="7">
        <f t="shared" si="1"/>
        <v>4723.5076903806494</v>
      </c>
      <c r="H4" s="8">
        <f>G4/G2</f>
        <v>0.75969149989058882</v>
      </c>
    </row>
    <row r="5" spans="1:8" x14ac:dyDescent="0.2">
      <c r="A5" s="12"/>
      <c r="B5" s="12"/>
      <c r="C5" s="9" t="s">
        <v>17</v>
      </c>
      <c r="D5" s="7">
        <v>12267.48</v>
      </c>
      <c r="E5" s="7">
        <v>1906.1130000000001</v>
      </c>
      <c r="F5" s="7">
        <f t="shared" si="0"/>
        <v>0.47369307850189657</v>
      </c>
      <c r="G5" s="7">
        <f t="shared" si="1"/>
        <v>5811.0203666604457</v>
      </c>
      <c r="H5" s="8">
        <f>G5/G2</f>
        <v>0.9345984102520386</v>
      </c>
    </row>
    <row r="6" spans="1:8" x14ac:dyDescent="0.2">
      <c r="A6" s="12"/>
      <c r="B6" s="12"/>
      <c r="C6" s="9" t="s">
        <v>18</v>
      </c>
      <c r="D6" s="7">
        <v>9071.4089999999997</v>
      </c>
      <c r="E6" s="7">
        <v>2770.9409999999998</v>
      </c>
      <c r="F6" s="7">
        <f t="shared" si="0"/>
        <v>0.68861372470421411</v>
      </c>
      <c r="G6" s="7">
        <f t="shared" si="1"/>
        <v>6246.6967398053303</v>
      </c>
      <c r="H6" s="8">
        <f>G6/G2</f>
        <v>1.0046691413858873</v>
      </c>
    </row>
    <row r="7" spans="1:8" x14ac:dyDescent="0.2">
      <c r="A7" s="12"/>
      <c r="B7" s="12" t="s">
        <v>8</v>
      </c>
      <c r="C7" s="9" t="s">
        <v>6</v>
      </c>
      <c r="D7" s="7">
        <v>5206.6099999999997</v>
      </c>
      <c r="E7" s="7">
        <v>1529.2840000000001</v>
      </c>
      <c r="F7" s="7">
        <f t="shared" si="0"/>
        <v>0.38004632771703167</v>
      </c>
      <c r="G7" s="7">
        <f t="shared" si="1"/>
        <v>1978.7530103547742</v>
      </c>
      <c r="H7" s="8">
        <f t="shared" ref="H7" si="2">G7/G7</f>
        <v>1</v>
      </c>
    </row>
    <row r="8" spans="1:8" x14ac:dyDescent="0.2">
      <c r="A8" s="12"/>
      <c r="B8" s="12"/>
      <c r="C8" s="9" t="s">
        <v>15</v>
      </c>
      <c r="D8" s="7">
        <v>4759.0240000000003</v>
      </c>
      <c r="E8" s="7">
        <v>670.92</v>
      </c>
      <c r="F8" s="7">
        <f t="shared" si="0"/>
        <v>0.16673206689660708</v>
      </c>
      <c r="G8" s="7">
        <f t="shared" si="1"/>
        <v>793.48190793055869</v>
      </c>
      <c r="H8" s="8">
        <f>G8/G7</f>
        <v>0.40100098586245175</v>
      </c>
    </row>
    <row r="9" spans="1:8" x14ac:dyDescent="0.2">
      <c r="A9" s="12"/>
      <c r="B9" s="12"/>
      <c r="C9" s="9" t="s">
        <v>16</v>
      </c>
      <c r="D9" s="7">
        <v>9278.2379999999994</v>
      </c>
      <c r="E9" s="7">
        <v>3231.77</v>
      </c>
      <c r="F9" s="7">
        <f t="shared" si="0"/>
        <v>0.80313553305080765</v>
      </c>
      <c r="G9" s="7">
        <f t="shared" si="1"/>
        <v>7451.6826219022587</v>
      </c>
      <c r="H9" s="8">
        <f>G9/G7</f>
        <v>3.7658477752947213</v>
      </c>
    </row>
    <row r="10" spans="1:8" x14ac:dyDescent="0.2">
      <c r="A10" s="12"/>
      <c r="B10" s="12"/>
      <c r="C10" s="9" t="s">
        <v>17</v>
      </c>
      <c r="D10" s="7">
        <v>16073.359</v>
      </c>
      <c r="E10" s="7">
        <v>1608.4059999999999</v>
      </c>
      <c r="F10" s="7">
        <f t="shared" si="0"/>
        <v>0.39970914086463993</v>
      </c>
      <c r="G10" s="7">
        <f t="shared" si="1"/>
        <v>6424.6685166989282</v>
      </c>
      <c r="H10" s="8">
        <f>G10/G7</f>
        <v>3.246826907187895</v>
      </c>
    </row>
    <row r="11" spans="1:8" x14ac:dyDescent="0.2">
      <c r="A11" s="12"/>
      <c r="B11" s="12"/>
      <c r="C11" s="9" t="s">
        <v>18</v>
      </c>
      <c r="D11" s="7">
        <v>17442.651999999998</v>
      </c>
      <c r="E11" s="7">
        <v>2102.9409999999998</v>
      </c>
      <c r="F11" s="7">
        <f t="shared" si="0"/>
        <v>0.52260731457046705</v>
      </c>
      <c r="G11" s="7">
        <f t="shared" si="1"/>
        <v>9115.6575207071855</v>
      </c>
      <c r="H11" s="8">
        <f>G11/G7</f>
        <v>4.6067687442571836</v>
      </c>
    </row>
    <row r="12" spans="1:8" x14ac:dyDescent="0.2">
      <c r="A12" s="6"/>
      <c r="B12" s="6"/>
      <c r="C12" s="2"/>
      <c r="D12" s="4"/>
      <c r="E12" s="4"/>
      <c r="F12" s="4"/>
      <c r="G12" s="7"/>
      <c r="H12" s="5"/>
    </row>
    <row r="13" spans="1:8" x14ac:dyDescent="0.2">
      <c r="A13" s="6"/>
      <c r="B13" s="6"/>
      <c r="C13" s="2"/>
      <c r="D13" s="7"/>
      <c r="E13" s="7"/>
      <c r="F13" s="7"/>
      <c r="G13" s="7"/>
      <c r="H13" s="5"/>
    </row>
    <row r="14" spans="1:8" x14ac:dyDescent="0.2">
      <c r="A14" s="6"/>
      <c r="B14" s="6"/>
      <c r="C14" s="1"/>
      <c r="D14" s="7"/>
      <c r="E14" s="7"/>
      <c r="F14" s="7"/>
      <c r="G14" s="7"/>
      <c r="H14" s="5"/>
    </row>
    <row r="15" spans="1:8" x14ac:dyDescent="0.2">
      <c r="A15" s="6"/>
      <c r="B15" s="6"/>
      <c r="C15" s="2"/>
      <c r="D15" s="7"/>
      <c r="E15" s="7"/>
      <c r="F15" s="7"/>
      <c r="G15" s="7"/>
      <c r="H15" s="5"/>
    </row>
    <row r="16" spans="1:8" x14ac:dyDescent="0.2">
      <c r="A16" s="6"/>
      <c r="B16" s="6"/>
      <c r="C16" s="2"/>
      <c r="D16" s="7"/>
      <c r="E16" s="7"/>
      <c r="F16" s="7"/>
      <c r="G16" s="7"/>
      <c r="H16" s="5"/>
    </row>
    <row r="17" spans="1:8" x14ac:dyDescent="0.2">
      <c r="A17" s="6"/>
      <c r="B17" s="6"/>
      <c r="C17" s="2"/>
      <c r="D17" s="7"/>
      <c r="E17" s="7"/>
      <c r="F17" s="7"/>
      <c r="G17" s="7"/>
      <c r="H17" s="5"/>
    </row>
    <row r="18" spans="1:8" x14ac:dyDescent="0.2">
      <c r="A18" s="6"/>
      <c r="B18" s="6"/>
      <c r="C18" s="2"/>
      <c r="D18" s="7"/>
      <c r="E18" s="7"/>
      <c r="F18" s="7"/>
      <c r="G18" s="7"/>
      <c r="H18" s="5"/>
    </row>
    <row r="19" spans="1:8" x14ac:dyDescent="0.2">
      <c r="A19" s="6"/>
      <c r="B19" s="6"/>
      <c r="C19" s="1"/>
      <c r="D19" s="7"/>
      <c r="E19" s="7"/>
      <c r="F19" s="7"/>
      <c r="G19" s="7"/>
      <c r="H19" s="5"/>
    </row>
    <row r="20" spans="1:8" x14ac:dyDescent="0.2">
      <c r="A20" s="6"/>
      <c r="B20" s="6"/>
      <c r="C20" s="2"/>
      <c r="D20" s="7"/>
      <c r="E20" s="7"/>
      <c r="F20" s="7"/>
      <c r="G20" s="7"/>
      <c r="H20" s="5"/>
    </row>
    <row r="21" spans="1:8" x14ac:dyDescent="0.2">
      <c r="A21" s="6"/>
      <c r="B21" s="6"/>
      <c r="C21" s="2"/>
      <c r="D21" s="7"/>
      <c r="E21" s="7"/>
      <c r="F21" s="7"/>
      <c r="G21" s="7"/>
      <c r="H21" s="5"/>
    </row>
    <row r="22" spans="1:8" x14ac:dyDescent="0.2">
      <c r="A22" s="6"/>
      <c r="B22" s="6"/>
      <c r="C22" s="2"/>
      <c r="D22" s="7"/>
      <c r="E22" s="7"/>
      <c r="F22" s="7"/>
      <c r="G22" s="7"/>
      <c r="H22" s="5"/>
    </row>
    <row r="23" spans="1:8" x14ac:dyDescent="0.2">
      <c r="D23" s="7"/>
      <c r="E23" s="7"/>
      <c r="F23" s="7"/>
      <c r="G23" s="7"/>
    </row>
    <row r="24" spans="1:8" x14ac:dyDescent="0.2">
      <c r="A24" s="6"/>
      <c r="B24" s="6"/>
      <c r="C24" s="2"/>
      <c r="D24" s="7"/>
      <c r="E24" s="7"/>
      <c r="F24" s="7"/>
      <c r="G24" s="7"/>
      <c r="H24" s="5"/>
    </row>
    <row r="25" spans="1:8" x14ac:dyDescent="0.2">
      <c r="A25" s="6"/>
      <c r="B25" s="6"/>
      <c r="C25" s="1"/>
      <c r="D25" s="7"/>
      <c r="E25" s="7"/>
      <c r="F25" s="7"/>
      <c r="G25" s="7"/>
      <c r="H25" s="5"/>
    </row>
    <row r="26" spans="1:8" x14ac:dyDescent="0.2">
      <c r="A26" s="6"/>
      <c r="B26" s="6"/>
      <c r="C26" s="2"/>
      <c r="D26" s="7"/>
      <c r="E26" s="7"/>
      <c r="F26" s="7"/>
      <c r="G26" s="7"/>
      <c r="H26" s="5"/>
    </row>
    <row r="27" spans="1:8" x14ac:dyDescent="0.2">
      <c r="A27" s="6"/>
      <c r="B27" s="6"/>
      <c r="C27" s="2"/>
      <c r="D27" s="7"/>
      <c r="E27" s="7"/>
      <c r="F27" s="7"/>
      <c r="G27" s="7"/>
      <c r="H27" s="5"/>
    </row>
    <row r="28" spans="1:8" x14ac:dyDescent="0.2">
      <c r="A28" s="6"/>
      <c r="B28" s="6"/>
      <c r="C28" s="2"/>
      <c r="D28" s="7"/>
      <c r="E28" s="7"/>
      <c r="F28" s="7"/>
      <c r="G28" s="7"/>
      <c r="H28" s="5"/>
    </row>
    <row r="29" spans="1:8" x14ac:dyDescent="0.2">
      <c r="A29" s="6"/>
      <c r="B29" s="6"/>
      <c r="C29" s="2"/>
      <c r="D29" s="7"/>
      <c r="E29" s="7"/>
      <c r="F29" s="7"/>
      <c r="G29" s="7"/>
      <c r="H29" s="5"/>
    </row>
    <row r="30" spans="1:8" x14ac:dyDescent="0.2">
      <c r="A30" s="6"/>
      <c r="B30" s="6"/>
      <c r="C30" s="1"/>
      <c r="D30" s="7"/>
      <c r="E30" s="7"/>
      <c r="F30" s="7"/>
      <c r="G30" s="7"/>
      <c r="H30" s="5"/>
    </row>
    <row r="31" spans="1:8" x14ac:dyDescent="0.2">
      <c r="A31" s="6"/>
      <c r="B31" s="6"/>
      <c r="C31" s="2"/>
      <c r="D31" s="7"/>
      <c r="E31" s="7"/>
      <c r="F31" s="7"/>
      <c r="G31" s="7"/>
      <c r="H31" s="5"/>
    </row>
    <row r="32" spans="1:8" x14ac:dyDescent="0.2">
      <c r="A32" s="6"/>
      <c r="B32" s="6"/>
      <c r="C32" s="2"/>
      <c r="D32" s="7"/>
      <c r="E32" s="7"/>
      <c r="F32" s="7"/>
      <c r="G32" s="7"/>
      <c r="H32" s="5"/>
    </row>
    <row r="33" spans="1:8" x14ac:dyDescent="0.2">
      <c r="A33" s="6"/>
      <c r="B33" s="6"/>
      <c r="C33" s="2"/>
      <c r="D33" s="7"/>
      <c r="E33" s="7"/>
      <c r="F33" s="7"/>
      <c r="G33" s="7"/>
      <c r="H33" s="5"/>
    </row>
  </sheetData>
  <mergeCells count="4">
    <mergeCell ref="A1:C1"/>
    <mergeCell ref="B2:B6"/>
    <mergeCell ref="B7:B11"/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766F-BB03-8B4B-9233-3BE35785F015}">
  <dimension ref="A1:H33"/>
  <sheetViews>
    <sheetView zoomScale="91" workbookViewId="0">
      <selection activeCell="C18" sqref="C18"/>
    </sheetView>
  </sheetViews>
  <sheetFormatPr baseColWidth="10" defaultRowHeight="16" x14ac:dyDescent="0.2"/>
  <cols>
    <col min="4" max="4" width="13.28515625" bestFit="1" customWidth="1"/>
    <col min="5" max="5" width="15.7109375" bestFit="1" customWidth="1"/>
    <col min="6" max="6" width="18.140625" bestFit="1" customWidth="1"/>
    <col min="7" max="7" width="22.5703125" bestFit="1" customWidth="1"/>
    <col min="8" max="8" width="22.42578125" bestFit="1" customWidth="1"/>
  </cols>
  <sheetData>
    <row r="1" spans="1:8" x14ac:dyDescent="0.2">
      <c r="A1" s="11"/>
      <c r="B1" s="11"/>
      <c r="C1" s="11"/>
      <c r="D1" s="1" t="s">
        <v>10</v>
      </c>
      <c r="E1" s="2" t="s">
        <v>11</v>
      </c>
      <c r="F1" s="2" t="s">
        <v>12</v>
      </c>
      <c r="G1" s="3" t="s">
        <v>13</v>
      </c>
      <c r="H1" s="10" t="s">
        <v>14</v>
      </c>
    </row>
    <row r="2" spans="1:8" x14ac:dyDescent="0.2">
      <c r="A2" s="12" t="s">
        <v>5</v>
      </c>
      <c r="B2" s="12" t="s">
        <v>7</v>
      </c>
      <c r="C2" s="9" t="s">
        <v>6</v>
      </c>
      <c r="D2" s="7">
        <v>1554.749</v>
      </c>
      <c r="E2" s="7">
        <v>21371.392</v>
      </c>
      <c r="F2" s="7">
        <f>E2/34712.969</f>
        <v>0.61566015859951362</v>
      </c>
      <c r="G2" s="7">
        <f>D2*F2</f>
        <v>957.19701592243518</v>
      </c>
      <c r="H2" s="8">
        <f>G2/G2</f>
        <v>1</v>
      </c>
    </row>
    <row r="3" spans="1:8" x14ac:dyDescent="0.2">
      <c r="A3" s="12"/>
      <c r="B3" s="12"/>
      <c r="C3" s="9" t="s">
        <v>15</v>
      </c>
      <c r="D3" s="7">
        <v>2371.0619999999999</v>
      </c>
      <c r="E3" s="7">
        <v>34712.968999999997</v>
      </c>
      <c r="F3" s="7">
        <f t="shared" ref="F3:F11" si="0">E3/34712.969</f>
        <v>1</v>
      </c>
      <c r="G3" s="7">
        <f t="shared" ref="G3:G11" si="1">D3*F3</f>
        <v>2371.0619999999999</v>
      </c>
      <c r="H3" s="8">
        <f>G3/G2</f>
        <v>2.4770887921281766</v>
      </c>
    </row>
    <row r="4" spans="1:8" x14ac:dyDescent="0.2">
      <c r="A4" s="12"/>
      <c r="B4" s="12"/>
      <c r="C4" s="9" t="s">
        <v>16</v>
      </c>
      <c r="D4" s="7">
        <v>353.40600000000001</v>
      </c>
      <c r="E4" s="7">
        <v>16303.835999999999</v>
      </c>
      <c r="F4" s="7">
        <f t="shared" si="0"/>
        <v>0.46967564197692224</v>
      </c>
      <c r="G4" s="7">
        <f t="shared" si="1"/>
        <v>165.98618992849617</v>
      </c>
      <c r="H4" s="8">
        <f>G4/G2</f>
        <v>0.17340859527078445</v>
      </c>
    </row>
    <row r="5" spans="1:8" x14ac:dyDescent="0.2">
      <c r="A5" s="12"/>
      <c r="B5" s="12"/>
      <c r="C5" s="9" t="s">
        <v>17</v>
      </c>
      <c r="D5" s="7">
        <v>3026.527</v>
      </c>
      <c r="E5" s="7">
        <v>30810.362000000001</v>
      </c>
      <c r="F5" s="7">
        <f t="shared" si="0"/>
        <v>0.88757495793575025</v>
      </c>
      <c r="G5" s="7">
        <f t="shared" si="1"/>
        <v>2686.2695747164125</v>
      </c>
      <c r="H5" s="8">
        <f>G5/G2</f>
        <v>2.8063915056480804</v>
      </c>
    </row>
    <row r="6" spans="1:8" x14ac:dyDescent="0.2">
      <c r="A6" s="12"/>
      <c r="B6" s="12"/>
      <c r="C6" s="9" t="s">
        <v>18</v>
      </c>
      <c r="D6" s="7">
        <v>2394.6480000000001</v>
      </c>
      <c r="E6" s="7">
        <v>32460.019</v>
      </c>
      <c r="F6" s="7">
        <f t="shared" si="0"/>
        <v>0.93509774401607659</v>
      </c>
      <c r="G6" s="7">
        <f t="shared" si="1"/>
        <v>2239.2299425126098</v>
      </c>
      <c r="H6" s="8">
        <f>G6/G2</f>
        <v>2.3393615998214332</v>
      </c>
    </row>
    <row r="7" spans="1:8" x14ac:dyDescent="0.2">
      <c r="A7" s="12"/>
      <c r="B7" s="12" t="s">
        <v>8</v>
      </c>
      <c r="C7" s="9" t="s">
        <v>6</v>
      </c>
      <c r="D7" s="7">
        <v>2042.4559999999999</v>
      </c>
      <c r="E7" s="7">
        <v>21792.785</v>
      </c>
      <c r="F7" s="7">
        <f t="shared" si="0"/>
        <v>0.62779951204980478</v>
      </c>
      <c r="G7" s="7">
        <f t="shared" si="1"/>
        <v>1282.2528801831961</v>
      </c>
      <c r="H7" s="8">
        <f t="shared" ref="H7" si="2">G7/G7</f>
        <v>1</v>
      </c>
    </row>
    <row r="8" spans="1:8" x14ac:dyDescent="0.2">
      <c r="A8" s="12"/>
      <c r="B8" s="12"/>
      <c r="C8" s="9" t="s">
        <v>15</v>
      </c>
      <c r="D8" s="7">
        <v>1588.0419999999999</v>
      </c>
      <c r="E8" s="7">
        <v>27652.685000000001</v>
      </c>
      <c r="F8" s="7">
        <f t="shared" si="0"/>
        <v>0.79660961872780178</v>
      </c>
      <c r="G8" s="7">
        <f t="shared" si="1"/>
        <v>1265.0495321437356</v>
      </c>
      <c r="H8" s="8">
        <f>G8/G7</f>
        <v>0.98658349822774227</v>
      </c>
    </row>
    <row r="9" spans="1:8" x14ac:dyDescent="0.2">
      <c r="A9" s="12"/>
      <c r="B9" s="12"/>
      <c r="C9" s="9" t="s">
        <v>16</v>
      </c>
      <c r="D9" s="7">
        <v>2248.627</v>
      </c>
      <c r="E9" s="7">
        <v>23826.562999999998</v>
      </c>
      <c r="F9" s="7">
        <f t="shared" si="0"/>
        <v>0.68638793184184277</v>
      </c>
      <c r="G9" s="7">
        <f t="shared" si="1"/>
        <v>1543.4304360137273</v>
      </c>
      <c r="H9" s="8">
        <f>G9/G7</f>
        <v>1.2036864645554288</v>
      </c>
    </row>
    <row r="10" spans="1:8" x14ac:dyDescent="0.2">
      <c r="A10" s="12"/>
      <c r="B10" s="12"/>
      <c r="C10" s="9" t="s">
        <v>17</v>
      </c>
      <c r="D10" s="7">
        <v>1666.0419999999999</v>
      </c>
      <c r="E10" s="7">
        <v>20111.25</v>
      </c>
      <c r="F10" s="7">
        <f t="shared" si="0"/>
        <v>0.57935839484084473</v>
      </c>
      <c r="G10" s="7">
        <f t="shared" si="1"/>
        <v>965.23541885743055</v>
      </c>
      <c r="H10" s="8">
        <f>G10/G7</f>
        <v>0.75276525697452668</v>
      </c>
    </row>
    <row r="11" spans="1:8" x14ac:dyDescent="0.2">
      <c r="A11" s="12"/>
      <c r="B11" s="12"/>
      <c r="C11" s="9" t="s">
        <v>18</v>
      </c>
      <c r="D11" s="7">
        <v>1203.0419999999999</v>
      </c>
      <c r="E11" s="7">
        <v>23448.906999999999</v>
      </c>
      <c r="F11" s="7">
        <f t="shared" si="0"/>
        <v>0.67550853976218517</v>
      </c>
      <c r="G11" s="7">
        <f t="shared" si="1"/>
        <v>812.66514469257868</v>
      </c>
      <c r="H11" s="8">
        <f>G11/G7</f>
        <v>0.6337791532794006</v>
      </c>
    </row>
    <row r="12" spans="1:8" x14ac:dyDescent="0.2">
      <c r="A12" s="6"/>
      <c r="B12" s="6"/>
      <c r="C12" s="2"/>
      <c r="D12" s="7"/>
      <c r="E12" s="7"/>
      <c r="F12" s="7"/>
      <c r="G12" s="7"/>
      <c r="H12" s="7"/>
    </row>
    <row r="13" spans="1:8" x14ac:dyDescent="0.2">
      <c r="A13" s="6"/>
      <c r="B13" s="6"/>
      <c r="C13" s="2"/>
      <c r="D13" s="7"/>
      <c r="E13" s="7"/>
      <c r="F13" s="7"/>
      <c r="G13" s="7"/>
      <c r="H13" s="7"/>
    </row>
    <row r="14" spans="1:8" x14ac:dyDescent="0.2">
      <c r="A14" s="6"/>
      <c r="B14" s="6"/>
      <c r="C14" s="1"/>
      <c r="D14" s="7"/>
      <c r="E14" s="7"/>
      <c r="F14" s="7"/>
      <c r="G14" s="7"/>
      <c r="H14" s="7"/>
    </row>
    <row r="15" spans="1:8" x14ac:dyDescent="0.2">
      <c r="A15" s="6"/>
      <c r="B15" s="6"/>
      <c r="C15" s="2"/>
      <c r="D15" s="7"/>
      <c r="E15" s="7"/>
      <c r="F15" s="7"/>
      <c r="G15" s="7"/>
      <c r="H15" s="7"/>
    </row>
    <row r="16" spans="1:8" x14ac:dyDescent="0.2">
      <c r="A16" s="6"/>
      <c r="B16" s="6"/>
      <c r="C16" s="2"/>
      <c r="D16" s="7"/>
      <c r="E16" s="7"/>
      <c r="F16" s="7"/>
      <c r="G16" s="7"/>
      <c r="H16" s="7"/>
    </row>
    <row r="17" spans="1:8" x14ac:dyDescent="0.2">
      <c r="A17" s="6"/>
      <c r="B17" s="6"/>
      <c r="C17" s="2"/>
      <c r="D17" s="7"/>
      <c r="E17" s="7"/>
      <c r="F17" s="7"/>
      <c r="G17" s="7"/>
      <c r="H17" s="7"/>
    </row>
    <row r="18" spans="1:8" x14ac:dyDescent="0.2">
      <c r="A18" s="6"/>
      <c r="B18" s="6"/>
      <c r="C18" s="2"/>
      <c r="D18" s="7"/>
      <c r="E18" s="7"/>
      <c r="F18" s="7"/>
      <c r="G18" s="7"/>
      <c r="H18" s="7"/>
    </row>
    <row r="19" spans="1:8" x14ac:dyDescent="0.2">
      <c r="A19" s="6"/>
      <c r="B19" s="6"/>
      <c r="C19" s="1"/>
      <c r="D19" s="7"/>
      <c r="E19" s="7"/>
      <c r="F19" s="7"/>
      <c r="G19" s="7"/>
      <c r="H19" s="7"/>
    </row>
    <row r="20" spans="1:8" x14ac:dyDescent="0.2">
      <c r="A20" s="6"/>
      <c r="B20" s="6"/>
      <c r="C20" s="2"/>
      <c r="D20" s="7"/>
      <c r="E20" s="7"/>
      <c r="F20" s="7"/>
      <c r="G20" s="7"/>
      <c r="H20" s="7"/>
    </row>
    <row r="21" spans="1:8" x14ac:dyDescent="0.2">
      <c r="A21" s="6"/>
      <c r="B21" s="6"/>
      <c r="C21" s="2"/>
      <c r="D21" s="7"/>
      <c r="E21" s="7"/>
      <c r="F21" s="7"/>
      <c r="G21" s="7"/>
      <c r="H21" s="7"/>
    </row>
    <row r="22" spans="1:8" x14ac:dyDescent="0.2">
      <c r="A22" s="6"/>
      <c r="B22" s="6"/>
      <c r="C22" s="2"/>
      <c r="D22" s="7"/>
      <c r="E22" s="7"/>
      <c r="F22" s="7"/>
      <c r="G22" s="7"/>
      <c r="H22" s="7"/>
    </row>
    <row r="23" spans="1:8" x14ac:dyDescent="0.2">
      <c r="D23" s="7"/>
      <c r="E23" s="7"/>
      <c r="F23" s="7"/>
      <c r="G23" s="7"/>
      <c r="H23" s="7"/>
    </row>
    <row r="24" spans="1:8" x14ac:dyDescent="0.2">
      <c r="A24" s="6"/>
      <c r="B24" s="6"/>
      <c r="C24" s="2"/>
      <c r="D24" s="7"/>
      <c r="E24" s="7"/>
      <c r="F24" s="7"/>
      <c r="G24" s="7"/>
      <c r="H24" s="7"/>
    </row>
    <row r="25" spans="1:8" x14ac:dyDescent="0.2">
      <c r="A25" s="6"/>
      <c r="B25" s="6"/>
      <c r="C25" s="1"/>
      <c r="D25" s="7"/>
      <c r="E25" s="7"/>
      <c r="F25" s="7"/>
      <c r="G25" s="7"/>
      <c r="H25" s="7"/>
    </row>
    <row r="26" spans="1:8" x14ac:dyDescent="0.2">
      <c r="A26" s="6"/>
      <c r="B26" s="6"/>
      <c r="C26" s="2"/>
      <c r="D26" s="7"/>
      <c r="E26" s="7"/>
      <c r="F26" s="7"/>
      <c r="G26" s="7"/>
      <c r="H26" s="7"/>
    </row>
    <row r="27" spans="1:8" x14ac:dyDescent="0.2">
      <c r="A27" s="6"/>
      <c r="B27" s="6"/>
      <c r="C27" s="2"/>
      <c r="D27" s="7"/>
      <c r="E27" s="7"/>
      <c r="F27" s="7"/>
      <c r="G27" s="7"/>
      <c r="H27" s="7"/>
    </row>
    <row r="28" spans="1:8" x14ac:dyDescent="0.2">
      <c r="A28" s="6"/>
      <c r="B28" s="6"/>
      <c r="C28" s="2"/>
      <c r="D28" s="7"/>
      <c r="E28" s="7"/>
      <c r="F28" s="7"/>
      <c r="G28" s="7"/>
      <c r="H28" s="7"/>
    </row>
    <row r="29" spans="1:8" x14ac:dyDescent="0.2">
      <c r="A29" s="6"/>
      <c r="B29" s="6"/>
      <c r="C29" s="2"/>
      <c r="D29" s="7"/>
      <c r="E29" s="7"/>
      <c r="F29" s="7"/>
      <c r="G29" s="7"/>
      <c r="H29" s="7"/>
    </row>
    <row r="30" spans="1:8" x14ac:dyDescent="0.2">
      <c r="A30" s="6"/>
      <c r="B30" s="6"/>
      <c r="C30" s="1"/>
      <c r="D30" s="7"/>
      <c r="E30" s="7"/>
      <c r="F30" s="7"/>
      <c r="G30" s="7"/>
      <c r="H30" s="7"/>
    </row>
    <row r="31" spans="1:8" x14ac:dyDescent="0.2">
      <c r="A31" s="6"/>
      <c r="B31" s="6"/>
      <c r="C31" s="2"/>
      <c r="D31" s="7"/>
      <c r="E31" s="7"/>
      <c r="F31" s="7"/>
      <c r="G31" s="7"/>
      <c r="H31" s="7"/>
    </row>
    <row r="32" spans="1:8" x14ac:dyDescent="0.2">
      <c r="A32" s="6"/>
      <c r="B32" s="6"/>
      <c r="C32" s="2"/>
      <c r="D32" s="7"/>
      <c r="E32" s="7"/>
      <c r="F32" s="7"/>
      <c r="G32" s="7"/>
      <c r="H32" s="7"/>
    </row>
    <row r="33" spans="1:8" x14ac:dyDescent="0.2">
      <c r="A33" s="6"/>
      <c r="B33" s="6"/>
      <c r="C33" s="2"/>
      <c r="D33" s="7"/>
      <c r="E33" s="7"/>
      <c r="F33" s="7"/>
      <c r="G33" s="7"/>
      <c r="H33" s="7"/>
    </row>
  </sheetData>
  <mergeCells count="4">
    <mergeCell ref="A1:C1"/>
    <mergeCell ref="A2:A11"/>
    <mergeCell ref="B2:B6"/>
    <mergeCell ref="B7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peIF2a</vt:lpstr>
      <vt:lpstr>pIRE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Coryn Stump</cp:lastModifiedBy>
  <dcterms:created xsi:type="dcterms:W3CDTF">2023-12-14T22:05:17Z</dcterms:created>
  <dcterms:modified xsi:type="dcterms:W3CDTF">2024-07-19T15:16:23Z</dcterms:modified>
</cp:coreProperties>
</file>