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9105052dcdd773/Desktop/WorkSpace/Desk/Course/MasterEngMechanics/AdvanceNumericalMethod/BTL/"/>
    </mc:Choice>
  </mc:AlternateContent>
  <xr:revisionPtr revIDLastSave="1226" documentId="13_ncr:1_{4CBA56C1-E3B9-4A32-8845-3860CE6668D6}" xr6:coauthVersionLast="47" xr6:coauthVersionMax="47" xr10:uidLastSave="{E6D5D96F-01E5-4B75-B05A-0D84BFC171D6}"/>
  <bookViews>
    <workbookView xWindow="-28920" yWindow="-120" windowWidth="29040" windowHeight="15840" tabRatio="594" xr2:uid="{1025051C-EFE0-4DB8-8772-DB1392D2F912}"/>
  </bookViews>
  <sheets>
    <sheet name="compareWS" sheetId="3" r:id="rId1"/>
    <sheet name="ANSYS" sheetId="1" r:id="rId2"/>
    <sheet name="CODE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1" i="3" l="1" a="1"/>
  <c r="AQ11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BA39" i="3" a="1"/>
  <c r="BA39" i="3" s="1"/>
  <c r="AZ39" i="3" a="1"/>
  <c r="AZ39" i="3" s="1"/>
  <c r="AY39" i="3" a="1"/>
  <c r="AY39" i="3" s="1"/>
  <c r="AX39" i="3" a="1"/>
  <c r="AX39" i="3" s="1"/>
  <c r="AW39" i="3" a="1"/>
  <c r="AW39" i="3" s="1"/>
  <c r="AV39" i="3" a="1"/>
  <c r="AV39" i="3" s="1"/>
  <c r="AU39" i="3" a="1"/>
  <c r="AU39" i="3" s="1"/>
  <c r="AT39" i="3" a="1"/>
  <c r="AT39" i="3" s="1"/>
  <c r="AS39" i="3" a="1"/>
  <c r="AS39" i="3" s="1"/>
  <c r="AR39" i="3" a="1"/>
  <c r="AR39" i="3" s="1"/>
  <c r="AQ39" i="3" a="1"/>
  <c r="AQ39" i="3" s="1"/>
  <c r="AP39" i="3" a="1"/>
  <c r="AP39" i="3" s="1"/>
  <c r="AO39" i="3" a="1"/>
  <c r="AO39" i="3" s="1"/>
  <c r="AN39" i="3" a="1"/>
  <c r="AN39" i="3" s="1"/>
  <c r="AM39" i="3" a="1"/>
  <c r="AM39" i="3" s="1"/>
  <c r="BA38" i="3" a="1"/>
  <c r="BA38" i="3" s="1"/>
  <c r="AZ38" i="3" a="1"/>
  <c r="AZ38" i="3" s="1"/>
  <c r="AY38" i="3" a="1"/>
  <c r="AY38" i="3" s="1"/>
  <c r="AX38" i="3" a="1"/>
  <c r="AX38" i="3" s="1"/>
  <c r="AW38" i="3" a="1"/>
  <c r="AW38" i="3" s="1"/>
  <c r="AV38" i="3" a="1"/>
  <c r="AV38" i="3" s="1"/>
  <c r="AU38" i="3" a="1"/>
  <c r="AU38" i="3" s="1"/>
  <c r="AT38" i="3" a="1"/>
  <c r="AT38" i="3" s="1"/>
  <c r="AS38" i="3" a="1"/>
  <c r="AS38" i="3" s="1"/>
  <c r="AR38" i="3" a="1"/>
  <c r="AR38" i="3" s="1"/>
  <c r="AQ38" i="3" a="1"/>
  <c r="AQ38" i="3" s="1"/>
  <c r="AP38" i="3" a="1"/>
  <c r="AP38" i="3" s="1"/>
  <c r="AO38" i="3" a="1"/>
  <c r="AO38" i="3" s="1"/>
  <c r="AN38" i="3" a="1"/>
  <c r="AN38" i="3" s="1"/>
  <c r="AM38" i="3" a="1"/>
  <c r="AM38" i="3" s="1"/>
  <c r="BA37" i="3" a="1"/>
  <c r="BA37" i="3" s="1"/>
  <c r="AZ37" i="3" a="1"/>
  <c r="AZ37" i="3" s="1"/>
  <c r="AY37" i="3" a="1"/>
  <c r="AY37" i="3" s="1"/>
  <c r="AX37" i="3" a="1"/>
  <c r="AX37" i="3" s="1"/>
  <c r="AW37" i="3" a="1"/>
  <c r="AW37" i="3" s="1"/>
  <c r="AV37" i="3" a="1"/>
  <c r="AV37" i="3" s="1"/>
  <c r="AU37" i="3" a="1"/>
  <c r="AU37" i="3" s="1"/>
  <c r="AT37" i="3" a="1"/>
  <c r="AT37" i="3" s="1"/>
  <c r="AS37" i="3" a="1"/>
  <c r="AS37" i="3" s="1"/>
  <c r="AR37" i="3" a="1"/>
  <c r="AR37" i="3" s="1"/>
  <c r="AQ37" i="3" a="1"/>
  <c r="AQ37" i="3" s="1"/>
  <c r="AP37" i="3" a="1"/>
  <c r="AP37" i="3" s="1"/>
  <c r="AO37" i="3" a="1"/>
  <c r="AO37" i="3" s="1"/>
  <c r="AN37" i="3" a="1"/>
  <c r="AN37" i="3" s="1"/>
  <c r="AM37" i="3" a="1"/>
  <c r="AM37" i="3" s="1"/>
  <c r="BA36" i="3" a="1"/>
  <c r="BA36" i="3" s="1"/>
  <c r="AZ36" i="3" a="1"/>
  <c r="AZ36" i="3" s="1"/>
  <c r="AY36" i="3" a="1"/>
  <c r="AY36" i="3" s="1"/>
  <c r="AX36" i="3" a="1"/>
  <c r="AX36" i="3" s="1"/>
  <c r="AW36" i="3" a="1"/>
  <c r="AW36" i="3" s="1"/>
  <c r="AV36" i="3" a="1"/>
  <c r="AV36" i="3" s="1"/>
  <c r="AU36" i="3" a="1"/>
  <c r="AU36" i="3" s="1"/>
  <c r="AT36" i="3" a="1"/>
  <c r="AT36" i="3" s="1"/>
  <c r="AS36" i="3" a="1"/>
  <c r="AS36" i="3" s="1"/>
  <c r="AR36" i="3" a="1"/>
  <c r="AR36" i="3" s="1"/>
  <c r="AQ36" i="3" a="1"/>
  <c r="AQ36" i="3" s="1"/>
  <c r="AP36" i="3" a="1"/>
  <c r="AP36" i="3" s="1"/>
  <c r="AO36" i="3" a="1"/>
  <c r="AO36" i="3" s="1"/>
  <c r="AN36" i="3" a="1"/>
  <c r="AN36" i="3" s="1"/>
  <c r="AM36" i="3" a="1"/>
  <c r="AM36" i="3" s="1"/>
  <c r="BA35" i="3" a="1"/>
  <c r="BA35" i="3" s="1"/>
  <c r="AZ35" i="3" a="1"/>
  <c r="AZ35" i="3" s="1"/>
  <c r="AY35" i="3" a="1"/>
  <c r="AY35" i="3" s="1"/>
  <c r="AX35" i="3" a="1"/>
  <c r="AX35" i="3" s="1"/>
  <c r="AW35" i="3" a="1"/>
  <c r="AW35" i="3" s="1"/>
  <c r="AV35" i="3" a="1"/>
  <c r="AV35" i="3" s="1"/>
  <c r="AU35" i="3" a="1"/>
  <c r="AU35" i="3" s="1"/>
  <c r="AT35" i="3" a="1"/>
  <c r="AT35" i="3" s="1"/>
  <c r="AS35" i="3" a="1"/>
  <c r="AS35" i="3" s="1"/>
  <c r="AR35" i="3" a="1"/>
  <c r="AR35" i="3" s="1"/>
  <c r="AQ35" i="3" a="1"/>
  <c r="AQ35" i="3" s="1"/>
  <c r="AP35" i="3" a="1"/>
  <c r="AP35" i="3" s="1"/>
  <c r="AO35" i="3" a="1"/>
  <c r="AO35" i="3" s="1"/>
  <c r="AN35" i="3" a="1"/>
  <c r="AN35" i="3" s="1"/>
  <c r="AM35" i="3" a="1"/>
  <c r="AM35" i="3" s="1"/>
  <c r="BA34" i="3" a="1"/>
  <c r="BA34" i="3" s="1"/>
  <c r="AZ34" i="3" a="1"/>
  <c r="AZ34" i="3" s="1"/>
  <c r="AY34" i="3" a="1"/>
  <c r="AY34" i="3" s="1"/>
  <c r="AX34" i="3" a="1"/>
  <c r="AX34" i="3" s="1"/>
  <c r="AW34" i="3" a="1"/>
  <c r="AW34" i="3" s="1"/>
  <c r="AV34" i="3" a="1"/>
  <c r="AV34" i="3" s="1"/>
  <c r="AU34" i="3" a="1"/>
  <c r="AU34" i="3" s="1"/>
  <c r="AT34" i="3" a="1"/>
  <c r="AT34" i="3" s="1"/>
  <c r="AS34" i="3" a="1"/>
  <c r="AS34" i="3" s="1"/>
  <c r="AR34" i="3" a="1"/>
  <c r="AR34" i="3" s="1"/>
  <c r="AQ34" i="3" a="1"/>
  <c r="AQ34" i="3" s="1"/>
  <c r="AP34" i="3" a="1"/>
  <c r="AP34" i="3" s="1"/>
  <c r="AO34" i="3" a="1"/>
  <c r="AO34" i="3" s="1"/>
  <c r="AN34" i="3" a="1"/>
  <c r="AN34" i="3" s="1"/>
  <c r="AM34" i="3" a="1"/>
  <c r="AM34" i="3" s="1"/>
  <c r="BA33" i="3" a="1"/>
  <c r="BA33" i="3" s="1"/>
  <c r="AZ33" i="3" a="1"/>
  <c r="AZ33" i="3" s="1"/>
  <c r="AY33" i="3" a="1"/>
  <c r="AY33" i="3" s="1"/>
  <c r="AX33" i="3" a="1"/>
  <c r="AX33" i="3" s="1"/>
  <c r="AW33" i="3" a="1"/>
  <c r="AW33" i="3" s="1"/>
  <c r="AV33" i="3" a="1"/>
  <c r="AV33" i="3" s="1"/>
  <c r="AU33" i="3" a="1"/>
  <c r="AU33" i="3" s="1"/>
  <c r="AT33" i="3" a="1"/>
  <c r="AT33" i="3" s="1"/>
  <c r="AS33" i="3" a="1"/>
  <c r="AS33" i="3" s="1"/>
  <c r="AR33" i="3" a="1"/>
  <c r="AR33" i="3" s="1"/>
  <c r="AQ33" i="3" a="1"/>
  <c r="AQ33" i="3" s="1"/>
  <c r="AP33" i="3" a="1"/>
  <c r="AP33" i="3" s="1"/>
  <c r="AO33" i="3" a="1"/>
  <c r="AO33" i="3" s="1"/>
  <c r="AN33" i="3" a="1"/>
  <c r="AN33" i="3" s="1"/>
  <c r="AM33" i="3" a="1"/>
  <c r="AM33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BA31" i="3" a="1"/>
  <c r="BA31" i="3" s="1"/>
  <c r="AZ31" i="3" a="1"/>
  <c r="AZ31" i="3" s="1"/>
  <c r="AY31" i="3" a="1"/>
  <c r="AY31" i="3" s="1"/>
  <c r="AX31" i="3" a="1"/>
  <c r="AX31" i="3" s="1"/>
  <c r="AW31" i="3" a="1"/>
  <c r="AW31" i="3" s="1"/>
  <c r="AV31" i="3" a="1"/>
  <c r="AV31" i="3" s="1"/>
  <c r="AU31" i="3" a="1"/>
  <c r="AU31" i="3" s="1"/>
  <c r="AT31" i="3" a="1"/>
  <c r="AT31" i="3" s="1"/>
  <c r="AS31" i="3" a="1"/>
  <c r="AS31" i="3" s="1"/>
  <c r="AR31" i="3" a="1"/>
  <c r="AR31" i="3" s="1"/>
  <c r="AQ31" i="3" a="1"/>
  <c r="AQ31" i="3" s="1"/>
  <c r="AP31" i="3" a="1"/>
  <c r="AP31" i="3" s="1"/>
  <c r="AO31" i="3" a="1"/>
  <c r="AO31" i="3" s="1"/>
  <c r="AN31" i="3" a="1"/>
  <c r="AN31" i="3" s="1"/>
  <c r="AM31" i="3" a="1"/>
  <c r="AM31" i="3" s="1"/>
  <c r="BA30" i="3" a="1"/>
  <c r="BA30" i="3" s="1"/>
  <c r="AZ30" i="3" a="1"/>
  <c r="AZ30" i="3" s="1"/>
  <c r="AY30" i="3" a="1"/>
  <c r="AY30" i="3" s="1"/>
  <c r="AX30" i="3" a="1"/>
  <c r="AX30" i="3" s="1"/>
  <c r="AW30" i="3" a="1"/>
  <c r="AW30" i="3" s="1"/>
  <c r="AV30" i="3" a="1"/>
  <c r="AV30" i="3" s="1"/>
  <c r="AU30" i="3" a="1"/>
  <c r="AU30" i="3" s="1"/>
  <c r="AT30" i="3" a="1"/>
  <c r="AT30" i="3" s="1"/>
  <c r="AS30" i="3" a="1"/>
  <c r="AS30" i="3" s="1"/>
  <c r="AR30" i="3" a="1"/>
  <c r="AR30" i="3" s="1"/>
  <c r="AQ30" i="3" a="1"/>
  <c r="AQ30" i="3" s="1"/>
  <c r="AP30" i="3" a="1"/>
  <c r="AP30" i="3" s="1"/>
  <c r="AO30" i="3" a="1"/>
  <c r="AO30" i="3" s="1"/>
  <c r="AN30" i="3" a="1"/>
  <c r="AN30" i="3" s="1"/>
  <c r="AM30" i="3" a="1"/>
  <c r="AM30" i="3" s="1"/>
  <c r="BA29" i="3" a="1"/>
  <c r="BA29" i="3" s="1"/>
  <c r="AZ29" i="3" a="1"/>
  <c r="AZ29" i="3" s="1"/>
  <c r="AY29" i="3" a="1"/>
  <c r="AY29" i="3" s="1"/>
  <c r="AX29" i="3" a="1"/>
  <c r="AX29" i="3" s="1"/>
  <c r="AW29" i="3" a="1"/>
  <c r="AW29" i="3" s="1"/>
  <c r="AV29" i="3" a="1"/>
  <c r="AV29" i="3" s="1"/>
  <c r="AU29" i="3" a="1"/>
  <c r="AU29" i="3" s="1"/>
  <c r="AT29" i="3" a="1"/>
  <c r="AT29" i="3" s="1"/>
  <c r="AS29" i="3" a="1"/>
  <c r="AS29" i="3" s="1"/>
  <c r="AR29" i="3" a="1"/>
  <c r="AR29" i="3" s="1"/>
  <c r="AQ29" i="3" a="1"/>
  <c r="AQ29" i="3" s="1"/>
  <c r="AP29" i="3" a="1"/>
  <c r="AP29" i="3" s="1"/>
  <c r="AO29" i="3" a="1"/>
  <c r="AO29" i="3" s="1"/>
  <c r="AN29" i="3" a="1"/>
  <c r="AN29" i="3" s="1"/>
  <c r="AM29" i="3" a="1"/>
  <c r="AM29" i="3" s="1"/>
  <c r="BA28" i="3" a="1"/>
  <c r="BA28" i="3" s="1"/>
  <c r="AZ28" i="3" a="1"/>
  <c r="AZ28" i="3" s="1"/>
  <c r="AY28" i="3" a="1"/>
  <c r="AY28" i="3" s="1"/>
  <c r="AX28" i="3" a="1"/>
  <c r="AX28" i="3" s="1"/>
  <c r="AW28" i="3" a="1"/>
  <c r="AW28" i="3" s="1"/>
  <c r="AV28" i="3" a="1"/>
  <c r="AV28" i="3" s="1"/>
  <c r="AU28" i="3" a="1"/>
  <c r="AU28" i="3" s="1"/>
  <c r="AT28" i="3" a="1"/>
  <c r="AT28" i="3" s="1"/>
  <c r="AS28" i="3" a="1"/>
  <c r="AS28" i="3" s="1"/>
  <c r="AR28" i="3" a="1"/>
  <c r="AR28" i="3" s="1"/>
  <c r="AQ28" i="3" a="1"/>
  <c r="AQ28" i="3" s="1"/>
  <c r="AP28" i="3" a="1"/>
  <c r="AP28" i="3" s="1"/>
  <c r="AO28" i="3" a="1"/>
  <c r="AO28" i="3" s="1"/>
  <c r="AN28" i="3" a="1"/>
  <c r="AN28" i="3" s="1"/>
  <c r="AM28" i="3" a="1"/>
  <c r="AM28" i="3" s="1"/>
  <c r="BA27" i="3" a="1"/>
  <c r="BA27" i="3" s="1"/>
  <c r="AZ27" i="3" a="1"/>
  <c r="AZ27" i="3" s="1"/>
  <c r="AY27" i="3" a="1"/>
  <c r="AY27" i="3" s="1"/>
  <c r="AX27" i="3" a="1"/>
  <c r="AX27" i="3" s="1"/>
  <c r="AW27" i="3" a="1"/>
  <c r="AW27" i="3" s="1"/>
  <c r="AV27" i="3" a="1"/>
  <c r="AV27" i="3" s="1"/>
  <c r="AU27" i="3" a="1"/>
  <c r="AU27" i="3" s="1"/>
  <c r="AT27" i="3" a="1"/>
  <c r="AT27" i="3" s="1"/>
  <c r="AS27" i="3" a="1"/>
  <c r="AS27" i="3" s="1"/>
  <c r="AR27" i="3" a="1"/>
  <c r="AR27" i="3" s="1"/>
  <c r="AQ27" i="3" a="1"/>
  <c r="AQ27" i="3" s="1"/>
  <c r="AP27" i="3" a="1"/>
  <c r="AP27" i="3" s="1"/>
  <c r="AO27" i="3" a="1"/>
  <c r="AO27" i="3" s="1"/>
  <c r="AN27" i="3" a="1"/>
  <c r="AN27" i="3" s="1"/>
  <c r="AM27" i="3" a="1"/>
  <c r="AM27" i="3" s="1"/>
  <c r="BA26" i="3" a="1"/>
  <c r="BA26" i="3" s="1"/>
  <c r="AZ26" i="3" a="1"/>
  <c r="AZ26" i="3" s="1"/>
  <c r="AY26" i="3" a="1"/>
  <c r="AY26" i="3" s="1"/>
  <c r="AX26" i="3" a="1"/>
  <c r="AX26" i="3" s="1"/>
  <c r="AW26" i="3" a="1"/>
  <c r="AW26" i="3" s="1"/>
  <c r="AV26" i="3" a="1"/>
  <c r="AV26" i="3" s="1"/>
  <c r="AU26" i="3" a="1"/>
  <c r="AU26" i="3" s="1"/>
  <c r="AT26" i="3" a="1"/>
  <c r="AT26" i="3" s="1"/>
  <c r="AS26" i="3" a="1"/>
  <c r="AS26" i="3" s="1"/>
  <c r="AR26" i="3" a="1"/>
  <c r="AR26" i="3" s="1"/>
  <c r="AQ26" i="3" a="1"/>
  <c r="AQ26" i="3" s="1"/>
  <c r="AP26" i="3" a="1"/>
  <c r="AP26" i="3" s="1"/>
  <c r="AO26" i="3" a="1"/>
  <c r="AO26" i="3" s="1"/>
  <c r="AN26" i="3" a="1"/>
  <c r="AN26" i="3" s="1"/>
  <c r="AM26" i="3" a="1"/>
  <c r="AM26" i="3" s="1"/>
  <c r="BA25" i="3" a="1"/>
  <c r="BA25" i="3" s="1"/>
  <c r="AZ25" i="3" a="1"/>
  <c r="AZ25" i="3" s="1"/>
  <c r="AY25" i="3" a="1"/>
  <c r="AY25" i="3" s="1"/>
  <c r="AY41" i="3" s="1" a="1"/>
  <c r="AY41" i="3" s="1"/>
  <c r="AX25" i="3" a="1"/>
  <c r="AX25" i="3" s="1"/>
  <c r="AX41" i="3" s="1" a="1"/>
  <c r="AX41" i="3" s="1"/>
  <c r="AW25" i="3" a="1"/>
  <c r="AW25" i="3" s="1"/>
  <c r="AV25" i="3" a="1"/>
  <c r="AV25" i="3" s="1"/>
  <c r="AU25" i="3" a="1"/>
  <c r="AU25" i="3" s="1"/>
  <c r="AT25" i="3" a="1"/>
  <c r="AT25" i="3" s="1"/>
  <c r="AT41" i="3" s="1" a="1"/>
  <c r="AT41" i="3" s="1"/>
  <c r="AS25" i="3" a="1"/>
  <c r="AS25" i="3" s="1"/>
  <c r="AR25" i="3" a="1"/>
  <c r="AR25" i="3" s="1"/>
  <c r="AQ25" i="3" a="1"/>
  <c r="AQ25" i="3" s="1"/>
  <c r="AQ41" i="3" s="1" a="1"/>
  <c r="AQ41" i="3" s="1"/>
  <c r="AP25" i="3" a="1"/>
  <c r="AP25" i="3" s="1"/>
  <c r="AP41" i="3" s="1" a="1"/>
  <c r="AP41" i="3" s="1"/>
  <c r="AO25" i="3" a="1"/>
  <c r="AO25" i="3" s="1"/>
  <c r="AN25" i="3" a="1"/>
  <c r="AN25" i="3" s="1"/>
  <c r="AM25" i="3" a="1"/>
  <c r="AM25" i="3" s="1"/>
  <c r="BA19" i="3" a="1"/>
  <c r="BA19" i="3" s="1"/>
  <c r="AZ19" i="3" a="1"/>
  <c r="AZ19" i="3" s="1"/>
  <c r="AY19" i="3" a="1"/>
  <c r="AY19" i="3" s="1"/>
  <c r="AX19" i="3" a="1"/>
  <c r="AX19" i="3" s="1"/>
  <c r="AW19" i="3" a="1"/>
  <c r="AW19" i="3" s="1"/>
  <c r="AV19" i="3" a="1"/>
  <c r="AV19" i="3" s="1"/>
  <c r="AU19" i="3" a="1"/>
  <c r="AU19" i="3" s="1"/>
  <c r="AT19" i="3" a="1"/>
  <c r="AT19" i="3" s="1"/>
  <c r="AS19" i="3" a="1"/>
  <c r="AS19" i="3" s="1"/>
  <c r="AR19" i="3" a="1"/>
  <c r="AR19" i="3" s="1"/>
  <c r="AQ19" i="3" a="1"/>
  <c r="AQ19" i="3" s="1"/>
  <c r="AP19" i="3" a="1"/>
  <c r="AP19" i="3" s="1"/>
  <c r="AO19" i="3" a="1"/>
  <c r="AO19" i="3" s="1"/>
  <c r="AN19" i="3" a="1"/>
  <c r="AN19" i="3" s="1"/>
  <c r="AM19" i="3" a="1"/>
  <c r="AM19" i="3" s="1"/>
  <c r="BA18" i="3" a="1"/>
  <c r="BA18" i="3" s="1"/>
  <c r="AZ18" i="3" a="1"/>
  <c r="AZ18" i="3" s="1"/>
  <c r="AY18" i="3" a="1"/>
  <c r="AY18" i="3" s="1"/>
  <c r="AX18" i="3" a="1"/>
  <c r="AX18" i="3" s="1"/>
  <c r="AW18" i="3" a="1"/>
  <c r="AW18" i="3" s="1"/>
  <c r="AV18" i="3" a="1"/>
  <c r="AV18" i="3" s="1"/>
  <c r="AU18" i="3" a="1"/>
  <c r="AU18" i="3" s="1"/>
  <c r="AT18" i="3" a="1"/>
  <c r="AT18" i="3" s="1"/>
  <c r="AS18" i="3" a="1"/>
  <c r="AS18" i="3" s="1"/>
  <c r="AR18" i="3" a="1"/>
  <c r="AR18" i="3" s="1"/>
  <c r="AQ18" i="3" a="1"/>
  <c r="AQ18" i="3" s="1"/>
  <c r="AP18" i="3" a="1"/>
  <c r="AP18" i="3" s="1"/>
  <c r="AO18" i="3" a="1"/>
  <c r="AO18" i="3" s="1"/>
  <c r="AN18" i="3" a="1"/>
  <c r="AN18" i="3" s="1"/>
  <c r="AM18" i="3" a="1"/>
  <c r="AM18" i="3" s="1"/>
  <c r="BA17" i="3" a="1"/>
  <c r="BA17" i="3" s="1"/>
  <c r="AZ17" i="3" a="1"/>
  <c r="AZ17" i="3" s="1"/>
  <c r="AY17" i="3" a="1"/>
  <c r="AY17" i="3" s="1"/>
  <c r="AX17" i="3" a="1"/>
  <c r="AX17" i="3" s="1"/>
  <c r="AW17" i="3" a="1"/>
  <c r="AW17" i="3" s="1"/>
  <c r="AV17" i="3" a="1"/>
  <c r="AV17" i="3" s="1"/>
  <c r="AU17" i="3" a="1"/>
  <c r="AU17" i="3" s="1"/>
  <c r="AT17" i="3" a="1"/>
  <c r="AT17" i="3" s="1"/>
  <c r="AS17" i="3" a="1"/>
  <c r="AS17" i="3" s="1"/>
  <c r="AR17" i="3" a="1"/>
  <c r="AR17" i="3" s="1"/>
  <c r="AQ17" i="3" a="1"/>
  <c r="AQ17" i="3" s="1"/>
  <c r="AP17" i="3" a="1"/>
  <c r="AP17" i="3" s="1"/>
  <c r="AO17" i="3" a="1"/>
  <c r="AO17" i="3" s="1"/>
  <c r="AN17" i="3" a="1"/>
  <c r="AN17" i="3" s="1"/>
  <c r="AM17" i="3" a="1"/>
  <c r="AM17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BA15" i="3" a="1"/>
  <c r="BA15" i="3" s="1"/>
  <c r="AZ15" i="3" a="1"/>
  <c r="AZ15" i="3" s="1"/>
  <c r="AY15" i="3" a="1"/>
  <c r="AY15" i="3" s="1"/>
  <c r="AX15" i="3" a="1"/>
  <c r="AX15" i="3" s="1"/>
  <c r="AW15" i="3" a="1"/>
  <c r="AW15" i="3" s="1"/>
  <c r="AV15" i="3" a="1"/>
  <c r="AV15" i="3" s="1"/>
  <c r="AU15" i="3" a="1"/>
  <c r="AU15" i="3" s="1"/>
  <c r="AT15" i="3" a="1"/>
  <c r="AT15" i="3" s="1"/>
  <c r="AS15" i="3" a="1"/>
  <c r="AS15" i="3" s="1"/>
  <c r="AR15" i="3" a="1"/>
  <c r="AR15" i="3" s="1"/>
  <c r="AQ15" i="3" a="1"/>
  <c r="AQ15" i="3" s="1"/>
  <c r="AP15" i="3" a="1"/>
  <c r="AP15" i="3" s="1"/>
  <c r="AO15" i="3"/>
  <c r="AO15" i="3" a="1"/>
  <c r="AN15" i="3"/>
  <c r="AN15" i="3" a="1"/>
  <c r="AM15" i="3" a="1"/>
  <c r="AM15" i="3" s="1"/>
  <c r="BA14" i="3" a="1"/>
  <c r="BA14" i="3" s="1"/>
  <c r="AZ14" i="3"/>
  <c r="AZ14" i="3" a="1"/>
  <c r="AY14" i="3"/>
  <c r="AY14" i="3" a="1"/>
  <c r="AX14" i="3" a="1"/>
  <c r="AX14" i="3" s="1"/>
  <c r="AW14" i="3" a="1"/>
  <c r="AW14" i="3" s="1"/>
  <c r="AV14" i="3"/>
  <c r="AV14" i="3" a="1"/>
  <c r="AU14" i="3"/>
  <c r="AU14" i="3" a="1"/>
  <c r="AT14" i="3" a="1"/>
  <c r="AT14" i="3" s="1"/>
  <c r="AS14" i="3" a="1"/>
  <c r="AS14" i="3" s="1"/>
  <c r="AR14" i="3"/>
  <c r="AR14" i="3" a="1"/>
  <c r="AQ14" i="3"/>
  <c r="AQ14" i="3" a="1"/>
  <c r="AP14" i="3" a="1"/>
  <c r="AP14" i="3" s="1"/>
  <c r="AO14" i="3" a="1"/>
  <c r="AO14" i="3" s="1"/>
  <c r="AN14" i="3"/>
  <c r="AN14" i="3" a="1"/>
  <c r="AM14" i="3"/>
  <c r="AM14" i="3" a="1"/>
  <c r="BA13" i="3" a="1"/>
  <c r="BA13" i="3" s="1"/>
  <c r="AZ13" i="3" a="1"/>
  <c r="AZ13" i="3" s="1"/>
  <c r="AY13" i="3"/>
  <c r="AY13" i="3" a="1"/>
  <c r="AX13" i="3"/>
  <c r="AX13" i="3" a="1"/>
  <c r="AW13" i="3" a="1"/>
  <c r="AW13" i="3" s="1"/>
  <c r="AV13" i="3" a="1"/>
  <c r="AV13" i="3" s="1"/>
  <c r="AU13" i="3"/>
  <c r="AU13" i="3" a="1"/>
  <c r="AT13" i="3"/>
  <c r="AT13" i="3" a="1"/>
  <c r="AS13" i="3" a="1"/>
  <c r="AS13" i="3" s="1"/>
  <c r="AR13" i="3" a="1"/>
  <c r="AR13" i="3" s="1"/>
  <c r="AQ13" i="3"/>
  <c r="AQ13" i="3" a="1"/>
  <c r="AP13" i="3"/>
  <c r="AP13" i="3" a="1"/>
  <c r="AO13" i="3" a="1"/>
  <c r="AO13" i="3" s="1"/>
  <c r="AN13" i="3" a="1"/>
  <c r="AN13" i="3" s="1"/>
  <c r="AM13" i="3"/>
  <c r="AM13" i="3" a="1"/>
  <c r="BA12" i="3"/>
  <c r="BA12" i="3" a="1"/>
  <c r="AZ12" i="3" a="1"/>
  <c r="AZ12" i="3" s="1"/>
  <c r="AY12" i="3" a="1"/>
  <c r="AY12" i="3" s="1"/>
  <c r="AX12" i="3"/>
  <c r="AX12" i="3" a="1"/>
  <c r="AW12" i="3"/>
  <c r="AW12" i="3" a="1"/>
  <c r="AV12" i="3" a="1"/>
  <c r="AV12" i="3" s="1"/>
  <c r="AU12" i="3" a="1"/>
  <c r="AU12" i="3" s="1"/>
  <c r="AT12" i="3"/>
  <c r="AT12" i="3" a="1"/>
  <c r="AS12" i="3"/>
  <c r="AS12" i="3" a="1"/>
  <c r="AR12" i="3" a="1"/>
  <c r="AR12" i="3" s="1"/>
  <c r="AQ12" i="3" a="1"/>
  <c r="AQ12" i="3" s="1"/>
  <c r="AP12" i="3"/>
  <c r="AP12" i="3" a="1"/>
  <c r="AO12" i="3"/>
  <c r="AO12" i="3" a="1"/>
  <c r="AN12" i="3" a="1"/>
  <c r="AN12" i="3" s="1"/>
  <c r="AM12" i="3" a="1"/>
  <c r="AM12" i="3" s="1"/>
  <c r="BA11" i="3"/>
  <c r="BA11" i="3" a="1"/>
  <c r="AZ11" i="3"/>
  <c r="AZ11" i="3" a="1"/>
  <c r="AY11" i="3" a="1"/>
  <c r="AY11" i="3" s="1"/>
  <c r="AX11" i="3" a="1"/>
  <c r="AX11" i="3" s="1"/>
  <c r="AW11" i="3"/>
  <c r="AW11" i="3" a="1"/>
  <c r="AV11" i="3"/>
  <c r="AV11" i="3" a="1"/>
  <c r="AU11" i="3" a="1"/>
  <c r="AU11" i="3" s="1"/>
  <c r="AT11" i="3" a="1"/>
  <c r="AT11" i="3" s="1"/>
  <c r="AS11" i="3"/>
  <c r="AS11" i="3" a="1"/>
  <c r="AR11" i="3"/>
  <c r="AR11" i="3" a="1"/>
  <c r="AP11" i="3" a="1"/>
  <c r="AP11" i="3" s="1"/>
  <c r="AO11" i="3"/>
  <c r="AO11" i="3" a="1"/>
  <c r="AN11" i="3"/>
  <c r="AN11" i="3" a="1"/>
  <c r="AM11" i="3" a="1"/>
  <c r="AM11" i="3" s="1"/>
  <c r="BA10" i="3" a="1"/>
  <c r="BA10" i="3" s="1"/>
  <c r="AZ10" i="3"/>
  <c r="AZ10" i="3" a="1"/>
  <c r="AY10" i="3"/>
  <c r="AY10" i="3" a="1"/>
  <c r="AX10" i="3" a="1"/>
  <c r="AX10" i="3" s="1"/>
  <c r="AW10" i="3" a="1"/>
  <c r="AW10" i="3" s="1"/>
  <c r="AV10" i="3"/>
  <c r="AV10" i="3" a="1"/>
  <c r="AU10" i="3"/>
  <c r="AU10" i="3" a="1"/>
  <c r="AT10" i="3" a="1"/>
  <c r="AT10" i="3" s="1"/>
  <c r="AS10" i="3" a="1"/>
  <c r="AS10" i="3" s="1"/>
  <c r="AR10" i="3"/>
  <c r="AR10" i="3" a="1"/>
  <c r="AQ10" i="3"/>
  <c r="AQ10" i="3" a="1"/>
  <c r="AP10" i="3" a="1"/>
  <c r="AP10" i="3" s="1"/>
  <c r="AO10" i="3" a="1"/>
  <c r="AO10" i="3" s="1"/>
  <c r="AN10" i="3"/>
  <c r="AN10" i="3" a="1"/>
  <c r="AM10" i="3"/>
  <c r="AM10" i="3" a="1"/>
  <c r="BA9" i="3" a="1"/>
  <c r="BA9" i="3" s="1"/>
  <c r="AZ9" i="3" a="1"/>
  <c r="AZ9" i="3" s="1"/>
  <c r="AY9" i="3"/>
  <c r="AY9" i="3" a="1"/>
  <c r="AX9" i="3"/>
  <c r="AX9" i="3" a="1"/>
  <c r="AW9" i="3" a="1"/>
  <c r="AW9" i="3" s="1"/>
  <c r="AV9" i="3" a="1"/>
  <c r="AV9" i="3" s="1"/>
  <c r="AU9" i="3" a="1"/>
  <c r="AU9" i="3" s="1"/>
  <c r="AT9" i="3"/>
  <c r="AT9" i="3" a="1"/>
  <c r="AS9" i="3" a="1"/>
  <c r="AS9" i="3" s="1"/>
  <c r="AR9" i="3" a="1"/>
  <c r="AR9" i="3" s="1"/>
  <c r="AQ9" i="3" a="1"/>
  <c r="AQ9" i="3" s="1"/>
  <c r="AP9" i="3"/>
  <c r="AP9" i="3" a="1"/>
  <c r="AO9" i="3" a="1"/>
  <c r="AO9" i="3" s="1"/>
  <c r="AN9" i="3" a="1"/>
  <c r="AN9" i="3" s="1"/>
  <c r="AM9" i="3" a="1"/>
  <c r="AM9" i="3" s="1"/>
  <c r="BA8" i="3"/>
  <c r="BA8" i="3" a="1"/>
  <c r="AZ8" i="3" a="1"/>
  <c r="AZ8" i="3" s="1"/>
  <c r="AY8" i="3" a="1"/>
  <c r="AY8" i="3" s="1"/>
  <c r="AX8" i="3" a="1"/>
  <c r="AX8" i="3" s="1"/>
  <c r="AW8" i="3"/>
  <c r="AW8" i="3" a="1"/>
  <c r="AV8" i="3" a="1"/>
  <c r="AV8" i="3" s="1"/>
  <c r="AU8" i="3" a="1"/>
  <c r="AU8" i="3" s="1"/>
  <c r="AT8" i="3" a="1"/>
  <c r="AT8" i="3" s="1"/>
  <c r="AS8" i="3"/>
  <c r="AS8" i="3" a="1"/>
  <c r="AR8" i="3" a="1"/>
  <c r="AR8" i="3" s="1"/>
  <c r="AQ8" i="3" a="1"/>
  <c r="AQ8" i="3" s="1"/>
  <c r="AP8" i="3" a="1"/>
  <c r="AP8" i="3" s="1"/>
  <c r="AO8" i="3"/>
  <c r="AO8" i="3" a="1"/>
  <c r="AN8" i="3" a="1"/>
  <c r="AN8" i="3" s="1"/>
  <c r="AM8" i="3" a="1"/>
  <c r="AM8" i="3" s="1"/>
  <c r="BA7" i="3" a="1"/>
  <c r="BA7" i="3" s="1"/>
  <c r="AZ7" i="3"/>
  <c r="AZ7" i="3" a="1"/>
  <c r="AY7" i="3" a="1"/>
  <c r="AY7" i="3" s="1"/>
  <c r="AX7" i="3" a="1"/>
  <c r="AX7" i="3" s="1"/>
  <c r="AW7" i="3" a="1"/>
  <c r="AW7" i="3" s="1"/>
  <c r="AV7" i="3"/>
  <c r="AV7" i="3" a="1"/>
  <c r="AU7" i="3" a="1"/>
  <c r="AU7" i="3" s="1"/>
  <c r="AT7" i="3" a="1"/>
  <c r="AT7" i="3" s="1"/>
  <c r="AS7" i="3" a="1"/>
  <c r="AS7" i="3" s="1"/>
  <c r="AR7" i="3"/>
  <c r="AR7" i="3" a="1"/>
  <c r="AQ7" i="3" a="1"/>
  <c r="AQ7" i="3" s="1"/>
  <c r="AP7" i="3" a="1"/>
  <c r="AP7" i="3" s="1"/>
  <c r="AO7" i="3" a="1"/>
  <c r="AO7" i="3" s="1"/>
  <c r="AN7" i="3"/>
  <c r="AN7" i="3" a="1"/>
  <c r="AM7" i="3" a="1"/>
  <c r="AM7" i="3" s="1"/>
  <c r="BA6" i="3" a="1"/>
  <c r="BA6" i="3" s="1"/>
  <c r="AZ6" i="3" a="1"/>
  <c r="AZ6" i="3" s="1"/>
  <c r="AY6" i="3"/>
  <c r="AY6" i="3" a="1"/>
  <c r="AX6" i="3" a="1"/>
  <c r="AX6" i="3" s="1"/>
  <c r="AW6" i="3" a="1"/>
  <c r="AW6" i="3" s="1"/>
  <c r="AV6" i="3" a="1"/>
  <c r="AV6" i="3" s="1"/>
  <c r="AU6" i="3"/>
  <c r="AU6" i="3" a="1"/>
  <c r="AT6" i="3" a="1"/>
  <c r="AT6" i="3" s="1"/>
  <c r="AS6" i="3" a="1"/>
  <c r="AS6" i="3" s="1"/>
  <c r="AR6" i="3" a="1"/>
  <c r="AR6" i="3" s="1"/>
  <c r="AQ6" i="3"/>
  <c r="AQ6" i="3" a="1"/>
  <c r="AP6" i="3" a="1"/>
  <c r="AP6" i="3" s="1"/>
  <c r="AO6" i="3" a="1"/>
  <c r="AO6" i="3" s="1"/>
  <c r="AN6" i="3" a="1"/>
  <c r="AN6" i="3" s="1"/>
  <c r="AM6" i="3"/>
  <c r="AM6" i="3" a="1"/>
  <c r="BA5" i="3" a="1"/>
  <c r="BA5" i="3" s="1"/>
  <c r="AZ5" i="3" a="1"/>
  <c r="AZ5" i="3" s="1"/>
  <c r="AY5" i="3" a="1"/>
  <c r="AY5" i="3" s="1"/>
  <c r="AX5" i="3" a="1"/>
  <c r="AX5" i="3" s="1"/>
  <c r="AW5" i="3" a="1"/>
  <c r="AW5" i="3" s="1"/>
  <c r="AV5" i="3" a="1"/>
  <c r="AV5" i="3" s="1"/>
  <c r="AU5" i="3" a="1"/>
  <c r="AU5" i="3" s="1"/>
  <c r="AT5" i="3" a="1"/>
  <c r="AT5" i="3" s="1"/>
  <c r="AS5" i="3" a="1"/>
  <c r="AS5" i="3" s="1"/>
  <c r="AR5" i="3" a="1"/>
  <c r="AR5" i="3" s="1"/>
  <c r="AQ5" i="3" a="1"/>
  <c r="AQ5" i="3" s="1"/>
  <c r="AP5" i="3" a="1"/>
  <c r="AP5" i="3" s="1"/>
  <c r="AO5" i="3" a="1"/>
  <c r="AO5" i="3" s="1"/>
  <c r="AN5" i="3" a="1"/>
  <c r="AN5" i="3" s="1"/>
  <c r="AM5" i="3" a="1"/>
  <c r="AM5" i="3" s="1"/>
  <c r="BA4" i="3" a="1"/>
  <c r="BA4" i="3" s="1"/>
  <c r="AZ4" i="3" a="1"/>
  <c r="AZ4" i="3" s="1"/>
  <c r="AY4" i="3" a="1"/>
  <c r="AY4" i="3" s="1"/>
  <c r="AX4" i="3" a="1"/>
  <c r="AX4" i="3" s="1"/>
  <c r="AW4" i="3" a="1"/>
  <c r="AW4" i="3" s="1"/>
  <c r="AV4" i="3" a="1"/>
  <c r="AV4" i="3" s="1"/>
  <c r="AU4" i="3" a="1"/>
  <c r="AU4" i="3" s="1"/>
  <c r="AT4" i="3" a="1"/>
  <c r="AT4" i="3" s="1"/>
  <c r="AT20" i="3" s="1" a="1"/>
  <c r="AT20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N4" i="3" a="1"/>
  <c r="AN4" i="3" s="1"/>
  <c r="AM4" i="3" a="1"/>
  <c r="AM4" i="3" s="1"/>
  <c r="O14" i="3" a="1"/>
  <c r="O14" i="3" s="1"/>
  <c r="E14" i="3" a="1"/>
  <c r="E14" i="3" s="1"/>
  <c r="N14" i="3" a="1"/>
  <c r="N14" i="3" s="1"/>
  <c r="M14" i="3" a="1"/>
  <c r="M14" i="3" s="1"/>
  <c r="L14" i="3"/>
  <c r="L14" i="3" a="1"/>
  <c r="K14" i="3" a="1"/>
  <c r="K14" i="3" s="1"/>
  <c r="J14" i="3" a="1"/>
  <c r="J14" i="3" s="1"/>
  <c r="I14" i="3" a="1"/>
  <c r="I14" i="3" s="1"/>
  <c r="H14" i="3"/>
  <c r="H14" i="3" a="1"/>
  <c r="G14" i="3" a="1"/>
  <c r="G14" i="3" s="1"/>
  <c r="F14" i="3" a="1"/>
  <c r="F14" i="3" s="1"/>
  <c r="D14" i="3" a="1"/>
  <c r="D14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Y38" i="3" a="1"/>
  <c r="Y38" i="3" s="1"/>
  <c r="X38" i="3" a="1"/>
  <c r="X38" i="3" s="1"/>
  <c r="W38" i="3" a="1"/>
  <c r="W38" i="3" s="1"/>
  <c r="V38" i="3"/>
  <c r="V38" i="3" a="1"/>
  <c r="U38" i="3" a="1"/>
  <c r="U38" i="3" s="1"/>
  <c r="T38" i="3" a="1"/>
  <c r="T38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Y36" i="3" a="1"/>
  <c r="Y36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Y35" i="3" a="1"/>
  <c r="Y35" i="3" s="1"/>
  <c r="X35" i="3" a="1"/>
  <c r="X35" i="3" s="1"/>
  <c r="W35" i="3" a="1"/>
  <c r="W35" i="3" s="1"/>
  <c r="V35" i="3" a="1"/>
  <c r="V35" i="3" s="1"/>
  <c r="U35" i="3" a="1"/>
  <c r="U35" i="3" s="1"/>
  <c r="T35" i="3" a="1"/>
  <c r="T35" i="3" s="1"/>
  <c r="Y34" i="3" a="1"/>
  <c r="Y34" i="3" s="1"/>
  <c r="X34" i="3" a="1"/>
  <c r="X34" i="3" s="1"/>
  <c r="W34" i="3" a="1"/>
  <c r="W34" i="3" s="1"/>
  <c r="V34" i="3" a="1"/>
  <c r="V34" i="3" s="1"/>
  <c r="U34" i="3" a="1"/>
  <c r="U34" i="3" s="1"/>
  <c r="T34" i="3" a="1"/>
  <c r="T34" i="3" s="1"/>
  <c r="Y33" i="3" a="1"/>
  <c r="Y33" i="3" s="1"/>
  <c r="X33" i="3" a="1"/>
  <c r="X33" i="3" s="1"/>
  <c r="W33" i="3" a="1"/>
  <c r="W33" i="3" s="1"/>
  <c r="V33" i="3" a="1"/>
  <c r="V33" i="3" s="1"/>
  <c r="U33" i="3" a="1"/>
  <c r="U33" i="3" s="1"/>
  <c r="T33" i="3" a="1"/>
  <c r="T33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Y25" i="3" a="1"/>
  <c r="Y25" i="3" s="1"/>
  <c r="X25" i="3" a="1"/>
  <c r="X25" i="3" s="1"/>
  <c r="W25" i="3" a="1"/>
  <c r="W25" i="3" s="1"/>
  <c r="W41" i="3" s="1" a="1"/>
  <c r="W41" i="3" s="1"/>
  <c r="V25" i="3" a="1"/>
  <c r="V25" i="3" s="1"/>
  <c r="AH41" i="3" s="1" a="1"/>
  <c r="AH41" i="3" s="1"/>
  <c r="U25" i="3" a="1"/>
  <c r="U25" i="3" s="1"/>
  <c r="AG41" i="3" s="1" a="1"/>
  <c r="AG41" i="3" s="1"/>
  <c r="T25" i="3" a="1"/>
  <c r="T25" i="3" s="1"/>
  <c r="Z41" i="3" s="1" a="1"/>
  <c r="Z41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AH39" i="3" a="1"/>
  <c r="AH39" i="3" s="1"/>
  <c r="AG39" i="3" a="1"/>
  <c r="AG39" i="3" s="1"/>
  <c r="AF39" i="3" a="1"/>
  <c r="AF39" i="3" s="1"/>
  <c r="AE39" i="3" a="1"/>
  <c r="AE39" i="3" s="1"/>
  <c r="AD39" i="3" a="1"/>
  <c r="AD39" i="3" s="1"/>
  <c r="AC39" i="3" a="1"/>
  <c r="AC39" i="3" s="1"/>
  <c r="AB39" i="3" a="1"/>
  <c r="AB39" i="3" s="1"/>
  <c r="AA39" i="3" a="1"/>
  <c r="AA39" i="3" s="1"/>
  <c r="Z39" i="3" a="1"/>
  <c r="Z39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C38" i="3" a="1"/>
  <c r="AC38" i="3" s="1"/>
  <c r="AB38" i="3" a="1"/>
  <c r="AB38" i="3" s="1"/>
  <c r="AA38" i="3" a="1"/>
  <c r="AA38" i="3" s="1"/>
  <c r="Z38" i="3" a="1"/>
  <c r="Z38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C37" i="3" a="1"/>
  <c r="AC37" i="3" s="1"/>
  <c r="AB37" i="3" a="1"/>
  <c r="AB37" i="3" s="1"/>
  <c r="AA37" i="3" a="1"/>
  <c r="AA37" i="3" s="1"/>
  <c r="Z37" i="3" a="1"/>
  <c r="Z37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AH35" i="3" a="1"/>
  <c r="AH35" i="3" s="1"/>
  <c r="AG35" i="3" a="1"/>
  <c r="AG35" i="3" s="1"/>
  <c r="AF35" i="3" a="1"/>
  <c r="AF35" i="3" s="1"/>
  <c r="AE35" i="3" a="1"/>
  <c r="AE35" i="3" s="1"/>
  <c r="AD35" i="3" a="1"/>
  <c r="AD35" i="3" s="1"/>
  <c r="AC35" i="3" a="1"/>
  <c r="AC35" i="3" s="1"/>
  <c r="AB35" i="3" a="1"/>
  <c r="AB35" i="3" s="1"/>
  <c r="AA35" i="3" a="1"/>
  <c r="AA35" i="3" s="1"/>
  <c r="Z35" i="3" a="1"/>
  <c r="Z35" i="3" s="1"/>
  <c r="AH34" i="3" a="1"/>
  <c r="AH34" i="3" s="1"/>
  <c r="AG34" i="3" a="1"/>
  <c r="AG34" i="3" s="1"/>
  <c r="AF34" i="3" a="1"/>
  <c r="AF34" i="3" s="1"/>
  <c r="AE34" i="3" a="1"/>
  <c r="AE34" i="3" s="1"/>
  <c r="AD34" i="3" a="1"/>
  <c r="AD34" i="3" s="1"/>
  <c r="AC34" i="3" a="1"/>
  <c r="AC34" i="3" s="1"/>
  <c r="AB34" i="3" a="1"/>
  <c r="AB34" i="3" s="1"/>
  <c r="AA34" i="3" a="1"/>
  <c r="AA34" i="3" s="1"/>
  <c r="Z34" i="3" a="1"/>
  <c r="Z34" i="3" s="1"/>
  <c r="AH33" i="3" a="1"/>
  <c r="AH33" i="3" s="1"/>
  <c r="AG33" i="3" a="1"/>
  <c r="AG33" i="3" s="1"/>
  <c r="AF33" i="3" a="1"/>
  <c r="AF33" i="3" s="1"/>
  <c r="AE33" i="3" a="1"/>
  <c r="AE33" i="3" s="1"/>
  <c r="AD33" i="3" a="1"/>
  <c r="AD33" i="3" s="1"/>
  <c r="AC33" i="3" a="1"/>
  <c r="AC33" i="3" s="1"/>
  <c r="AB33" i="3" a="1"/>
  <c r="AB33" i="3" s="1"/>
  <c r="AA33" i="3" a="1"/>
  <c r="AA33" i="3" s="1"/>
  <c r="Z33" i="3" a="1"/>
  <c r="Z33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AH31" i="3" a="1"/>
  <c r="AH31" i="3" s="1"/>
  <c r="AG31" i="3" a="1"/>
  <c r="AG31" i="3" s="1"/>
  <c r="AF31" i="3" a="1"/>
  <c r="AF31" i="3" s="1"/>
  <c r="AE31" i="3" a="1"/>
  <c r="AE31" i="3" s="1"/>
  <c r="AD31" i="3" a="1"/>
  <c r="AD31" i="3" s="1"/>
  <c r="AC31" i="3" a="1"/>
  <c r="AC31" i="3" s="1"/>
  <c r="AB31" i="3" a="1"/>
  <c r="AB31" i="3" s="1"/>
  <c r="AA31" i="3" a="1"/>
  <c r="AA31" i="3" s="1"/>
  <c r="Z31" i="3" a="1"/>
  <c r="Z31" i="3" s="1"/>
  <c r="AH30" i="3" a="1"/>
  <c r="AH30" i="3" s="1"/>
  <c r="AG30" i="3" a="1"/>
  <c r="AG30" i="3" s="1"/>
  <c r="AF30" i="3" a="1"/>
  <c r="AF30" i="3" s="1"/>
  <c r="AE30" i="3" a="1"/>
  <c r="AE30" i="3" s="1"/>
  <c r="AD30" i="3" a="1"/>
  <c r="AD30" i="3" s="1"/>
  <c r="AC30" i="3" a="1"/>
  <c r="AC30" i="3" s="1"/>
  <c r="AB30" i="3" a="1"/>
  <c r="AB30" i="3" s="1"/>
  <c r="AA30" i="3" a="1"/>
  <c r="AA30" i="3" s="1"/>
  <c r="Z30" i="3" a="1"/>
  <c r="Z30" i="3" s="1"/>
  <c r="AH29" i="3" a="1"/>
  <c r="AH29" i="3" s="1"/>
  <c r="AG29" i="3" a="1"/>
  <c r="AG29" i="3" s="1"/>
  <c r="AF29" i="3" a="1"/>
  <c r="AF29" i="3" s="1"/>
  <c r="AE29" i="3" a="1"/>
  <c r="AE29" i="3" s="1"/>
  <c r="AD29" i="3" a="1"/>
  <c r="AD29" i="3" s="1"/>
  <c r="AC29" i="3" a="1"/>
  <c r="AC29" i="3" s="1"/>
  <c r="AB29" i="3" a="1"/>
  <c r="AB29" i="3" s="1"/>
  <c r="AA29" i="3" a="1"/>
  <c r="AA29" i="3" s="1"/>
  <c r="Z29" i="3" a="1"/>
  <c r="Z29" i="3" s="1"/>
  <c r="AH28" i="3" a="1"/>
  <c r="AH28" i="3" s="1"/>
  <c r="AG28" i="3" a="1"/>
  <c r="AG28" i="3" s="1"/>
  <c r="AF28" i="3" a="1"/>
  <c r="AF28" i="3" s="1"/>
  <c r="AE28" i="3" a="1"/>
  <c r="AE28" i="3" s="1"/>
  <c r="AD28" i="3" a="1"/>
  <c r="AD28" i="3" s="1"/>
  <c r="AC28" i="3" a="1"/>
  <c r="AC28" i="3" s="1"/>
  <c r="AB28" i="3" a="1"/>
  <c r="AB28" i="3" s="1"/>
  <c r="AA28" i="3" a="1"/>
  <c r="AA28" i="3" s="1"/>
  <c r="Z28" i="3" a="1"/>
  <c r="Z28" i="3" s="1"/>
  <c r="AH27" i="3" a="1"/>
  <c r="AH27" i="3" s="1"/>
  <c r="AG27" i="3" a="1"/>
  <c r="AG27" i="3" s="1"/>
  <c r="AF27" i="3" a="1"/>
  <c r="AF27" i="3" s="1"/>
  <c r="AE27" i="3" a="1"/>
  <c r="AE27" i="3" s="1"/>
  <c r="AD27" i="3" a="1"/>
  <c r="AD27" i="3" s="1"/>
  <c r="AC27" i="3" a="1"/>
  <c r="AC27" i="3" s="1"/>
  <c r="AB27" i="3" a="1"/>
  <c r="AB27" i="3" s="1"/>
  <c r="AA27" i="3" a="1"/>
  <c r="AA27" i="3" s="1"/>
  <c r="Z27" i="3" a="1"/>
  <c r="Z27" i="3" s="1"/>
  <c r="AH26" i="3" a="1"/>
  <c r="AH26" i="3" s="1"/>
  <c r="AG26" i="3" a="1"/>
  <c r="AG26" i="3" s="1"/>
  <c r="AF26" i="3" a="1"/>
  <c r="AF26" i="3" s="1"/>
  <c r="AE26" i="3" a="1"/>
  <c r="AE26" i="3" s="1"/>
  <c r="AD26" i="3" a="1"/>
  <c r="AD26" i="3" s="1"/>
  <c r="AC26" i="3" a="1"/>
  <c r="AC26" i="3" s="1"/>
  <c r="AB26" i="3" a="1"/>
  <c r="AB26" i="3" s="1"/>
  <c r="AA26" i="3" a="1"/>
  <c r="AA26" i="3" s="1"/>
  <c r="Z26" i="3" a="1"/>
  <c r="Z26" i="3" s="1"/>
  <c r="AH25" i="3" a="1"/>
  <c r="AH25" i="3" s="1"/>
  <c r="AG25" i="3" a="1"/>
  <c r="AG25" i="3" s="1"/>
  <c r="AF25" i="3" a="1"/>
  <c r="AF25" i="3" s="1"/>
  <c r="AE25" i="3" a="1"/>
  <c r="AE25" i="3" s="1"/>
  <c r="AD25" i="3" a="1"/>
  <c r="AD25" i="3" s="1"/>
  <c r="AC25" i="3" a="1"/>
  <c r="AC25" i="3" s="1"/>
  <c r="AB25" i="3" a="1"/>
  <c r="AB25" i="3" s="1"/>
  <c r="AA25" i="3" a="1"/>
  <c r="AA25" i="3" s="1"/>
  <c r="Z25" i="3" a="1"/>
  <c r="Z25" i="3" s="1"/>
  <c r="AH19" i="3" a="1"/>
  <c r="AH19" i="3" s="1"/>
  <c r="AG19" i="3" a="1"/>
  <c r="AG19" i="3" s="1"/>
  <c r="AF19" i="3" a="1"/>
  <c r="AF19" i="3" s="1"/>
  <c r="AE19" i="3"/>
  <c r="AE19" i="3" a="1"/>
  <c r="AD19" i="3" a="1"/>
  <c r="AD19" i="3" s="1"/>
  <c r="AC19" i="3" a="1"/>
  <c r="AC19" i="3" s="1"/>
  <c r="AB19" i="3" a="1"/>
  <c r="AB19" i="3" s="1"/>
  <c r="AA19" i="3"/>
  <c r="AA19" i="3" a="1"/>
  <c r="Z19" i="3" a="1"/>
  <c r="Z19" i="3" s="1"/>
  <c r="AH18" i="3" a="1"/>
  <c r="AH18" i="3" s="1"/>
  <c r="AG18" i="3" a="1"/>
  <c r="AG18" i="3" s="1"/>
  <c r="AF18" i="3"/>
  <c r="AF18" i="3" a="1"/>
  <c r="AE18" i="3" a="1"/>
  <c r="AE18" i="3" s="1"/>
  <c r="AD18" i="3" a="1"/>
  <c r="AD18" i="3" s="1"/>
  <c r="AC18" i="3" a="1"/>
  <c r="AC18" i="3" s="1"/>
  <c r="AB18" i="3"/>
  <c r="AB18" i="3" a="1"/>
  <c r="AA18" i="3" a="1"/>
  <c r="AA18" i="3" s="1"/>
  <c r="Z18" i="3" a="1"/>
  <c r="Z18" i="3" s="1"/>
  <c r="AH17" i="3" a="1"/>
  <c r="AH17" i="3" s="1"/>
  <c r="AG17" i="3"/>
  <c r="AG17" i="3" a="1"/>
  <c r="AF17" i="3" a="1"/>
  <c r="AF17" i="3" s="1"/>
  <c r="AE17" i="3" a="1"/>
  <c r="AE17" i="3" s="1"/>
  <c r="AD17" i="3" a="1"/>
  <c r="AD17" i="3" s="1"/>
  <c r="AC17" i="3"/>
  <c r="AC17" i="3" a="1"/>
  <c r="AB17" i="3" a="1"/>
  <c r="AB17" i="3" s="1"/>
  <c r="AA17" i="3" a="1"/>
  <c r="AA17" i="3" s="1"/>
  <c r="Z17" i="3" a="1"/>
  <c r="Z17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AH15" i="3" a="1"/>
  <c r="AH15" i="3" s="1"/>
  <c r="AG15" i="3" a="1"/>
  <c r="AG15" i="3" s="1"/>
  <c r="AF15" i="3" a="1"/>
  <c r="AF15" i="3" s="1"/>
  <c r="AE15" i="3" a="1"/>
  <c r="AE15" i="3" s="1"/>
  <c r="AD15" i="3" a="1"/>
  <c r="AD15" i="3" s="1"/>
  <c r="AC15" i="3" a="1"/>
  <c r="AC15" i="3" s="1"/>
  <c r="AB15" i="3" a="1"/>
  <c r="AB15" i="3" s="1"/>
  <c r="AA15" i="3" a="1"/>
  <c r="AA15" i="3" s="1"/>
  <c r="Z15" i="3" a="1"/>
  <c r="Z15" i="3" s="1"/>
  <c r="AH14" i="3" a="1"/>
  <c r="AH14" i="3" s="1"/>
  <c r="AG14" i="3" a="1"/>
  <c r="AG14" i="3" s="1"/>
  <c r="AF14" i="3" a="1"/>
  <c r="AF14" i="3" s="1"/>
  <c r="AE14" i="3" a="1"/>
  <c r="AE14" i="3" s="1"/>
  <c r="AD14" i="3" a="1"/>
  <c r="AD14" i="3" s="1"/>
  <c r="AC14" i="3" a="1"/>
  <c r="AC14" i="3" s="1"/>
  <c r="AB14" i="3" a="1"/>
  <c r="AB14" i="3" s="1"/>
  <c r="AA14" i="3" a="1"/>
  <c r="AA14" i="3" s="1"/>
  <c r="Z14" i="3" a="1"/>
  <c r="Z14" i="3" s="1"/>
  <c r="AH13" i="3" a="1"/>
  <c r="AH13" i="3" s="1"/>
  <c r="AG13" i="3" a="1"/>
  <c r="AG13" i="3" s="1"/>
  <c r="AF13" i="3" a="1"/>
  <c r="AF13" i="3" s="1"/>
  <c r="AE13" i="3" a="1"/>
  <c r="AE13" i="3" s="1"/>
  <c r="AD13" i="3" a="1"/>
  <c r="AD13" i="3" s="1"/>
  <c r="AC13" i="3" a="1"/>
  <c r="AC13" i="3" s="1"/>
  <c r="AB13" i="3" a="1"/>
  <c r="AB13" i="3" s="1"/>
  <c r="AA13" i="3" a="1"/>
  <c r="AA13" i="3" s="1"/>
  <c r="Z13" i="3" a="1"/>
  <c r="Z13" i="3" s="1"/>
  <c r="AH12" i="3" a="1"/>
  <c r="AH12" i="3" s="1"/>
  <c r="AG12" i="3" a="1"/>
  <c r="AG12" i="3" s="1"/>
  <c r="AF12" i="3" a="1"/>
  <c r="AF12" i="3" s="1"/>
  <c r="AE12" i="3" a="1"/>
  <c r="AE12" i="3" s="1"/>
  <c r="AD12" i="3" a="1"/>
  <c r="AD12" i="3" s="1"/>
  <c r="AC12" i="3" a="1"/>
  <c r="AC12" i="3" s="1"/>
  <c r="AB12" i="3" a="1"/>
  <c r="AB12" i="3" s="1"/>
  <c r="AA12" i="3" a="1"/>
  <c r="AA12" i="3" s="1"/>
  <c r="Z12" i="3" a="1"/>
  <c r="Z12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AH10" i="3" a="1"/>
  <c r="AH10" i="3" s="1"/>
  <c r="AG10" i="3" a="1"/>
  <c r="AG10" i="3" s="1"/>
  <c r="AF10" i="3" a="1"/>
  <c r="AF10" i="3" s="1"/>
  <c r="AE10" i="3" a="1"/>
  <c r="AE10" i="3" s="1"/>
  <c r="AD10" i="3" a="1"/>
  <c r="AD10" i="3" s="1"/>
  <c r="AC10" i="3" a="1"/>
  <c r="AC10" i="3" s="1"/>
  <c r="AB10" i="3" a="1"/>
  <c r="AB10" i="3" s="1"/>
  <c r="AA10" i="3" a="1"/>
  <c r="AA10" i="3" s="1"/>
  <c r="Z10" i="3" a="1"/>
  <c r="Z10" i="3" s="1"/>
  <c r="AH9" i="3" a="1"/>
  <c r="AH9" i="3" s="1"/>
  <c r="AG9" i="3" a="1"/>
  <c r="AG9" i="3" s="1"/>
  <c r="AF9" i="3" a="1"/>
  <c r="AF9" i="3" s="1"/>
  <c r="AE9" i="3" a="1"/>
  <c r="AE9" i="3" s="1"/>
  <c r="AD9" i="3" a="1"/>
  <c r="AD9" i="3" s="1"/>
  <c r="AC9" i="3" a="1"/>
  <c r="AC9" i="3" s="1"/>
  <c r="AB9" i="3" a="1"/>
  <c r="AB9" i="3" s="1"/>
  <c r="AA9" i="3" a="1"/>
  <c r="AA9" i="3" s="1"/>
  <c r="Z9" i="3" a="1"/>
  <c r="Z9" i="3" s="1"/>
  <c r="AH8" i="3" a="1"/>
  <c r="AH8" i="3" s="1"/>
  <c r="AG8" i="3" a="1"/>
  <c r="AG8" i="3" s="1"/>
  <c r="AF8" i="3" a="1"/>
  <c r="AF8" i="3" s="1"/>
  <c r="AE8" i="3" a="1"/>
  <c r="AE8" i="3" s="1"/>
  <c r="AD8" i="3" a="1"/>
  <c r="AD8" i="3" s="1"/>
  <c r="AC8" i="3" a="1"/>
  <c r="AC8" i="3" s="1"/>
  <c r="AB8" i="3" a="1"/>
  <c r="AB8" i="3" s="1"/>
  <c r="AA8" i="3" a="1"/>
  <c r="AA8" i="3" s="1"/>
  <c r="Z8" i="3" a="1"/>
  <c r="Z8" i="3" s="1"/>
  <c r="AH7" i="3" a="1"/>
  <c r="AH7" i="3" s="1"/>
  <c r="AG7" i="3" a="1"/>
  <c r="AG7" i="3" s="1"/>
  <c r="AF7" i="3" a="1"/>
  <c r="AF7" i="3" s="1"/>
  <c r="AE7" i="3" a="1"/>
  <c r="AE7" i="3" s="1"/>
  <c r="AD7" i="3" a="1"/>
  <c r="AD7" i="3" s="1"/>
  <c r="AC7" i="3" a="1"/>
  <c r="AC7" i="3" s="1"/>
  <c r="AB7" i="3" a="1"/>
  <c r="AB7" i="3" s="1"/>
  <c r="AA7" i="3" a="1"/>
  <c r="AA7" i="3" s="1"/>
  <c r="Z7" i="3" a="1"/>
  <c r="Z7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AH5" i="3" a="1"/>
  <c r="AH5" i="3" s="1"/>
  <c r="AG5" i="3" a="1"/>
  <c r="AG5" i="3" s="1"/>
  <c r="AF5" i="3" a="1"/>
  <c r="AF5" i="3" s="1"/>
  <c r="AE5" i="3" a="1"/>
  <c r="AE5" i="3" s="1"/>
  <c r="AD5" i="3" a="1"/>
  <c r="AD5" i="3" s="1"/>
  <c r="AC5" i="3" a="1"/>
  <c r="AC5" i="3" s="1"/>
  <c r="AB5" i="3" a="1"/>
  <c r="AB5" i="3" s="1"/>
  <c r="AA5" i="3" a="1"/>
  <c r="AA5" i="3" s="1"/>
  <c r="Z5" i="3" a="1"/>
  <c r="Z5" i="3" s="1"/>
  <c r="AH4" i="3" a="1"/>
  <c r="AH4" i="3" s="1"/>
  <c r="AG4" i="3" a="1"/>
  <c r="AG4" i="3" s="1"/>
  <c r="AF4" i="3" a="1"/>
  <c r="AF4" i="3" s="1"/>
  <c r="AE4" i="3" a="1"/>
  <c r="AE4" i="3" s="1"/>
  <c r="AD4" i="3" a="1"/>
  <c r="AD4" i="3" s="1"/>
  <c r="AC4" i="3" a="1"/>
  <c r="AC4" i="3" s="1"/>
  <c r="AB4" i="3" a="1"/>
  <c r="AB4" i="3" s="1"/>
  <c r="AA4" i="3" a="1"/>
  <c r="AA4" i="3" s="1"/>
  <c r="Z4" i="3" a="1"/>
  <c r="Z4" i="3" s="1"/>
  <c r="AL71" i="2"/>
  <c r="AM71" i="2"/>
  <c r="AN71" i="2"/>
  <c r="AL69" i="2"/>
  <c r="AM69" i="2" s="1"/>
  <c r="AN69" i="2" s="1"/>
  <c r="AL68" i="2"/>
  <c r="AM68" i="2" s="1"/>
  <c r="AN68" i="2" s="1"/>
  <c r="AL67" i="2"/>
  <c r="AM67" i="2" s="1"/>
  <c r="AN67" i="2" s="1"/>
  <c r="AL66" i="2"/>
  <c r="AM66" i="2" s="1"/>
  <c r="AN66" i="2" s="1"/>
  <c r="AL64" i="2"/>
  <c r="AM64" i="2" s="1"/>
  <c r="AN64" i="2" s="1"/>
  <c r="AL63" i="2"/>
  <c r="AM63" i="2" s="1"/>
  <c r="AN63" i="2" s="1"/>
  <c r="AL62" i="2"/>
  <c r="AM62" i="2" s="1"/>
  <c r="AN62" i="2" s="1"/>
  <c r="AL61" i="2"/>
  <c r="AM61" i="2" s="1"/>
  <c r="AN61" i="2" s="1"/>
  <c r="AL59" i="2"/>
  <c r="AM59" i="2" s="1"/>
  <c r="AN59" i="2" s="1"/>
  <c r="AL58" i="2"/>
  <c r="AM58" i="2" s="1"/>
  <c r="AN58" i="2" s="1"/>
  <c r="AL57" i="2"/>
  <c r="AM57" i="2" s="1"/>
  <c r="AN57" i="2" s="1"/>
  <c r="AM56" i="2"/>
  <c r="AN56" i="2" s="1"/>
  <c r="AL56" i="2"/>
  <c r="AL54" i="2"/>
  <c r="AM54" i="2" s="1"/>
  <c r="AN54" i="2" s="1"/>
  <c r="AM53" i="2"/>
  <c r="AN53" i="2" s="1"/>
  <c r="AL53" i="2"/>
  <c r="AL52" i="2"/>
  <c r="AM52" i="2" s="1"/>
  <c r="AN52" i="2" s="1"/>
  <c r="AL51" i="2"/>
  <c r="AM51" i="2" s="1"/>
  <c r="AN51" i="2" s="1"/>
  <c r="AL47" i="2"/>
  <c r="AM47" i="2" s="1"/>
  <c r="AN47" i="2" s="1"/>
  <c r="AL46" i="2"/>
  <c r="AM46" i="2" s="1"/>
  <c r="AN46" i="2" s="1"/>
  <c r="AL45" i="2"/>
  <c r="AM45" i="2" s="1"/>
  <c r="AN45" i="2" s="1"/>
  <c r="AM44" i="2"/>
  <c r="AN44" i="2" s="1"/>
  <c r="AL44" i="2"/>
  <c r="AL42" i="2"/>
  <c r="AM42" i="2" s="1"/>
  <c r="AN42" i="2" s="1"/>
  <c r="AL41" i="2"/>
  <c r="AM41" i="2" s="1"/>
  <c r="AN41" i="2" s="1"/>
  <c r="AM40" i="2"/>
  <c r="AN40" i="2" s="1"/>
  <c r="AL40" i="2"/>
  <c r="AL39" i="2"/>
  <c r="AM39" i="2" s="1"/>
  <c r="AN39" i="2" s="1"/>
  <c r="AL37" i="2"/>
  <c r="AM37" i="2" s="1"/>
  <c r="AN37" i="2" s="1"/>
  <c r="AL36" i="2"/>
  <c r="AM36" i="2" s="1"/>
  <c r="AN36" i="2" s="1"/>
  <c r="AL35" i="2"/>
  <c r="AM35" i="2" s="1"/>
  <c r="AN35" i="2" s="1"/>
  <c r="AL34" i="2"/>
  <c r="AM34" i="2" s="1"/>
  <c r="AN34" i="2" s="1"/>
  <c r="AM32" i="2"/>
  <c r="AN32" i="2" s="1"/>
  <c r="AL32" i="2"/>
  <c r="AL31" i="2"/>
  <c r="AM31" i="2" s="1"/>
  <c r="AN31" i="2" s="1"/>
  <c r="AM30" i="2"/>
  <c r="AN30" i="2" s="1"/>
  <c r="AL30" i="2"/>
  <c r="AL29" i="2"/>
  <c r="AM29" i="2" s="1"/>
  <c r="AN29" i="2" s="1"/>
  <c r="AA69" i="2"/>
  <c r="AB69" i="2" s="1"/>
  <c r="AC69" i="2" s="1"/>
  <c r="AA68" i="2"/>
  <c r="AB68" i="2" s="1"/>
  <c r="AC68" i="2" s="1"/>
  <c r="AB67" i="2"/>
  <c r="AC67" i="2" s="1"/>
  <c r="AA67" i="2"/>
  <c r="AB66" i="2"/>
  <c r="AC66" i="2" s="1"/>
  <c r="AA66" i="2"/>
  <c r="AB64" i="2"/>
  <c r="AC64" i="2" s="1"/>
  <c r="AA64" i="2"/>
  <c r="AC63" i="2"/>
  <c r="AB63" i="2"/>
  <c r="AA63" i="2"/>
  <c r="AC62" i="2"/>
  <c r="AB62" i="2"/>
  <c r="AA62" i="2"/>
  <c r="AA61" i="2"/>
  <c r="AB61" i="2" s="1"/>
  <c r="AC61" i="2" s="1"/>
  <c r="AA59" i="2"/>
  <c r="AB59" i="2" s="1"/>
  <c r="AC59" i="2" s="1"/>
  <c r="AA58" i="2"/>
  <c r="AB58" i="2" s="1"/>
  <c r="AC58" i="2" s="1"/>
  <c r="AB57" i="2"/>
  <c r="AC57" i="2" s="1"/>
  <c r="AA57" i="2"/>
  <c r="AB56" i="2"/>
  <c r="AC56" i="2" s="1"/>
  <c r="AA56" i="2"/>
  <c r="AB54" i="2"/>
  <c r="AC54" i="2" s="1"/>
  <c r="AA54" i="2"/>
  <c r="AC53" i="2"/>
  <c r="AB53" i="2"/>
  <c r="AA53" i="2"/>
  <c r="AC52" i="2"/>
  <c r="AB52" i="2"/>
  <c r="AA52" i="2"/>
  <c r="AA51" i="2"/>
  <c r="AB51" i="2" s="1"/>
  <c r="AC51" i="2" s="1"/>
  <c r="AA47" i="2"/>
  <c r="AB47" i="2" s="1"/>
  <c r="AA46" i="2"/>
  <c r="AB46" i="2" s="1"/>
  <c r="AB45" i="2"/>
  <c r="AC45" i="2" s="1"/>
  <c r="AA45" i="2"/>
  <c r="AB44" i="2"/>
  <c r="AC44" i="2" s="1"/>
  <c r="AA44" i="2"/>
  <c r="AA42" i="2"/>
  <c r="AC41" i="2"/>
  <c r="AB41" i="2"/>
  <c r="AA41" i="2"/>
  <c r="AB40" i="2"/>
  <c r="AC40" i="2" s="1"/>
  <c r="AA40" i="2"/>
  <c r="AA39" i="2"/>
  <c r="AB39" i="2" s="1"/>
  <c r="AA37" i="2"/>
  <c r="AB37" i="2" s="1"/>
  <c r="AA36" i="2"/>
  <c r="AB36" i="2" s="1"/>
  <c r="AB35" i="2"/>
  <c r="AA35" i="2"/>
  <c r="AA34" i="2"/>
  <c r="AB34" i="2" s="1"/>
  <c r="AA32" i="2"/>
  <c r="AB32" i="2" s="1"/>
  <c r="AC31" i="2"/>
  <c r="AB31" i="2"/>
  <c r="AA31" i="2"/>
  <c r="AB30" i="2"/>
  <c r="AC30" i="2" s="1"/>
  <c r="AA30" i="2"/>
  <c r="AA29" i="2"/>
  <c r="AB29" i="2" s="1"/>
  <c r="P69" i="2"/>
  <c r="Q69" i="2" s="1"/>
  <c r="R69" i="2" s="1"/>
  <c r="Q68" i="2"/>
  <c r="R68" i="2" s="1"/>
  <c r="P68" i="2"/>
  <c r="Q67" i="2"/>
  <c r="R67" i="2" s="1"/>
  <c r="P67" i="2"/>
  <c r="Q66" i="2"/>
  <c r="R66" i="2" s="1"/>
  <c r="P66" i="2"/>
  <c r="R64" i="2"/>
  <c r="Q64" i="2"/>
  <c r="P64" i="2"/>
  <c r="R63" i="2"/>
  <c r="Q63" i="2"/>
  <c r="P63" i="2"/>
  <c r="P62" i="2"/>
  <c r="Q62" i="2" s="1"/>
  <c r="R62" i="2" s="1"/>
  <c r="P61" i="2"/>
  <c r="Q61" i="2" s="1"/>
  <c r="R61" i="2" s="1"/>
  <c r="P59" i="2"/>
  <c r="Q59" i="2" s="1"/>
  <c r="R59" i="2" s="1"/>
  <c r="Q58" i="2"/>
  <c r="R58" i="2" s="1"/>
  <c r="P58" i="2"/>
  <c r="Q57" i="2"/>
  <c r="R57" i="2" s="1"/>
  <c r="P57" i="2"/>
  <c r="Q56" i="2"/>
  <c r="R56" i="2" s="1"/>
  <c r="P56" i="2"/>
  <c r="R54" i="2"/>
  <c r="Q54" i="2"/>
  <c r="P54" i="2"/>
  <c r="R53" i="2"/>
  <c r="Q53" i="2"/>
  <c r="P53" i="2"/>
  <c r="P52" i="2"/>
  <c r="Q52" i="2" s="1"/>
  <c r="R52" i="2" s="1"/>
  <c r="P51" i="2"/>
  <c r="Q51" i="2" s="1"/>
  <c r="R51" i="2" s="1"/>
  <c r="P47" i="2"/>
  <c r="Q47" i="2" s="1"/>
  <c r="R47" i="2" s="1"/>
  <c r="P46" i="2"/>
  <c r="Q46" i="2" s="1"/>
  <c r="R46" i="2" s="1"/>
  <c r="Q45" i="2"/>
  <c r="R45" i="2" s="1"/>
  <c r="P45" i="2"/>
  <c r="Q44" i="2"/>
  <c r="R44" i="2" s="1"/>
  <c r="P44" i="2"/>
  <c r="P42" i="2"/>
  <c r="Q42" i="2" s="1"/>
  <c r="R42" i="2" s="1"/>
  <c r="R41" i="2"/>
  <c r="Q41" i="2"/>
  <c r="P41" i="2"/>
  <c r="P40" i="2"/>
  <c r="Q40" i="2" s="1"/>
  <c r="R40" i="2" s="1"/>
  <c r="P39" i="2"/>
  <c r="Q39" i="2" s="1"/>
  <c r="R39" i="2" s="1"/>
  <c r="P37" i="2"/>
  <c r="Q37" i="2" s="1"/>
  <c r="R37" i="2" s="1"/>
  <c r="P36" i="2"/>
  <c r="Q36" i="2" s="1"/>
  <c r="R36" i="2" s="1"/>
  <c r="Q35" i="2"/>
  <c r="R35" i="2" s="1"/>
  <c r="P35" i="2"/>
  <c r="Q34" i="2"/>
  <c r="R34" i="2" s="1"/>
  <c r="P34" i="2"/>
  <c r="P32" i="2"/>
  <c r="Q32" i="2" s="1"/>
  <c r="R32" i="2" s="1"/>
  <c r="R31" i="2"/>
  <c r="Q31" i="2"/>
  <c r="P31" i="2"/>
  <c r="P30" i="2"/>
  <c r="Q30" i="2" s="1"/>
  <c r="R30" i="2" s="1"/>
  <c r="P29" i="2"/>
  <c r="Q29" i="2" s="1"/>
  <c r="R29" i="2" s="1"/>
  <c r="E69" i="2"/>
  <c r="F69" i="2" s="1"/>
  <c r="G69" i="2" s="1"/>
  <c r="E68" i="2"/>
  <c r="F68" i="2" s="1"/>
  <c r="G68" i="2" s="1"/>
  <c r="E67" i="2"/>
  <c r="F67" i="2" s="1"/>
  <c r="G67" i="2" s="1"/>
  <c r="E66" i="2"/>
  <c r="F66" i="2" s="1"/>
  <c r="G66" i="2" s="1"/>
  <c r="E64" i="2"/>
  <c r="F64" i="2" s="1"/>
  <c r="G64" i="2" s="1"/>
  <c r="F63" i="2"/>
  <c r="G63" i="2" s="1"/>
  <c r="E63" i="2"/>
  <c r="F62" i="2"/>
  <c r="G62" i="2" s="1"/>
  <c r="E62" i="2"/>
  <c r="F61" i="2"/>
  <c r="G61" i="2" s="1"/>
  <c r="E61" i="2"/>
  <c r="E59" i="2"/>
  <c r="F59" i="2" s="1"/>
  <c r="G59" i="2" s="1"/>
  <c r="E58" i="2"/>
  <c r="F58" i="2" s="1"/>
  <c r="G58" i="2" s="1"/>
  <c r="E57" i="2"/>
  <c r="F57" i="2" s="1"/>
  <c r="G57" i="2" s="1"/>
  <c r="E56" i="2"/>
  <c r="F56" i="2" s="1"/>
  <c r="G56" i="2" s="1"/>
  <c r="E54" i="2"/>
  <c r="F54" i="2" s="1"/>
  <c r="G54" i="2" s="1"/>
  <c r="F53" i="2"/>
  <c r="G53" i="2" s="1"/>
  <c r="E53" i="2"/>
  <c r="F52" i="2"/>
  <c r="G52" i="2" s="1"/>
  <c r="E52" i="2"/>
  <c r="F51" i="2"/>
  <c r="G51" i="2" s="1"/>
  <c r="E51" i="2"/>
  <c r="E47" i="2"/>
  <c r="F47" i="2" s="1"/>
  <c r="E46" i="2"/>
  <c r="G45" i="2"/>
  <c r="F45" i="2"/>
  <c r="E45" i="2"/>
  <c r="F44" i="2"/>
  <c r="G44" i="2" s="1"/>
  <c r="E44" i="2"/>
  <c r="G42" i="2"/>
  <c r="F42" i="2"/>
  <c r="E42" i="2"/>
  <c r="F41" i="2"/>
  <c r="G41" i="2" s="1"/>
  <c r="E41" i="2"/>
  <c r="F40" i="2"/>
  <c r="E40" i="2"/>
  <c r="E39" i="2"/>
  <c r="F39" i="2" s="1"/>
  <c r="G37" i="2"/>
  <c r="F37" i="2"/>
  <c r="E37" i="2"/>
  <c r="E36" i="2"/>
  <c r="F36" i="2" s="1"/>
  <c r="E35" i="2"/>
  <c r="G34" i="2"/>
  <c r="F34" i="2"/>
  <c r="E34" i="2"/>
  <c r="F32" i="2"/>
  <c r="E32" i="2"/>
  <c r="E31" i="2"/>
  <c r="F31" i="2" s="1"/>
  <c r="E30" i="2"/>
  <c r="G29" i="2"/>
  <c r="F29" i="2"/>
  <c r="W19" i="3" a="1"/>
  <c r="W19" i="3" s="1"/>
  <c r="W18" i="3" a="1"/>
  <c r="W18" i="3" s="1"/>
  <c r="W17" i="3" a="1"/>
  <c r="W17" i="3" s="1"/>
  <c r="W16" i="3" a="1"/>
  <c r="W16" i="3" s="1"/>
  <c r="W15" i="3" a="1"/>
  <c r="W15" i="3" s="1"/>
  <c r="W14" i="3" a="1"/>
  <c r="W14" i="3" s="1"/>
  <c r="W13" i="3" a="1"/>
  <c r="W13" i="3" s="1"/>
  <c r="W12" i="3" a="1"/>
  <c r="W12" i="3" s="1"/>
  <c r="W11" i="3" a="1"/>
  <c r="W11" i="3" s="1"/>
  <c r="W10" i="3" a="1"/>
  <c r="W10" i="3" s="1"/>
  <c r="W9" i="3" a="1"/>
  <c r="W9" i="3" s="1"/>
  <c r="W8" i="3" a="1"/>
  <c r="W8" i="3" s="1"/>
  <c r="W7" i="3" a="1"/>
  <c r="W7" i="3" s="1"/>
  <c r="W6" i="3" a="1"/>
  <c r="W6" i="3" s="1"/>
  <c r="W5" i="3" a="1"/>
  <c r="W5" i="3" s="1"/>
  <c r="W4" i="3" a="1"/>
  <c r="W4" i="3" s="1"/>
  <c r="V20" i="3"/>
  <c r="V20" i="3" a="1"/>
  <c r="U20" i="3" a="1"/>
  <c r="U20" i="3" s="1"/>
  <c r="T20" i="3" a="1"/>
  <c r="T20" i="3" s="1"/>
  <c r="Y19" i="3" a="1"/>
  <c r="Y19" i="3" s="1"/>
  <c r="Y18" i="3" a="1"/>
  <c r="Y18" i="3" s="1"/>
  <c r="Y17" i="3" a="1"/>
  <c r="Y17" i="3" s="1"/>
  <c r="Y16" i="3" a="1"/>
  <c r="Y16" i="3" s="1"/>
  <c r="Y15" i="3" a="1"/>
  <c r="Y15" i="3" s="1"/>
  <c r="Y14" i="3" a="1"/>
  <c r="Y14" i="3" s="1"/>
  <c r="Y13" i="3" a="1"/>
  <c r="Y13" i="3" s="1"/>
  <c r="Y12" i="3" a="1"/>
  <c r="Y12" i="3" s="1"/>
  <c r="Y11" i="3" a="1"/>
  <c r="Y11" i="3" s="1"/>
  <c r="Y10" i="3" a="1"/>
  <c r="Y10" i="3" s="1"/>
  <c r="Y9" i="3" a="1"/>
  <c r="Y9" i="3" s="1"/>
  <c r="Y8" i="3" a="1"/>
  <c r="Y8" i="3" s="1"/>
  <c r="Y7" i="3" a="1"/>
  <c r="Y7" i="3" s="1"/>
  <c r="Y6" i="3" a="1"/>
  <c r="Y6" i="3" s="1"/>
  <c r="Y5" i="3" a="1"/>
  <c r="Y5" i="3" s="1"/>
  <c r="Y4" i="3" a="1"/>
  <c r="Y4" i="3" s="1"/>
  <c r="X19" i="3" a="1"/>
  <c r="X19" i="3" s="1"/>
  <c r="X18" i="3" a="1"/>
  <c r="X18" i="3" s="1"/>
  <c r="X17" i="3" a="1"/>
  <c r="X17" i="3" s="1"/>
  <c r="X16" i="3" a="1"/>
  <c r="X16" i="3" s="1"/>
  <c r="X15" i="3" a="1"/>
  <c r="X15" i="3" s="1"/>
  <c r="X14" i="3" a="1"/>
  <c r="X14" i="3" s="1"/>
  <c r="X13" i="3" a="1"/>
  <c r="X13" i="3" s="1"/>
  <c r="X12" i="3" a="1"/>
  <c r="X12" i="3" s="1"/>
  <c r="X11" i="3" a="1"/>
  <c r="X11" i="3" s="1"/>
  <c r="X10" i="3" a="1"/>
  <c r="X10" i="3" s="1"/>
  <c r="X9" i="3" a="1"/>
  <c r="X9" i="3" s="1"/>
  <c r="X8" i="3" a="1"/>
  <c r="X8" i="3" s="1"/>
  <c r="X7" i="3" a="1"/>
  <c r="X7" i="3" s="1"/>
  <c r="X6" i="3" a="1"/>
  <c r="X6" i="3" s="1"/>
  <c r="X5" i="3" a="1"/>
  <c r="X5" i="3" s="1"/>
  <c r="X4" i="3" a="1"/>
  <c r="X4" i="3" s="1"/>
  <c r="V19" i="3" a="1"/>
  <c r="V19" i="3" s="1"/>
  <c r="V18" i="3" a="1"/>
  <c r="V18" i="3" s="1"/>
  <c r="V17" i="3" a="1"/>
  <c r="V17" i="3" s="1"/>
  <c r="V16" i="3" a="1"/>
  <c r="V16" i="3" s="1"/>
  <c r="V15" i="3" a="1"/>
  <c r="V15" i="3" s="1"/>
  <c r="V14" i="3" a="1"/>
  <c r="V14" i="3" s="1"/>
  <c r="V13" i="3" a="1"/>
  <c r="V13" i="3" s="1"/>
  <c r="V12" i="3" a="1"/>
  <c r="V12" i="3" s="1"/>
  <c r="V11" i="3" a="1"/>
  <c r="V11" i="3" s="1"/>
  <c r="V10" i="3" a="1"/>
  <c r="V10" i="3" s="1"/>
  <c r="V9" i="3" a="1"/>
  <c r="V9" i="3" s="1"/>
  <c r="V8" i="3" a="1"/>
  <c r="V8" i="3" s="1"/>
  <c r="V7" i="3" a="1"/>
  <c r="V7" i="3" s="1"/>
  <c r="V6" i="3" a="1"/>
  <c r="V6" i="3" s="1"/>
  <c r="V5" i="3" a="1"/>
  <c r="V5" i="3" s="1"/>
  <c r="V4" i="3" a="1"/>
  <c r="V4" i="3" s="1"/>
  <c r="U19" i="3" a="1"/>
  <c r="U19" i="3" s="1"/>
  <c r="U18" i="3" a="1"/>
  <c r="U18" i="3" s="1"/>
  <c r="U17" i="3" a="1"/>
  <c r="U17" i="3" s="1"/>
  <c r="U16" i="3" a="1"/>
  <c r="U16" i="3" s="1"/>
  <c r="U15" i="3" a="1"/>
  <c r="U15" i="3" s="1"/>
  <c r="U14" i="3" a="1"/>
  <c r="U14" i="3" s="1"/>
  <c r="U13" i="3" a="1"/>
  <c r="U13" i="3" s="1"/>
  <c r="U12" i="3" a="1"/>
  <c r="U12" i="3" s="1"/>
  <c r="U11" i="3" a="1"/>
  <c r="U11" i="3" s="1"/>
  <c r="U10" i="3" a="1"/>
  <c r="U10" i="3" s="1"/>
  <c r="U9" i="3" a="1"/>
  <c r="U9" i="3" s="1"/>
  <c r="U8" i="3" a="1"/>
  <c r="U8" i="3" s="1"/>
  <c r="U7" i="3" a="1"/>
  <c r="U7" i="3" s="1"/>
  <c r="U6" i="3" a="1"/>
  <c r="U6" i="3" s="1"/>
  <c r="U5" i="3" a="1"/>
  <c r="U5" i="3" s="1"/>
  <c r="U4" i="3" a="1"/>
  <c r="U4" i="3" s="1"/>
  <c r="AI106" i="2" a="1"/>
  <c r="AI106" i="2" s="1"/>
  <c r="AI105" i="2" a="1"/>
  <c r="AI105" i="2" s="1"/>
  <c r="AI104" i="2" a="1"/>
  <c r="AI104" i="2" s="1"/>
  <c r="AI103" i="2" a="1"/>
  <c r="AI103" i="2" s="1"/>
  <c r="AI102" i="2" a="1"/>
  <c r="AI102" i="2" s="1"/>
  <c r="AI101" i="2" a="1"/>
  <c r="AI101" i="2" s="1"/>
  <c r="AI100" i="2" a="1"/>
  <c r="AI100" i="2" s="1"/>
  <c r="AI99" i="2" a="1"/>
  <c r="AI99" i="2" s="1"/>
  <c r="AI98" i="2" a="1"/>
  <c r="AI98" i="2" s="1"/>
  <c r="AI97" i="2" a="1"/>
  <c r="AI97" i="2" s="1"/>
  <c r="AI96" i="2" a="1"/>
  <c r="AI96" i="2" s="1"/>
  <c r="AI95" i="2" a="1"/>
  <c r="AI95" i="2" s="1"/>
  <c r="AI94" i="2" a="1"/>
  <c r="AI94" i="2" s="1"/>
  <c r="AI93" i="2" a="1"/>
  <c r="AI93" i="2" s="1"/>
  <c r="AI92" i="2" a="1"/>
  <c r="AI92" i="2" s="1"/>
  <c r="AI91" i="2" a="1"/>
  <c r="AI91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AI127" i="2" a="1"/>
  <c r="AI127" i="2" s="1"/>
  <c r="AI126" i="2" a="1"/>
  <c r="AI126" i="2" s="1"/>
  <c r="AI125" i="2" a="1"/>
  <c r="AI125" i="2" s="1"/>
  <c r="AI124" i="2" a="1"/>
  <c r="AI124" i="2" s="1"/>
  <c r="AI123" i="2" a="1"/>
  <c r="AI123" i="2" s="1"/>
  <c r="AI122" i="2" a="1"/>
  <c r="AI122" i="2" s="1"/>
  <c r="AI121" i="2" a="1"/>
  <c r="AI121" i="2" s="1"/>
  <c r="AI120" i="2" a="1"/>
  <c r="AI120" i="2" s="1"/>
  <c r="AI119" i="2" a="1"/>
  <c r="AI119" i="2" s="1"/>
  <c r="AI118" i="2" a="1"/>
  <c r="AI118" i="2" s="1"/>
  <c r="AI117" i="2" a="1"/>
  <c r="AI117" i="2" s="1"/>
  <c r="AI116" i="2" a="1"/>
  <c r="AI116" i="2" s="1"/>
  <c r="AI115" i="2" a="1"/>
  <c r="AI115" i="2" s="1"/>
  <c r="AI114" i="2" a="1"/>
  <c r="AI114" i="2" s="1"/>
  <c r="AI113" i="2" a="1"/>
  <c r="AI113" i="2" s="1"/>
  <c r="AI112" i="2" a="1"/>
  <c r="AI112" i="2" s="1"/>
  <c r="X127" i="2" a="1"/>
  <c r="X127" i="2" s="1"/>
  <c r="X126" i="2" a="1"/>
  <c r="X126" i="2" s="1"/>
  <c r="X125" i="2" a="1"/>
  <c r="X125" i="2" s="1"/>
  <c r="X124" i="2" a="1"/>
  <c r="X124" i="2" s="1"/>
  <c r="X123" i="2" a="1"/>
  <c r="X123" i="2" s="1"/>
  <c r="X122" i="2" a="1"/>
  <c r="X122" i="2" s="1"/>
  <c r="X121" i="2" a="1"/>
  <c r="X121" i="2" s="1"/>
  <c r="X120" i="2" a="1"/>
  <c r="X120" i="2" s="1"/>
  <c r="X119" i="2" a="1"/>
  <c r="X119" i="2" s="1"/>
  <c r="X118" i="2" a="1"/>
  <c r="X118" i="2" s="1"/>
  <c r="X117" i="2" a="1"/>
  <c r="X117" i="2" s="1"/>
  <c r="X116" i="2" a="1"/>
  <c r="X116" i="2" s="1"/>
  <c r="X115" i="2" a="1"/>
  <c r="X115" i="2" s="1"/>
  <c r="X114" i="2" a="1"/>
  <c r="X114" i="2" s="1"/>
  <c r="X113" i="2" a="1"/>
  <c r="X113" i="2" s="1"/>
  <c r="X112" i="2" a="1"/>
  <c r="X112" i="2" s="1"/>
  <c r="M127" i="2" a="1"/>
  <c r="M127" i="2" s="1"/>
  <c r="M126" i="2" a="1"/>
  <c r="M126" i="2" s="1"/>
  <c r="M125" i="2" a="1"/>
  <c r="M125" i="2" s="1"/>
  <c r="M124" i="2" a="1"/>
  <c r="M124" i="2" s="1"/>
  <c r="M123" i="2" a="1"/>
  <c r="M123" i="2" s="1"/>
  <c r="M122" i="2" a="1"/>
  <c r="M122" i="2" s="1"/>
  <c r="M121" i="2" a="1"/>
  <c r="M121" i="2" s="1"/>
  <c r="M120" i="2" a="1"/>
  <c r="M120" i="2" s="1"/>
  <c r="M119" i="2" a="1"/>
  <c r="M119" i="2" s="1"/>
  <c r="M118" i="2" a="1"/>
  <c r="M118" i="2" s="1"/>
  <c r="M117" i="2" a="1"/>
  <c r="M117" i="2" s="1"/>
  <c r="M116" i="2" a="1"/>
  <c r="M116" i="2" s="1"/>
  <c r="M115" i="2" a="1"/>
  <c r="M115" i="2" s="1"/>
  <c r="M114" i="2" a="1"/>
  <c r="M114" i="2" s="1"/>
  <c r="M113" i="2" a="1"/>
  <c r="M113" i="2" s="1"/>
  <c r="M112" i="2" a="1"/>
  <c r="M112" i="2" s="1"/>
  <c r="X106" i="2" a="1"/>
  <c r="X106" i="2" s="1"/>
  <c r="X105" i="2" a="1"/>
  <c r="X105" i="2" s="1"/>
  <c r="X104" i="2" a="1"/>
  <c r="X104" i="2" s="1"/>
  <c r="X103" i="2" a="1"/>
  <c r="X103" i="2" s="1"/>
  <c r="X102" i="2" a="1"/>
  <c r="X102" i="2" s="1"/>
  <c r="X101" i="2" a="1"/>
  <c r="X101" i="2" s="1"/>
  <c r="X100" i="2" a="1"/>
  <c r="X100" i="2" s="1"/>
  <c r="X99" i="2" a="1"/>
  <c r="X99" i="2" s="1"/>
  <c r="X98" i="2" a="1"/>
  <c r="X98" i="2" s="1"/>
  <c r="X97" i="2" a="1"/>
  <c r="X97" i="2" s="1"/>
  <c r="X96" i="2" a="1"/>
  <c r="X96" i="2" s="1"/>
  <c r="X95" i="2" a="1"/>
  <c r="X95" i="2" s="1"/>
  <c r="X94" i="2" a="1"/>
  <c r="X94" i="2" s="1"/>
  <c r="X93" i="2" a="1"/>
  <c r="X93" i="2" s="1"/>
  <c r="X92" i="2" a="1"/>
  <c r="X92" i="2" s="1"/>
  <c r="X91" i="2" a="1"/>
  <c r="X91" i="2" s="1"/>
  <c r="M106" i="2" a="1"/>
  <c r="M106" i="2" s="1"/>
  <c r="M105" i="2" a="1"/>
  <c r="M105" i="2" s="1"/>
  <c r="M104" i="2" a="1"/>
  <c r="M104" i="2" s="1"/>
  <c r="M103" i="2" a="1"/>
  <c r="M103" i="2" s="1"/>
  <c r="M102" i="2" a="1"/>
  <c r="M102" i="2" s="1"/>
  <c r="M101" i="2" a="1"/>
  <c r="M101" i="2" s="1"/>
  <c r="M100" i="2" a="1"/>
  <c r="M100" i="2" s="1"/>
  <c r="M99" i="2" a="1"/>
  <c r="M99" i="2" s="1"/>
  <c r="M98" i="2" a="1"/>
  <c r="M98" i="2" s="1"/>
  <c r="M97" i="2" a="1"/>
  <c r="M97" i="2" s="1"/>
  <c r="M96" i="2" a="1"/>
  <c r="M96" i="2" s="1"/>
  <c r="M95" i="2" a="1"/>
  <c r="M95" i="2" s="1"/>
  <c r="M94" i="2" a="1"/>
  <c r="M94" i="2" s="1"/>
  <c r="M93" i="2" a="1"/>
  <c r="M93" i="2" s="1"/>
  <c r="M92" i="2" a="1"/>
  <c r="M92" i="2" s="1"/>
  <c r="M91" i="2" a="1"/>
  <c r="M91" i="2" s="1"/>
  <c r="T19" i="3" a="1"/>
  <c r="T19" i="3" s="1"/>
  <c r="T18" i="3" a="1"/>
  <c r="T18" i="3" s="1"/>
  <c r="T17" i="3" a="1"/>
  <c r="T17" i="3" s="1"/>
  <c r="T16" i="3"/>
  <c r="T16" i="3" a="1"/>
  <c r="T15" i="3" a="1"/>
  <c r="T15" i="3" s="1"/>
  <c r="T14" i="3" a="1"/>
  <c r="T14" i="3" s="1"/>
  <c r="T13" i="3" a="1"/>
  <c r="T13" i="3" s="1"/>
  <c r="T12" i="3"/>
  <c r="T12" i="3" a="1"/>
  <c r="T11" i="3" a="1"/>
  <c r="T11" i="3" s="1"/>
  <c r="T10" i="3" a="1"/>
  <c r="T10" i="3" s="1"/>
  <c r="T9" i="3" a="1"/>
  <c r="T9" i="3" s="1"/>
  <c r="T8" i="3"/>
  <c r="T8" i="3" a="1"/>
  <c r="T7" i="3" a="1"/>
  <c r="T7" i="3" s="1"/>
  <c r="T6" i="3" a="1"/>
  <c r="T6" i="3" s="1"/>
  <c r="T5" i="3" a="1"/>
  <c r="T5" i="3" s="1"/>
  <c r="T4" i="3" a="1"/>
  <c r="T4" i="3" s="1"/>
  <c r="O4" i="3"/>
  <c r="C133" i="2"/>
  <c r="B133" i="2"/>
  <c r="C132" i="2"/>
  <c r="B132" i="2"/>
  <c r="C131" i="2"/>
  <c r="B131" i="2"/>
  <c r="C130" i="2"/>
  <c r="B130" i="2"/>
  <c r="B129" i="2"/>
  <c r="B110" i="2" a="1"/>
  <c r="B110" i="2" s="1"/>
  <c r="B108" i="2"/>
  <c r="B89" i="2" a="1"/>
  <c r="B89" i="2" s="1"/>
  <c r="B87" i="2"/>
  <c r="G85" i="2"/>
  <c r="F85" i="2"/>
  <c r="E85" i="2"/>
  <c r="G83" i="2"/>
  <c r="F83" i="2"/>
  <c r="E83" i="2"/>
  <c r="G81" i="2"/>
  <c r="F81" i="2"/>
  <c r="E81" i="2"/>
  <c r="G79" i="2"/>
  <c r="F79" i="2"/>
  <c r="E79" i="2"/>
  <c r="G77" i="2"/>
  <c r="F77" i="2"/>
  <c r="E77" i="2"/>
  <c r="G75" i="2"/>
  <c r="F75" i="2"/>
  <c r="E75" i="2"/>
  <c r="G73" i="2"/>
  <c r="F73" i="2"/>
  <c r="E73" i="2"/>
  <c r="G71" i="2"/>
  <c r="F71" i="2"/>
  <c r="E71" i="2"/>
  <c r="B49" i="2"/>
  <c r="E29" i="2"/>
  <c r="B27" i="2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Y22" i="2" a="1"/>
  <c r="Y22" i="2" s="1"/>
  <c r="Y21" i="2" a="1"/>
  <c r="Y21" i="2" s="1"/>
  <c r="Y20" i="2" a="1"/>
  <c r="Y20" i="2" s="1"/>
  <c r="Y19" i="2" a="1"/>
  <c r="Y19" i="2" s="1"/>
  <c r="Y18" i="2" a="1"/>
  <c r="Y18" i="2" s="1"/>
  <c r="Y17" i="2" a="1"/>
  <c r="Y17" i="2" s="1"/>
  <c r="Y16" i="2" a="1"/>
  <c r="Y16" i="2" s="1"/>
  <c r="Y15" i="2" a="1"/>
  <c r="Y15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AJ22" i="2" a="1"/>
  <c r="AJ22" i="2" s="1"/>
  <c r="AJ21" i="2" a="1"/>
  <c r="AJ21" i="2" s="1"/>
  <c r="AJ20" i="2" a="1"/>
  <c r="AJ20" i="2" s="1"/>
  <c r="AJ19" i="2" a="1"/>
  <c r="AJ19" i="2" s="1"/>
  <c r="AJ18" i="2" a="1"/>
  <c r="AJ18" i="2" s="1"/>
  <c r="AJ17" i="2" a="1"/>
  <c r="AJ17" i="2" s="1"/>
  <c r="AJ16" i="2" a="1"/>
  <c r="AJ16" i="2" s="1"/>
  <c r="AJ15" i="2" a="1"/>
  <c r="AJ15" i="2" s="1"/>
  <c r="N133" i="2"/>
  <c r="M133" i="2"/>
  <c r="N132" i="2"/>
  <c r="M132" i="2"/>
  <c r="N131" i="2"/>
  <c r="M131" i="2"/>
  <c r="N130" i="2"/>
  <c r="M130" i="2"/>
  <c r="M129" i="2"/>
  <c r="M110" i="2" a="1"/>
  <c r="M110" i="2" s="1"/>
  <c r="M108" i="2"/>
  <c r="M89" i="2" a="1"/>
  <c r="M89" i="2" s="1"/>
  <c r="M87" i="2"/>
  <c r="R85" i="2"/>
  <c r="Q85" i="2"/>
  <c r="P85" i="2"/>
  <c r="R83" i="2"/>
  <c r="Q83" i="2"/>
  <c r="P83" i="2"/>
  <c r="R81" i="2"/>
  <c r="Q81" i="2"/>
  <c r="P81" i="2"/>
  <c r="R79" i="2"/>
  <c r="Q79" i="2"/>
  <c r="P79" i="2"/>
  <c r="R77" i="2"/>
  <c r="Q77" i="2"/>
  <c r="P77" i="2"/>
  <c r="R75" i="2"/>
  <c r="Q75" i="2"/>
  <c r="P75" i="2"/>
  <c r="R73" i="2"/>
  <c r="Q73" i="2"/>
  <c r="P73" i="2"/>
  <c r="R71" i="2"/>
  <c r="Q71" i="2"/>
  <c r="P71" i="2"/>
  <c r="M49" i="2"/>
  <c r="M27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AJ133" i="2"/>
  <c r="AI133" i="2"/>
  <c r="AJ132" i="2"/>
  <c r="AI132" i="2"/>
  <c r="AJ131" i="2"/>
  <c r="AI131" i="2"/>
  <c r="AJ130" i="2"/>
  <c r="AI130" i="2"/>
  <c r="AI129" i="2"/>
  <c r="AI110" i="2" a="1"/>
  <c r="AI110" i="2" s="1"/>
  <c r="AI108" i="2"/>
  <c r="AI89" i="2" a="1"/>
  <c r="AI89" i="2" s="1"/>
  <c r="AI87" i="2"/>
  <c r="AN85" i="2"/>
  <c r="AM85" i="2"/>
  <c r="AL85" i="2"/>
  <c r="AN83" i="2"/>
  <c r="AM83" i="2"/>
  <c r="AL83" i="2"/>
  <c r="AN81" i="2"/>
  <c r="AM81" i="2"/>
  <c r="AL81" i="2"/>
  <c r="AN79" i="2"/>
  <c r="AM79" i="2"/>
  <c r="AL79" i="2"/>
  <c r="AN77" i="2"/>
  <c r="AM77" i="2"/>
  <c r="AL77" i="2"/>
  <c r="AN75" i="2"/>
  <c r="AM75" i="2"/>
  <c r="AL75" i="2"/>
  <c r="AN73" i="2"/>
  <c r="AM73" i="2"/>
  <c r="AL73" i="2"/>
  <c r="AI49" i="2"/>
  <c r="AI27" i="2"/>
  <c r="AK12" i="2"/>
  <c r="AJ12" i="2"/>
  <c r="AI12" i="2"/>
  <c r="AK11" i="2"/>
  <c r="AJ11" i="2"/>
  <c r="AI11" i="2"/>
  <c r="AK10" i="2"/>
  <c r="AJ10" i="2"/>
  <c r="AI10" i="2"/>
  <c r="AK9" i="2"/>
  <c r="AJ9" i="2"/>
  <c r="AI9" i="2"/>
  <c r="AK8" i="2"/>
  <c r="AJ8" i="2"/>
  <c r="AI8" i="2"/>
  <c r="O12" i="3" s="1"/>
  <c r="AK7" i="2"/>
  <c r="AJ7" i="2"/>
  <c r="AI7" i="2"/>
  <c r="AK6" i="2"/>
  <c r="AJ6" i="2"/>
  <c r="AI6" i="2"/>
  <c r="AK5" i="2"/>
  <c r="AJ5" i="2"/>
  <c r="N6" i="3" s="1"/>
  <c r="AI5" i="2"/>
  <c r="AK4" i="2"/>
  <c r="AJ4" i="2"/>
  <c r="AI4" i="2"/>
  <c r="AK3" i="2"/>
  <c r="AJ3" i="2"/>
  <c r="AI3" i="2"/>
  <c r="O11" i="3" s="1"/>
  <c r="Y133" i="2"/>
  <c r="Y132" i="2"/>
  <c r="Y131" i="2"/>
  <c r="Y130" i="2"/>
  <c r="X131" i="2"/>
  <c r="X132" i="2"/>
  <c r="X133" i="2"/>
  <c r="X130" i="2"/>
  <c r="X129" i="2"/>
  <c r="X108" i="2"/>
  <c r="X87" i="2"/>
  <c r="X110" i="2" a="1"/>
  <c r="X110" i="2" s="1"/>
  <c r="X89" i="2" a="1"/>
  <c r="X89" i="2" s="1"/>
  <c r="AC85" i="2"/>
  <c r="AB85" i="2"/>
  <c r="AA85" i="2"/>
  <c r="AC83" i="2"/>
  <c r="AB83" i="2"/>
  <c r="AA83" i="2"/>
  <c r="AC81" i="2"/>
  <c r="AB81" i="2"/>
  <c r="AA81" i="2"/>
  <c r="AC79" i="2"/>
  <c r="AB79" i="2"/>
  <c r="AA79" i="2"/>
  <c r="AC77" i="2"/>
  <c r="AB77" i="2"/>
  <c r="AA77" i="2"/>
  <c r="AC75" i="2"/>
  <c r="AB75" i="2"/>
  <c r="AA75" i="2"/>
  <c r="AC73" i="2"/>
  <c r="AB73" i="2"/>
  <c r="AA73" i="2"/>
  <c r="AC71" i="2"/>
  <c r="AB71" i="2"/>
  <c r="AA71" i="2"/>
  <c r="X49" i="2"/>
  <c r="X27" i="2"/>
  <c r="Y9" i="2"/>
  <c r="AN20" i="3" l="1" a="1"/>
  <c r="AN20" i="3" s="1"/>
  <c r="AO20" i="3" a="1"/>
  <c r="AO20" i="3" s="1"/>
  <c r="AP20" i="3" a="1"/>
  <c r="AP20" i="3" s="1"/>
  <c r="AX20" i="3" a="1"/>
  <c r="AX20" i="3" s="1"/>
  <c r="AM20" i="3" a="1"/>
  <c r="AM20" i="3" s="1"/>
  <c r="AV20" i="3" a="1"/>
  <c r="AV20" i="3" s="1"/>
  <c r="AW20" i="3" a="1"/>
  <c r="AW20" i="3" s="1"/>
  <c r="AQ20" i="3" a="1"/>
  <c r="AQ20" i="3" s="1"/>
  <c r="AY20" i="3" a="1"/>
  <c r="AY20" i="3" s="1"/>
  <c r="AU20" i="3" a="1"/>
  <c r="AU20" i="3" s="1"/>
  <c r="AR20" i="3" a="1"/>
  <c r="AR20" i="3" s="1"/>
  <c r="AZ20" i="3" a="1"/>
  <c r="AZ20" i="3" s="1"/>
  <c r="AS20" i="3" a="1"/>
  <c r="AS20" i="3" s="1"/>
  <c r="BA20" i="3" a="1"/>
  <c r="BA20" i="3" s="1"/>
  <c r="AR41" i="3" a="1"/>
  <c r="AR41" i="3" s="1"/>
  <c r="AZ41" i="3" a="1"/>
  <c r="AZ41" i="3" s="1"/>
  <c r="BA41" i="3" a="1"/>
  <c r="BA41" i="3" s="1"/>
  <c r="AM41" i="3" a="1"/>
  <c r="AM41" i="3" s="1"/>
  <c r="AU41" i="3" a="1"/>
  <c r="AU41" i="3" s="1"/>
  <c r="AS41" i="3" a="1"/>
  <c r="AS41" i="3" s="1"/>
  <c r="AN41" i="3" a="1"/>
  <c r="AN41" i="3" s="1"/>
  <c r="AV41" i="3" a="1"/>
  <c r="AV41" i="3" s="1"/>
  <c r="AO41" i="3" a="1"/>
  <c r="AO41" i="3" s="1"/>
  <c r="AW41" i="3" a="1"/>
  <c r="AW41" i="3" s="1"/>
  <c r="X41" i="3" a="1"/>
  <c r="X41" i="3" s="1"/>
  <c r="Y41" i="3" a="1"/>
  <c r="Y41" i="3" s="1"/>
  <c r="AB41" i="3" a="1"/>
  <c r="AB41" i="3" s="1"/>
  <c r="AA41" i="3" a="1"/>
  <c r="AA41" i="3" s="1"/>
  <c r="T41" i="3" a="1"/>
  <c r="T41" i="3" s="1"/>
  <c r="U41" i="3" a="1"/>
  <c r="U41" i="3" s="1"/>
  <c r="AC41" i="3" a="1"/>
  <c r="AC41" i="3" s="1"/>
  <c r="V41" i="3" a="1"/>
  <c r="V41" i="3" s="1"/>
  <c r="AD41" i="3" a="1"/>
  <c r="AD41" i="3" s="1"/>
  <c r="AE41" i="3" a="1"/>
  <c r="AE41" i="3" s="1"/>
  <c r="AF41" i="3" a="1"/>
  <c r="AF41" i="3" s="1"/>
  <c r="N7" i="3"/>
  <c r="O5" i="3"/>
  <c r="O13" i="3"/>
  <c r="N8" i="3"/>
  <c r="O6" i="3"/>
  <c r="N9" i="3"/>
  <c r="O7" i="3"/>
  <c r="N10" i="3"/>
  <c r="O8" i="3"/>
  <c r="N11" i="3"/>
  <c r="O9" i="3"/>
  <c r="N4" i="3"/>
  <c r="N12" i="3"/>
  <c r="O10" i="3"/>
  <c r="N5" i="3"/>
  <c r="N13" i="3"/>
  <c r="W20" i="3" a="1"/>
  <c r="W20" i="3" s="1"/>
  <c r="X20" i="3" a="1"/>
  <c r="X20" i="3" s="1"/>
  <c r="AC36" i="2"/>
  <c r="AC37" i="2"/>
  <c r="AC39" i="2"/>
  <c r="AC32" i="2"/>
  <c r="AC34" i="2"/>
  <c r="AC46" i="2"/>
  <c r="AC29" i="2"/>
  <c r="AC47" i="2"/>
  <c r="AC35" i="2"/>
  <c r="AC20" i="3" a="1"/>
  <c r="AC20" i="3" s="1"/>
  <c r="AB42" i="2"/>
  <c r="G31" i="2"/>
  <c r="AF20" i="3" a="1"/>
  <c r="AF20" i="3" s="1"/>
  <c r="G39" i="2"/>
  <c r="G36" i="2"/>
  <c r="G47" i="2"/>
  <c r="F35" i="2"/>
  <c r="F30" i="2"/>
  <c r="F46" i="2"/>
  <c r="G32" i="2"/>
  <c r="G40" i="2"/>
  <c r="Z20" i="3" a="1"/>
  <c r="Z20" i="3" s="1"/>
  <c r="Y20" i="3" a="1"/>
  <c r="Y20" i="3" s="1"/>
  <c r="C24" i="2"/>
  <c r="N24" i="2"/>
  <c r="Y24" i="2"/>
  <c r="AJ24" i="2"/>
  <c r="Z12" i="2"/>
  <c r="Y12" i="2"/>
  <c r="X12" i="2"/>
  <c r="Z11" i="2"/>
  <c r="Y11" i="2"/>
  <c r="X11" i="2"/>
  <c r="Z10" i="2"/>
  <c r="Y10" i="2"/>
  <c r="X10" i="2"/>
  <c r="Z9" i="2"/>
  <c r="X9" i="2"/>
  <c r="Z8" i="2"/>
  <c r="Y8" i="2"/>
  <c r="X8" i="2"/>
  <c r="Z7" i="2"/>
  <c r="Y7" i="2"/>
  <c r="X7" i="2"/>
  <c r="Z6" i="2"/>
  <c r="Y6" i="2"/>
  <c r="X6" i="2"/>
  <c r="Z5" i="2"/>
  <c r="Y5" i="2"/>
  <c r="X5" i="2"/>
  <c r="Z4" i="2"/>
  <c r="Y4" i="2"/>
  <c r="X4" i="2"/>
  <c r="Z3" i="2"/>
  <c r="Y3" i="2"/>
  <c r="X3" i="2"/>
  <c r="G13" i="3"/>
  <c r="G12" i="3"/>
  <c r="G11" i="3"/>
  <c r="G10" i="3"/>
  <c r="G9" i="3"/>
  <c r="G8" i="3"/>
  <c r="G7" i="3"/>
  <c r="G6" i="3"/>
  <c r="G5" i="3"/>
  <c r="G4" i="3"/>
  <c r="F13" i="3"/>
  <c r="F12" i="3"/>
  <c r="F11" i="3"/>
  <c r="F10" i="3"/>
  <c r="F9" i="3"/>
  <c r="F8" i="3"/>
  <c r="F7" i="3"/>
  <c r="F6" i="3"/>
  <c r="F5" i="3"/>
  <c r="F4" i="3"/>
  <c r="E4" i="3"/>
  <c r="E13" i="3"/>
  <c r="E12" i="3"/>
  <c r="E11" i="3"/>
  <c r="E10" i="3"/>
  <c r="E9" i="3"/>
  <c r="E8" i="3"/>
  <c r="E7" i="3"/>
  <c r="E6" i="3"/>
  <c r="E5" i="3"/>
  <c r="D5" i="3"/>
  <c r="D6" i="3"/>
  <c r="D7" i="3"/>
  <c r="D8" i="3"/>
  <c r="D9" i="3"/>
  <c r="D10" i="3"/>
  <c r="D11" i="3"/>
  <c r="D12" i="3"/>
  <c r="D13" i="3"/>
  <c r="D4" i="3"/>
  <c r="C5" i="3"/>
  <c r="C6" i="3"/>
  <c r="C7" i="3"/>
  <c r="C8" i="3"/>
  <c r="C9" i="3"/>
  <c r="C10" i="3"/>
  <c r="C11" i="3"/>
  <c r="C12" i="3"/>
  <c r="C13" i="3"/>
  <c r="C4" i="3"/>
  <c r="B5" i="3"/>
  <c r="B6" i="3"/>
  <c r="B7" i="3"/>
  <c r="B8" i="3"/>
  <c r="B9" i="3"/>
  <c r="B10" i="3"/>
  <c r="B11" i="3"/>
  <c r="B12" i="3"/>
  <c r="B13" i="3"/>
  <c r="B4" i="3"/>
  <c r="AD20" i="3" l="1" a="1"/>
  <c r="AD20" i="3" s="1"/>
  <c r="AC42" i="2"/>
  <c r="AE20" i="3" s="1" a="1"/>
  <c r="AE20" i="3" s="1"/>
  <c r="G30" i="2"/>
  <c r="G35" i="2"/>
  <c r="G46" i="2"/>
  <c r="M6" i="3"/>
  <c r="L9" i="3"/>
  <c r="M7" i="3"/>
  <c r="L10" i="3"/>
  <c r="M8" i="3"/>
  <c r="L11" i="3"/>
  <c r="M9" i="3"/>
  <c r="L4" i="3"/>
  <c r="L12" i="3"/>
  <c r="M10" i="3"/>
  <c r="L5" i="3"/>
  <c r="L13" i="3"/>
  <c r="M11" i="3"/>
  <c r="L6" i="3"/>
  <c r="M4" i="3"/>
  <c r="M12" i="3"/>
  <c r="L7" i="3"/>
  <c r="M5" i="3"/>
  <c r="M13" i="3"/>
  <c r="L8" i="3"/>
  <c r="K13" i="3"/>
  <c r="H4" i="3"/>
  <c r="K8" i="3"/>
  <c r="J9" i="3"/>
  <c r="J8" i="3"/>
  <c r="K9" i="3"/>
  <c r="J4" i="3"/>
  <c r="J10" i="3"/>
  <c r="K4" i="3"/>
  <c r="K10" i="3"/>
  <c r="J5" i="3"/>
  <c r="J11" i="3"/>
  <c r="K5" i="3"/>
  <c r="K11" i="3"/>
  <c r="J6" i="3"/>
  <c r="J12" i="3"/>
  <c r="K6" i="3"/>
  <c r="K12" i="3"/>
  <c r="J7" i="3"/>
  <c r="J13" i="3"/>
  <c r="K7" i="3"/>
  <c r="H9" i="3"/>
  <c r="I12" i="3"/>
  <c r="I6" i="3"/>
  <c r="I5" i="3"/>
  <c r="I13" i="3"/>
  <c r="H8" i="3"/>
  <c r="H7" i="3"/>
  <c r="H6" i="3"/>
  <c r="H5" i="3"/>
  <c r="H13" i="3"/>
  <c r="I8" i="3"/>
  <c r="H12" i="3"/>
  <c r="I9" i="3"/>
  <c r="I4" i="3"/>
  <c r="I7" i="3"/>
  <c r="H11" i="3"/>
  <c r="I10" i="3"/>
  <c r="H10" i="3"/>
  <c r="I11" i="3"/>
  <c r="AG20" i="3" l="1" a="1"/>
  <c r="AG20" i="3" s="1"/>
  <c r="AA20" i="3" a="1"/>
  <c r="AA20" i="3" s="1"/>
  <c r="AB20" i="3" l="1" a="1"/>
  <c r="AB20" i="3" s="1"/>
  <c r="AH20" i="3" a="1"/>
  <c r="AH2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<sst xmlns="http://schemas.openxmlformats.org/spreadsheetml/2006/main" count="1218" uniqueCount="383">
  <si>
    <t>Node Number</t>
  </si>
  <si>
    <t>X Location (m)</t>
  </si>
  <si>
    <t>Y Location (m)</t>
  </si>
  <si>
    <t>Z Location (m)</t>
  </si>
  <si>
    <t>Directional Deformation (m) - Y</t>
  </si>
  <si>
    <t>Directional Deformation (m) - X</t>
  </si>
  <si>
    <t>Node 1: u_x = 0.000000e+00, u_y = 0.000000e+00</t>
  </si>
  <si>
    <t>Node 2: u_x = 1.914727e-07, u_y = -3.641234e-06</t>
  </si>
  <si>
    <t>Node 3: u_x = -6.464294e-07, u_y = -1.332487e-06</t>
  </si>
  <si>
    <t>Node 4: u_x = -2.793274e-07, u_y = 3.119211e-07</t>
  </si>
  <si>
    <t>Node 5: u_x = 0.000000e+00, u_y = 0.000000e+00</t>
  </si>
  <si>
    <t>Node 6: u_x = 2.469188e-07, u_y = -3.929057e-06</t>
  </si>
  <si>
    <t>Node 7: u_x = 4.686336e-07, u_y = -9.054158e-07</t>
  </si>
  <si>
    <t>Node 8: u_x = 3.918161e-07, u_y = 1.788764e-07</t>
  </si>
  <si>
    <t>Node 9: u_x = 0.000000e+00, u_y = 0.000000e+00</t>
  </si>
  <si>
    <t>Node 10: u_x = 0.000000e+00, u_y = 0.000000e+00</t>
  </si>
  <si>
    <t>Program Control</t>
  </si>
  <si>
    <t>Directional Deformation (m)</t>
  </si>
  <si>
    <t>ANSYS - Program Control</t>
  </si>
  <si>
    <t>X</t>
  </si>
  <si>
    <t>Y</t>
  </si>
  <si>
    <t>ANSYS - Manual Control</t>
  </si>
  <si>
    <t>Code - Full intergration</t>
  </si>
  <si>
    <t>Code - Selective Reduced</t>
  </si>
  <si>
    <t>Manual Control</t>
  </si>
  <si>
    <t>Node</t>
  </si>
  <si>
    <t>uX</t>
  </si>
  <si>
    <t>uY</t>
  </si>
  <si>
    <t>Code - Full integration</t>
  </si>
  <si>
    <t>Code - Selective reduced integration</t>
  </si>
  <si>
    <t>Nodal original coordinates</t>
  </si>
  <si>
    <t>Element matrix</t>
  </si>
  <si>
    <t>Det(Ematrix)</t>
  </si>
  <si>
    <t>Nodal Displacements (m):</t>
  </si>
  <si>
    <t>Node 2: u_x = 2.106947e-07, u_y = -3.884811e-06</t>
  </si>
  <si>
    <t>Node 3: u_x = -1.138711e-06, u_y = -1.863416e-06</t>
  </si>
  <si>
    <t>Node 4: u_x = -7.840093e-07, u_y = 9.065282e-07</t>
  </si>
  <si>
    <t>Node 6: u_x = -1.077202e-07, u_y = -4.434382e-06</t>
  </si>
  <si>
    <t>Node 7: u_x = 4.517696e-07, u_y = -1.159165e-06</t>
  </si>
  <si>
    <t>Node 8: u_x = 3.074381e-07, u_y = 4.756750e-07</t>
  </si>
  <si>
    <t>Code - Bbar</t>
  </si>
  <si>
    <t>Element Number</t>
  </si>
  <si>
    <t>Element</t>
  </si>
  <si>
    <t>Element Stresses (Pa):</t>
  </si>
  <si>
    <t>Element 1:</t>
  </si>
  <si>
    <t>Element 2:</t>
  </si>
  <si>
    <t>Element 3:</t>
  </si>
  <si>
    <t>Element 4:</t>
  </si>
  <si>
    <t>Element Strain:</t>
  </si>
  <si>
    <t>Normal Elastic Strain (m/m)</t>
  </si>
  <si>
    <t>Node       Element    Stress XX       Stress YY       Stress XY       Strain XX       Strain YY       Strain XY</t>
  </si>
  <si>
    <t>--------------------------------------------------------------------------------------------------------------------</t>
  </si>
  <si>
    <t>5          1          2.217342e+05    2.722281e+05    -1.039308e+06   5.932429e-07    9.523102e-07    -1.478127e-05</t>
  </si>
  <si>
    <t>6          1          2.852547e+04    4.654368e+05    -9.273656e+05   -7.806860e-07   2.326239e-06    -1.318920e-05</t>
  </si>
  <si>
    <t>2          1          1.031540e+05    3.908083e+05    -7.985598e+05   -2.499946e-07   1.795548e-06    -1.135729e-05</t>
  </si>
  <si>
    <t>1          1          2.963627e+05    1.975996e+05    -9.105025e+05   1.123934e-06    4.216187e-07    -1.294937e-05</t>
  </si>
  <si>
    <t>6          2          -3.342558e+05   -2.100991e+05   8.795718e+05    -1.293059e-06   -4.101669e-07   1.250946e-05</t>
  </si>
  <si>
    <t>7          2          1.065413e+05    -6.508962e+05   2.084757e+05    1.841498e-06    -3.544724e-06   2.964988e-06</t>
  </si>
  <si>
    <t>3          2          -3.408560e+05   -2.034988e+05   -8.538902e+04   -1.339994e-06   -3.632319e-07   -1.214422e-06</t>
  </si>
  <si>
    <t>2          2          -7.816531e+05   2.372983e+05    5.857070e+05    -4.474551e-06   2.771325e-06    8.330055e-06</t>
  </si>
  <si>
    <t>7          3          1.605663e+05    -2.669550e+05   -1.759877e+05   1.353637e-06    -1.686515e-06   -2.502936e-06</t>
  </si>
  <si>
    <t>8          3          -2.384939e+05   1.321051e+05    -5.463642e+02   -1.484125e-06   1.151246e-06    -7.770513e-09</t>
  </si>
  <si>
    <t>4          3          -1.215330e+05   1.514425e+04    2.654938e+05    -6.524028e-07   3.195243e-07    3.775911e-06</t>
  </si>
  <si>
    <t>3          3          2.775272e+05    -3.839159e+05   9.005242e+04    2.185358e-06    -2.518237e-06   1.280746e-06</t>
  </si>
  <si>
    <t>9          4          9.602220e+04    -7.190156e+05   1.588252e+05    1.923274e-06    -3.872551e-06   2.258848e-06</t>
  </si>
  <si>
    <t>10         4          -4.787262e+05   -1.442672e+05   1.080837e+05    -2.163826e-06   2.145489e-07    1.537190e-06</t>
  </si>
  <si>
    <t>8          4          -5.125539e+05   -1.104395e+05   4.912493e+05    -2.404379e-06   4.551015e-07    6.986657e-06</t>
  </si>
  <si>
    <t>7          4          6.219450e+04    -6.851879e+05   5.419909e+05    1.682721e-06    -3.631998e-06   7.708314e-06</t>
  </si>
  <si>
    <t>Element 1 mean stress: ε_xx = 1.928196e+05,               ε_yy = 2.585456e+05, ε_xy = -8.969064e+05</t>
  </si>
  <si>
    <t>Element 2 mean stress: ε_xx = -3.071804e+05,               ε_yy = -1.874039e+05, ε_xy = 4.191190e+05</t>
  </si>
  <si>
    <t>Element 3 mean stress: ε_xx = 5.549538e+04,               ε_yy = -1.234935e+05, ε_xy = 6.272708e+03</t>
  </si>
  <si>
    <t>Element 4 mean stress: ε_xx = -2.428768e+05,               ε_yy = -4.294126e+05, ε_xy = 3.047869e+05</t>
  </si>
  <si>
    <t>Element 1 mean strain: ε_xx = 4.724432e-07,               ε_yy = 9.398284e-07, ε_xy = -1.275600e-05</t>
  </si>
  <si>
    <t>Element 2 mean strain: ε_xx = -1.199622e-06,               ε_yy = -3.478775e-07, ε_xy = 5.960803e-06</t>
  </si>
  <si>
    <t>Element 3 mean strain: ε_xx = 5.300256e-07,               ε_yy = -7.427842e-07, ε_xy = 8.921184e-08</t>
  </si>
  <si>
    <t>Element 4 mean strain: ε_xx = -3.885211e-07,               ε_yy = -1.714998e-06, ε_xy = 4.334748e-06</t>
  </si>
  <si>
    <t>Normal Stress (Pa)</t>
  </si>
  <si>
    <t>Shear Stress (Pa)</t>
  </si>
  <si>
    <t>Element Avg</t>
  </si>
  <si>
    <t>XY</t>
  </si>
  <si>
    <t>Shear Elastic Strain (m/m)</t>
  </si>
  <si>
    <t>Nodal average</t>
  </si>
  <si>
    <t>Nodal unaverage</t>
  </si>
  <si>
    <t>Integration points</t>
  </si>
  <si>
    <t xml:space="preserve">  GP 1: σ_xx = 1.966753e+05,                   σ_yy = 2.972870e+05, σ_xy = -9.884322e+05</t>
  </si>
  <si>
    <t xml:space="preserve">  GP 2: σ_xx = 8.512614e+04,                   σ_yy = 4.088361e+05, σ_xy = -9.238020e+05</t>
  </si>
  <si>
    <t xml:space="preserve">  GP 3: σ_xx = 1.282129e+05,                   σ_yy = 3.657494e+05, σ_xy = -8.494359e+05</t>
  </si>
  <si>
    <t xml:space="preserve">  GP 4: σ_xx = 2.397620e+05,                   σ_yy = 2.542002e+05, σ_xy = -9.140661e+05</t>
  </si>
  <si>
    <t xml:space="preserve">  GP 1: σ_xx = -3.356506e+05,                   σ_yy = -2.087043e+05, σ_xy = 6.756516e+05</t>
  </si>
  <si>
    <t xml:space="preserve">  GP 2: σ_xx = -8.115625e+04,                   σ_yy = -4.631986e+05, σ_xy = 2.881941e+05</t>
  </si>
  <si>
    <t xml:space="preserve">  GP 3: σ_xx = -3.394612e+05,                   σ_yy = -2.048936e+05, σ_xy = 1.185312e+05</t>
  </si>
  <si>
    <t xml:space="preserve">  GP 4: σ_xx = -5.939556e+05,                   σ_yy = 4.960069e+04, σ_xy = 5.059887e+05</t>
  </si>
  <si>
    <t xml:space="preserve">  GP 1: σ_xx = 1.009517e+05,                   σ_yy = -2.073404e+05, σ_xy = -8.269169e+04</t>
  </si>
  <si>
    <t xml:space="preserve">  GP 2: σ_xx = -1.294458e+05,                   σ_yy = 2.305705e+04, σ_xy = 1.859941e+04</t>
  </si>
  <si>
    <t xml:space="preserve">  GP 3: σ_xx = -6.191841e+04,                   σ_yy = -4.447034e+04, σ_xy = 1.721977e+05</t>
  </si>
  <si>
    <t xml:space="preserve">  GP 4: σ_xx = 1.684791e+05,                   σ_yy = -2.748678e+05, σ_xy = 7.090665e+04</t>
  </si>
  <si>
    <t xml:space="preserve">  GP 1: σ_xx = -3.258507e+04,                   σ_yy = -5.904084e+05, σ_xy = 2.290747e+05</t>
  </si>
  <si>
    <t xml:space="preserve">  GP 2: σ_xx = -3.644162e+05,                   σ_yy = -2.585772e+05, σ_xy = 1.997791e+05</t>
  </si>
  <si>
    <t xml:space="preserve">  GP 3: σ_xx = -3.839467e+05,                   σ_yy = -2.390468e+05, σ_xy = 4.209998e+05</t>
  </si>
  <si>
    <t xml:space="preserve">  GP 4: σ_xx = -5.211550e+04,                   σ_yy = -5.708779e+05, σ_xy = 4.502955e+05</t>
  </si>
  <si>
    <t xml:space="preserve">  GP 1: ε_xx = 4.150459e-07,             ε_yy = 1.130507e-06, ε_xy = -1.405770e-05</t>
  </si>
  <si>
    <t xml:space="preserve">  GP 2: ε_xx = -3.781923e-07,             ε_yy = 1.923745e-06, ε_xy = -1.313852e-05</t>
  </si>
  <si>
    <t xml:space="preserve">  GP 3: ε_xx = -7.179751e-08,             ε_yy = 1.617351e-06, ε_xy = -1.208087e-05</t>
  </si>
  <si>
    <t xml:space="preserve">  GP 4: ε_xx = 7.214407e-07,             ε_yy = 8.241124e-07, ε_xy = -1.300005e-05</t>
  </si>
  <si>
    <t xml:space="preserve">  GP 1: ε_xx = -1.302978e-06,             ε_yy = -4.002484e-07, ε_xy = 9.609267e-06</t>
  </si>
  <si>
    <t xml:space="preserve">  GP 2: ε_xx = 5.067599e-07,             ε_yy = -2.209986e-06, ε_xy = 4.098760e-06</t>
  </si>
  <si>
    <t xml:space="preserve">  GP 3: ε_xx = -1.330076e-06,             ε_yy = -3.731504e-07, ε_xy = 1.685777e-06</t>
  </si>
  <si>
    <t xml:space="preserve">  GP 4: ε_xx = -3.139813e-06,             ε_yy = 1.436587e-06, ε_xy = 7.196283e-06</t>
  </si>
  <si>
    <t xml:space="preserve">  GP 1: ε_xx = 9.297105e-07,             ε_yy = -1.262589e-06, ε_xy = -1.176060e-06</t>
  </si>
  <si>
    <t xml:space="preserve">  GP 2: ε_xx = -7.086717e-07,             ε_yy = 3.757931e-07, ε_xy = 2.645250e-07</t>
  </si>
  <si>
    <t xml:space="preserve">  GP 3: ε_xx = -2.284768e-07,             ε_yy = -1.044017e-07, ε_xy = 2.449035e-06</t>
  </si>
  <si>
    <t xml:space="preserve">  GP 4: ε_xx = 1.409905e-06,             ε_yy = -1.742784e-06, ε_xy = 1.008450e-06</t>
  </si>
  <si>
    <t xml:space="preserve">  GP 1: ε_xx = 1.008733e-06,             ε_yy = -2.958010e-06, ε_xy = 3.257951e-06</t>
  </si>
  <si>
    <t xml:space="preserve">  GP 2: ε_xx = -1.350955e-06,             ε_yy = -5.983222e-07, ε_xy = 2.841302e-06</t>
  </si>
  <si>
    <t xml:space="preserve">  GP 3: ε_xx = -1.489838e-06,             ε_yy = -4.594391e-07, ε_xy = 5.987553e-06</t>
  </si>
  <si>
    <t xml:space="preserve">  GP 4: ε_xx = 8.698501e-07,             ε_yy = -2.819127e-06, ε_xy = 6.404202e-06</t>
  </si>
  <si>
    <t>Element 1 mean stress: ε_xx = 1.624441e+05,               ε_yy = 3.315182e+05, ε_xy = -9.189340e+05</t>
  </si>
  <si>
    <t>Element 2 mean stress: ε_xx = -3.375559e+05,               ε_yy = -2.067990e+05, ε_xy = 3.970914e+05</t>
  </si>
  <si>
    <t>Element 3 mean stress: ε_xx = 1.951664e+04,               ε_yy = -1.259054e+05, ε_xy = 4.475303e+04</t>
  </si>
  <si>
    <t>Element 4 mean stress: ε_xx = -2.082659e+05,               ε_yy = -4.147276e+05, ε_xy = 3.250373e+05</t>
  </si>
  <si>
    <t>Element 1 mean strain: ε_xx = 1.716242e-07,               ε_yy = 1.373929e-06, ε_xy = -1.306928e-05</t>
  </si>
  <si>
    <t>Element 2 mean strain: ε_xx = -1.316527e-06,               ε_yy = -3.866994e-07, ε_xy = 5.647522e-06</t>
  </si>
  <si>
    <t>Element 3 mean strain: ε_xx = 3.506168e-07,               ε_yy = -6.834954e-07, ε_xy = 6.364875e-07</t>
  </si>
  <si>
    <t>Element 4 mean strain: ε_xx = -2.405525e-07,               ε_yy = -1.708725e-06, ε_xy = 4.622752e-06</t>
  </si>
  <si>
    <t xml:space="preserve"> [[ 7.7415e+10  3.9950e+10 -2.4680e+10  4.7940e+09 -5.2024e+10 -3.9950e+10 -7.1023e+08 -4.7940e+09]</t>
  </si>
  <si>
    <t xml:space="preserve"> [ 3.9950e+10  1.1071e+11 -4.7940e+09  6.1879e+10 -3.9950e+10 -8.5316e+10  4.7940e+09 -8.7269e+10]</t>
  </si>
  <si>
    <t xml:space="preserve"> [-2.4680e+10 -4.7940e+09  7.7415e+10 -3.9950e+10 -7.1023e+08  4.7940e+09 -5.2024e+10  3.9950e+10]</t>
  </si>
  <si>
    <t xml:space="preserve"> [ 4.7940e+09  6.1879e+10 -3.9950e+10  1.1071e+11 -4.7940e+09 -8.7269e+10  3.9950e+10 -8.5316e+10]</t>
  </si>
  <si>
    <t xml:space="preserve"> [-5.2024e+10 -3.9950e+10 -7.1023e+08 -4.7940e+09  7.7415e+10  3.9950e+10 -2.4680e+10  4.7940e+09]</t>
  </si>
  <si>
    <t xml:space="preserve"> [-3.9950e+10 -8.5316e+10  4.7940e+09 -8.7269e+10  3.9950e+10  1.1071e+11 -4.7940e+09  6.1879e+10]</t>
  </si>
  <si>
    <t xml:space="preserve"> [-7.1023e+08  4.7940e+09 -5.2024e+10  3.9950e+10 -2.4680e+10 -4.7940e+09  7.7415e+10 -3.9950e+10]</t>
  </si>
  <si>
    <t xml:space="preserve"> [-4.7940e+09 -8.7269e+10  3.9950e+10 -8.5316e+10  4.7940e+09  6.1879e+10 -3.9950e+10  1.1071e+11]]</t>
  </si>
  <si>
    <t>Code - Incompatible</t>
  </si>
  <si>
    <t>Extrapolated data:</t>
  </si>
  <si>
    <t>Extrapolated data - Nodal average:</t>
  </si>
  <si>
    <t>6          1          -1.528652e+05   1.276689e+05    -2.389692e+04   -1.036872e-06   9.580361e-07    -3.398673e-07</t>
  </si>
  <si>
    <t>2          1          -3.392496e+05   3.140533e+05    -1.064264e+05   -2.362273e-06   2.283437e-06    -1.513619e-06</t>
  </si>
  <si>
    <t>6          2          -1.528652e+05   1.276689e+05    -2.389692e+04   -1.036872e-06   9.580361e-07    -3.398673e-07</t>
  </si>
  <si>
    <t>7          2          1.097674e+05    -5.343464e+05   1.914930e+05    1.625952e-06    -2.954413e-06   2.723455e-06</t>
  </si>
  <si>
    <t>3          2          -3.166443e+04   -2.937074e+05   2.331702e+03    4.226822e-07    -1.440734e-06   3.316199e-08</t>
  </si>
  <si>
    <t>2          2          -3.392496e+05   3.140533e+05    -1.064264e+05   -2.362273e-06   2.283437e-06    -1.513619e-06</t>
  </si>
  <si>
    <t>7          3          1.097674e+05    -5.343464e+05   1.914930e+05    1.625952e-06    -2.954413e-06   2.723455e-06</t>
  </si>
  <si>
    <t>8          3          -3.755239e+05   1.083281e+04    2.453515e+05    -1.944252e-06   8.031738e-07    3.489443e-06</t>
  </si>
  <si>
    <t>3          3          -3.166443e+04   -2.937074e+05   2.331702e+03    4.226822e-07    -1.440734e-06   3.316199e-08</t>
  </si>
  <si>
    <t>8          4          -3.755239e+05   1.083281e+04    2.453515e+05    -1.944252e-06   8.031738e-07    3.489443e-06</t>
  </si>
  <si>
    <t>7          4          1.097674e+05    -5.343464e+05   1.914930e+05    1.625952e-06    -2.954413e-06   2.723455e-06</t>
  </si>
  <si>
    <t>Eigenfrequencies (Hz):</t>
  </si>
  <si>
    <t>Mode 1: f = 1485.013245 Hz</t>
  </si>
  <si>
    <t>Mode 2: f = 2184.611097 Hz</t>
  </si>
  <si>
    <t>Mode 3: f = 3217.937320 Hz</t>
  </si>
  <si>
    <t>Mode 4: f = 4357.506325 Hz</t>
  </si>
  <si>
    <t>GP</t>
  </si>
  <si>
    <t xml:space="preserve"> Stress XX</t>
  </si>
  <si>
    <t xml:space="preserve"> Stress XY</t>
  </si>
  <si>
    <t xml:space="preserve"> Stress YY</t>
  </si>
  <si>
    <t xml:space="preserve"> Strain XX</t>
  </si>
  <si>
    <t xml:space="preserve"> Strain YY</t>
  </si>
  <si>
    <t xml:space="preserve"> Strain XY</t>
  </si>
  <si>
    <t>Coord</t>
  </si>
  <si>
    <t>(ξ=-0.5774, η=-0.5774)</t>
  </si>
  <si>
    <t>(ξ=0.5774, η=-0.5774)</t>
  </si>
  <si>
    <t>(ξ=0.5774, η=0.5774)</t>
  </si>
  <si>
    <t>Element mean Stress (Pa):</t>
  </si>
  <si>
    <t>Element mean Strain:</t>
  </si>
  <si>
    <t>Element 1 mean stress: σ_xx = 1.624441e+05,               σ_yy = 3.315182e+05, σ_xy = -9.189340e+05</t>
  </si>
  <si>
    <t>Element 2 mean stress: σ_xx = -3.375559e+05,               σ_yy = -2.067990e+05, σ_xy = 3.970914e+05</t>
  </si>
  <si>
    <t>Element 3 mean stress: σ_xx = 1.951664e+04,               σ_yy = -1.259054e+05, σ_xy = 4.475303e+04</t>
  </si>
  <si>
    <t>Element 4 mean stress: σ_xx = -2.082659e+05,               σ_yy = -4.147276e+05, σ_xy = 3.250373e+05</t>
  </si>
  <si>
    <t>----------------------------------------------------------------------------------------------------------------------------</t>
  </si>
  <si>
    <t>[[ 7.5570e+10  3.9950e+10 -2.2836e+10  4.7940e+09 -5.3869e+10 -3.9950e+10  1.1344e+09 -4.7940e+09]</t>
  </si>
  <si>
    <t xml:space="preserve"> [ 3.9950e+10  1.2243e+11 -4.7940e+09  5.0160e+10 -3.9950e+10 -7.3597e+10  4.7940e+09 -9.8988e+10]</t>
  </si>
  <si>
    <t xml:space="preserve"> [-2.2836e+10 -4.7940e+09  7.5570e+10 -3.9950e+10  1.1344e+09  4.7940e+09 -5.3869e+10  3.9950e+10]</t>
  </si>
  <si>
    <t xml:space="preserve"> [ 4.7940e+09  5.0160e+10 -3.9950e+10  1.2243e+11 -4.7940e+09 -9.8988e+10  3.9950e+10 -7.3597e+10]</t>
  </si>
  <si>
    <t xml:space="preserve"> [-5.3869e+10 -3.9950e+10  1.1344e+09 -4.7940e+09  7.5570e+10  3.9950e+10 -2.2836e+10  4.7940e+09]</t>
  </si>
  <si>
    <t xml:space="preserve"> [-3.9950e+10 -7.3597e+10  4.7940e+09 -9.8988e+10  3.9950e+10  1.2243e+11 -4.7940e+09  5.0160e+10]</t>
  </si>
  <si>
    <t xml:space="preserve"> [ 1.1344e+09  4.7940e+09 -5.3869e+10  3.9950e+10 -2.2836e+10 -4.7940e+09  7.5570e+10 -3.9950e+10]</t>
  </si>
  <si>
    <t xml:space="preserve"> [-4.7940e+09 -9.8988e+10  3.9950e+10 -7.3597e+10  4.7940e+09  5.0160e+10 -3.9950e+10  1.2243e+11]]</t>
  </si>
  <si>
    <t>Node 2: u_x = 2.632230e-07, u_y = -3.821070e-06</t>
  </si>
  <si>
    <t>Node 3: u_x = -9.736404e-07, u_y = -1.527341e-06</t>
  </si>
  <si>
    <t>Node 4: u_x = -4.225124e-07, u_y = 5.442281e-07</t>
  </si>
  <si>
    <t>Node 6: u_x = 2.024290e-08, u_y = -4.197002e-06</t>
  </si>
  <si>
    <t>Node 7: u_x = 5.373332e-07, u_y = -1.012259e-06</t>
  </si>
  <si>
    <t>Node 8: u_x = 3.042206e-07, u_y = 3.262594e-07</t>
  </si>
  <si>
    <t xml:space="preserve">  GP 1: σ_xx = 1.471540e+05,                   σ_yy = 1.525671e+05, σ_xy = -8.969064e+05</t>
  </si>
  <si>
    <t xml:space="preserve">  GP 2: σ_xx = 1.471540e+05,                   σ_yy = 3.645242e+05, σ_xy = -8.969064e+05</t>
  </si>
  <si>
    <t xml:space="preserve">  GP 3: σ_xx = 2.384851e+05,                   σ_yy = 3.645242e+05, σ_xy = -8.969064e+05</t>
  </si>
  <si>
    <t xml:space="preserve">  GP 4: σ_xx = 2.384851e+05,                   σ_yy = 1.525671e+05, σ_xy = -8.969064e+05</t>
  </si>
  <si>
    <t xml:space="preserve">  GP 1: σ_xx = 2.245684e+04,                   σ_yy = 6.378119e+04, σ_xy = 4.191190e+05</t>
  </si>
  <si>
    <t xml:space="preserve">  GP 2: σ_xx = 2.245684e+04,                   σ_yy = -4.385889e+05, σ_xy = 4.191190e+05</t>
  </si>
  <si>
    <t xml:space="preserve">  GP 3: σ_xx = -6.368177e+05,                   σ_yy = -4.385889e+05, σ_xy = 4.191190e+05</t>
  </si>
  <si>
    <t xml:space="preserve">  GP 4: σ_xx = -6.368177e+05,                   σ_yy = 6.378119e+04, σ_xy = 4.191190e+05</t>
  </si>
  <si>
    <t xml:space="preserve">  GP 1: σ_xx = -9.189446e+04,                   σ_yy = -3.301474e+05, σ_xy = 6.272708e+03</t>
  </si>
  <si>
    <t xml:space="preserve">  GP 2: σ_xx = -9.189446e+04,                   σ_yy = 8.316042e+04, σ_xy = 6.272708e+03</t>
  </si>
  <si>
    <t xml:space="preserve">  GP 3: σ_xx = 2.028852e+05,                   σ_yy = 8.316042e+04, σ_xy = 6.272708e+03</t>
  </si>
  <si>
    <t xml:space="preserve">  GP 4: σ_xx = 2.028852e+05,                   σ_yy = -3.301474e+05, σ_xy = 6.272708e+03</t>
  </si>
  <si>
    <t xml:space="preserve">  GP 1: σ_xx = -1.990657e+05,                   σ_yy = -8.067533e+05, σ_xy = 3.047869e+05</t>
  </si>
  <si>
    <t xml:space="preserve">  GP 2: σ_xx = -1.990657e+05,                   σ_yy = -5.207197e+04, σ_xy = 3.047869e+05</t>
  </si>
  <si>
    <t xml:space="preserve">  GP 3: σ_xx = -2.866879e+05,                   σ_yy = -5.207197e+04, σ_xy = 3.047869e+05</t>
  </si>
  <si>
    <t xml:space="preserve">  GP 4: σ_xx = -2.866879e+05,                   σ_yy = -8.067533e+05, σ_xy = 3.047869e+05</t>
  </si>
  <si>
    <t xml:space="preserve">  GP 1: ε_xx = 4.496505e-07,             ε_yy = 4.881435e-07, ε_xy = -1.275600e-05</t>
  </si>
  <si>
    <t xml:space="preserve">  GP 2: ε_xx = 2.762037e-08,             ε_yy = 1.573364e-06, ε_xy = -1.275600e-05</t>
  </si>
  <si>
    <t xml:space="preserve">  GP 3: ε_xx = 4.952358e-07,             ε_yy = 1.391513e-06, ε_xy = -1.275600e-05</t>
  </si>
  <si>
    <t xml:space="preserve">  GP 4: ε_xx = 9.172660e-07,             ε_yy = 3.062930e-07, ε_xy = -1.275600e-05</t>
  </si>
  <si>
    <t xml:space="preserve">  GP 1: ε_xx = -1.201643e-08,             ε_yy = 2.818457e-07, ε_xy = 5.960803e-06</t>
  </si>
  <si>
    <t xml:space="preserve">  GP 2: ε_xx = 9.882583e-07,             ε_yy = -2.290289e-06, ε_xy = 5.960803e-06</t>
  </si>
  <si>
    <t xml:space="preserve">  GP 3: ε_xx = -2.387227e-06,             ε_yy = -9.776006e-07, ε_xy = 5.960803e-06</t>
  </si>
  <si>
    <t xml:space="preserve">  GP 4: ε_xx = -3.387502e-06,             ε_yy = 1.594534e-06, ε_xy = 5.960803e-06</t>
  </si>
  <si>
    <t xml:space="preserve">  GP 1: ε_xx = 1.868606e-07,             ε_yy = -1.507383e-06, ε_xy = 8.921184e-08</t>
  </si>
  <si>
    <t xml:space="preserve">  GP 2: ε_xx = -6.360813e-07,             ε_yy = 6.087534e-07, ε_xy = 8.921184e-08</t>
  </si>
  <si>
    <t xml:space="preserve">  GP 3: ε_xx = 8.731907e-07,             ε_yy = 2.181434e-08, ε_xy = 8.921184e-08</t>
  </si>
  <si>
    <t xml:space="preserve">  GP 4: ε_xx = 1.696132e-06,             ε_yy = -2.094322e-06, ε_xy = 8.921184e-08</t>
  </si>
  <si>
    <t xml:space="preserve">  GP 1: ε_xx = 5.871189e-07,             ε_yy = -3.734215e-06, ε_xy = 4.334748e-06</t>
  </si>
  <si>
    <t xml:space="preserve">  GP 2: ε_xx = -9.155355e-07,             ε_yy = 1.297535e-07, ε_xy = 4.334748e-06</t>
  </si>
  <si>
    <t xml:space="preserve">  GP 3: ε_xx = -1.364161e-06,             ε_yy = 3.042190e-07, ε_xy = 4.334748e-06</t>
  </si>
  <si>
    <t xml:space="preserve">  GP 4: ε_xx = 1.384934e-07,             ε_yy = -3.559750e-06, ε_xy = 4.334748e-06</t>
  </si>
  <si>
    <t>5          1          1.137245e+05    7.498539e+04    -8.969064e+05   4.329652e-07    1.574871e-07    -1.275600e-05</t>
  </si>
  <si>
    <t>6          1          1.137245e+05    4.421059e+05    -8.969064e+05   -2.980125e-07   2.037144e-06    -1.275600e-05</t>
  </si>
  <si>
    <t>2          1          2.719147e+05    4.421059e+05    -8.969064e+05   5.119212e-07    1.722170e-06    -1.275600e-05</t>
  </si>
  <si>
    <t>1          1          2.719147e+05    7.498539e+04    -8.969064e+05   1.242899e-06    -1.574871e-07   -1.275600e-05</t>
  </si>
  <si>
    <t>6          2          2.637681e+05    2.476614e+05    4.191190e+05    8.573710e-07    7.428350e-07    5.960803e-06</t>
  </si>
  <si>
    <t>7          2          2.637681e+05    -6.224692e+05   4.191190e+05    2.589898e-06    -3.712234e-06   5.960803e-06</t>
  </si>
  <si>
    <t>3          2          -8.781289e+05   -6.224692e+05   4.191190e+05    -3.256615e-06   -1.438590e-06   5.960803e-06</t>
  </si>
  <si>
    <t>2          2          -8.781289e+05   2.476614e+05    4.191190e+05    -4.989141e-06   3.016479e-06    5.960803e-06</t>
  </si>
  <si>
    <t>7          3          -1.997913e+05   -4.814286e+05   6.272708e+03    -6.435366e-08   -2.067108e-06   8.921184e-08</t>
  </si>
  <si>
    <t>8          3          -1.997913e+05   2.344416e+05    6.272708e+03    -1.489731e-06   1.598148e-06    8.921184e-08</t>
  </si>
  <si>
    <t>4          3          3.107821e+05    2.344416e+05    6.272708e+03    1.124405e-06    5.815393e-07    8.921184e-08</t>
  </si>
  <si>
    <t>3          3          3.107821e+05    -4.814286e+05   6.272708e+03    2.549782e-06    -3.083716e-06   8.921184e-08</t>
  </si>
  <si>
    <t>9          4          -1.669938e+05   -1.082986e+06   3.047869e+05    1.301337e-06    -5.212384e-06   4.334748e-06</t>
  </si>
  <si>
    <t>10         4          -1.669938e+05   2.241606e+05    3.047869e+05    -1.301337e-06   1.480205e-06    4.334748e-06</t>
  </si>
  <si>
    <t>8          4          -3.187599e+05   2.241606e+05    3.047869e+05    -2.078379e-06   1.782388e-06    4.334748e-06</t>
  </si>
  <si>
    <t>7          4          -3.187599e+05   -1.082986e+06   3.047869e+05    5.242947e-07    -4.910201e-06   4.334748e-06</t>
  </si>
  <si>
    <t>6          1          1.887463e+05    3.448836e+05    -2.388937e+05   2.796793e-07    1.389989e-06    -3.397600e-06</t>
  </si>
  <si>
    <t>2          1          -3.031071e+05   3.448836e+05    -2.388937e+05   -2.238610e-06   2.369324e-06    -3.397600e-06</t>
  </si>
  <si>
    <t>6          2          1.887463e+05    3.448836e+05    -2.388937e+05   2.796793e-07    1.389989e-06    -3.397600e-06</t>
  </si>
  <si>
    <t>7          2          -8.492770e+04   -7.289612e+05   2.433929e+05    1.016613e-06    -3.563181e-06   3.461588e-06</t>
  </si>
  <si>
    <t>3          2          -2.836734e+05   -5.519489e+05   2.126958e+05    -3.534164e-07   -2.261153e-06   3.025008e-06</t>
  </si>
  <si>
    <t>2          2          -3.031071e+05   3.448836e+05    -2.388937e+05   -2.238610e-06   2.369324e-06    -3.397600e-06</t>
  </si>
  <si>
    <t>7          3          -8.492770e+04   -7.289612e+05   2.433929e+05    1.016613e-06    -3.563181e-06   3.461588e-06</t>
  </si>
  <si>
    <t>8          3          -2.592756e+05   2.293011e+05    1.555298e+05    -1.784055e-06   1.690268e-06    2.211980e-06</t>
  </si>
  <si>
    <t>3          3          -2.836734e+05   -5.519489e+05   2.126958e+05    -3.534164e-07   -2.261153e-06   3.025008e-06</t>
  </si>
  <si>
    <t>8          4          -2.592756e+05   2.293011e+05    1.555298e+05    -1.784055e-06   1.690268e-06    2.211980e-06</t>
  </si>
  <si>
    <t>7          4          -8.492770e+04   -7.289612e+05   2.433929e+05    1.016613e-06    -3.563181e-06   3.461588e-06</t>
  </si>
  <si>
    <t>Mode 1: f = 1577.382748 Hz</t>
  </si>
  <si>
    <t>Mode 2: f = 2189.386276 Hz</t>
  </si>
  <si>
    <t>Mode 3: f = 3229.170422 Hz</t>
  </si>
  <si>
    <t>Mode 4: f = 4487.474529 Hz</t>
  </si>
  <si>
    <t xml:space="preserve">  GP 1: σ_xx = 4.150459e-07,             σ_yy = 1.130507e-06, σ_xy = -1.405770e-05</t>
  </si>
  <si>
    <t xml:space="preserve">  GP 2: σ_xx = -3.781923e-07,             σ_yy = 1.923745e-06, σ_xy = -1.313852e-05</t>
  </si>
  <si>
    <t xml:space="preserve">  GP 3: σ_xx = -7.179751e-08,             σ_yy = 1.617351e-06, σ_xy = -1.208087e-05</t>
  </si>
  <si>
    <t xml:space="preserve">  GP 4: σ_xx = 7.214407e-07,             σ_yy = 8.241124e-07, σ_xy = -1.300005e-05</t>
  </si>
  <si>
    <t xml:space="preserve">  GP 1: σ_xx = -1.302978e-06,             σ_yy = -4.002484e-07, σ_xy = 9.609267e-06</t>
  </si>
  <si>
    <t xml:space="preserve">  GP 2: σ_xx = 5.067599e-07,             σ_yy = -2.209986e-06, σ_xy = 4.098760e-06</t>
  </si>
  <si>
    <t xml:space="preserve">  GP 3: σ_xx = -1.330076e-06,             σ_yy = -3.731504e-07, σ_xy = 1.685777e-06</t>
  </si>
  <si>
    <t xml:space="preserve">  GP 4: σ_xx = -3.139813e-06,             σ_yy = 1.436587e-06, σ_xy = 7.196283e-06</t>
  </si>
  <si>
    <t xml:space="preserve">  GP 1: σ_xx = 9.297105e-07,             σ_yy = -1.262589e-06, σ_xy = -1.176060e-06</t>
  </si>
  <si>
    <t xml:space="preserve">  GP 2: σ_xx = -7.086717e-07,             σ_yy = 3.757931e-07, σ_xy = 2.645250e-07</t>
  </si>
  <si>
    <t xml:space="preserve">  GP 3: σ_xx = -2.284768e-07,             σ_yy = -1.044017e-07, σ_xy = 2.449035e-06</t>
  </si>
  <si>
    <t xml:space="preserve">  GP 4: σ_xx = 1.409905e-06,             σ_yy = -1.742784e-06, σ_xy = 1.008450e-06</t>
  </si>
  <si>
    <t xml:space="preserve">  GP 1: σ_xx = 1.008733e-06,             σ_yy = -2.958010e-06, σ_xy = 3.257951e-06</t>
  </si>
  <si>
    <t xml:space="preserve">  GP 2: σ_xx = -1.350955e-06,             σ_yy = -5.983222e-07, σ_xy = 2.841302e-06</t>
  </si>
  <si>
    <t xml:space="preserve">  GP 3: σ_xx = -1.489838e-06,             σ_yy = -4.594391e-07, σ_xy = 5.987553e-06</t>
  </si>
  <si>
    <t xml:space="preserve">  GP 4: σ_xx = 8.698501e-07,             σ_yy = -2.819127e-06, σ_xy = 6.404202e-06</t>
  </si>
  <si>
    <t xml:space="preserve">Node       Element    Stress XX       Stress YY       Stress XY       Strain XX       Strain YY       Strain XY      </t>
  </si>
  <si>
    <t xml:space="preserve">-------------------------------------------------------------------------------------------------------------------- </t>
  </si>
  <si>
    <t xml:space="preserve">5          1          2.217342e+05    2.722281e+05    -1.039308e+06   5.932429e-07    9.523102e-07    -1.478127e-05  </t>
  </si>
  <si>
    <t xml:space="preserve">6          1          -1.528652e+05   1.276689e+05    -2.389692e+04   -1.036872e-06   9.580361e-07    -3.398673e-07  </t>
  </si>
  <si>
    <t xml:space="preserve">2          1          -3.392496e+05   3.140533e+05    -1.064264e+05   -2.362273e-06   2.283437e-06    -1.513619e-06  </t>
  </si>
  <si>
    <t xml:space="preserve">1          1          2.963627e+05    1.975996e+05    -9.105025e+05   1.123934e-06    4.216187e-07    -1.294937e-05  </t>
  </si>
  <si>
    <t xml:space="preserve">6          2          -1.528652e+05   1.276689e+05    -2.389692e+04   -1.036872e-06   9.580361e-07    -3.398673e-07  </t>
  </si>
  <si>
    <t xml:space="preserve">7          2          1.097674e+05    -5.343464e+05   1.914930e+05    1.625952e-06    -2.954413e-06   2.723455e-06   </t>
  </si>
  <si>
    <t xml:space="preserve">3          2          -3.166443e+04   -2.937074e+05   2.331702e+03    4.226822e-07    -1.440734e-06   3.316199e-08   </t>
  </si>
  <si>
    <t xml:space="preserve">2          2          -3.392496e+05   3.140533e+05    -1.064264e+05   -2.362273e-06   2.283437e-06    -1.513619e-06  </t>
  </si>
  <si>
    <t xml:space="preserve">7          3          1.097674e+05    -5.343464e+05   1.914930e+05    1.625952e-06    -2.954413e-06   2.723455e-06   </t>
  </si>
  <si>
    <t xml:space="preserve">8          3          -3.755239e+05   1.083281e+04    2.453515e+05    -1.944252e-06   8.031738e-07    3.489443e-06   </t>
  </si>
  <si>
    <t xml:space="preserve">4          3          -1.215330e+05   1.514425e+04    2.654938e+05    -6.524028e-07   3.195243e-07    3.775911e-06   </t>
  </si>
  <si>
    <t xml:space="preserve">3          3          -3.166443e+04   -2.937074e+05   2.331702e+03    4.226822e-07    -1.440734e-06   3.316199e-08   </t>
  </si>
  <si>
    <t xml:space="preserve">9          4          9.602220e+04    -7.190156e+05   1.588252e+05    1.923274e-06    -3.872551e-06   2.258848e-06   </t>
  </si>
  <si>
    <t xml:space="preserve">10         4          -4.787262e+05   -1.442672e+05   1.080837e+05    -2.163826e-06   2.145489e-07    1.537190e-06   </t>
  </si>
  <si>
    <t xml:space="preserve">8          4          -3.755239e+05   1.083281e+04    2.453515e+05    -1.944252e-06   8.031738e-07    3.489443e-06   </t>
  </si>
  <si>
    <t xml:space="preserve"> [[ 8.6293e+10  3.9950e+10 -3.3558e+10  4.7940e+09 -4.3146e+10 -3.9950e+10 -9.5881e+09 -4.7940e+09]</t>
  </si>
  <si>
    <t xml:space="preserve"> [ 3.9950e+10  1.3068e+11 -4.7940e+09  4.1903e+10 -3.9950e+10 -6.5341e+10  4.7940e+09 -1.0724e+11]</t>
  </si>
  <si>
    <t xml:space="preserve"> [-3.3558e+10 -4.7940e+09  8.6293e+10 -3.9950e+10 -9.5881e+09  4.7940e+09 -4.3146e+10  3.9950e+10]</t>
  </si>
  <si>
    <t xml:space="preserve"> [ 4.7940e+09  4.1903e+10 -3.9950e+10  1.3068e+11 -4.7940e+09 -1.0724e+11  3.9950e+10 -6.5341e+10]</t>
  </si>
  <si>
    <t xml:space="preserve"> [-4.3146e+10 -3.9950e+10 -9.5881e+09 -4.7940e+09  8.6293e+10  3.9950e+10 -3.3558e+10  4.7940e+09]</t>
  </si>
  <si>
    <t xml:space="preserve"> [-3.9950e+10 -6.5341e+10  4.7940e+09 -1.0724e+11  3.9950e+10  1.3068e+11 -4.7940e+09  4.1903e+10]</t>
  </si>
  <si>
    <t xml:space="preserve"> [-9.5881e+09  4.7940e+09 -4.3146e+10  3.9950e+10 -3.3558e+10 -4.7940e+09  8.6293e+10 -3.9950e+10]</t>
  </si>
  <si>
    <t xml:space="preserve"> [-4.7940e+09 -1.0724e+11  3.9950e+10 -6.5341e+10  4.7940e+09  4.1903e+10 -3.9950e+10  1.3068e+11]]</t>
  </si>
  <si>
    <t xml:space="preserve">  GP 1: σ_xx = 2.076257e+05,                   σ_yy = 1.401420e+05, σ_xy = -9.107364e+05</t>
  </si>
  <si>
    <t xml:space="preserve">  GP 2: σ_xx = 2.819796e+05,                   σ_yy = 3.313376e+05, σ_xy = -9.219905e+05</t>
  </si>
  <si>
    <t xml:space="preserve">  GP 3: σ_xx = 2.574250e+05,                   σ_yy = 3.217886e+05, σ_xy = -8.830433e+05</t>
  </si>
  <si>
    <t xml:space="preserve">  GP 4: σ_xx = 1.830712e+05,                   σ_yy = 1.305930e+05, σ_xy = -8.717891e+05</t>
  </si>
  <si>
    <t xml:space="preserve">  GP 1: σ_xx = 5.949303e+04,                   σ_yy = 1.566795e+05, σ_xy = 5.750418e+05</t>
  </si>
  <si>
    <t xml:space="preserve">  GP 2: σ_xx = -1.251868e+05,                   σ_yy = -3.182115e+05, σ_xy = 3.599664e+05</t>
  </si>
  <si>
    <t xml:space="preserve">  GP 3: σ_xx = -5.944423e+05,                   σ_yy = -5.006997e+05, σ_xy = 2.632294e+05</t>
  </si>
  <si>
    <t xml:space="preserve">  GP 4: σ_xx = -4.097624e+05,                   σ_yy = -2.580875e+04, σ_xy = 4.783048e+05</t>
  </si>
  <si>
    <t xml:space="preserve">  GP 1: σ_xx = -1.250930e+05,                   σ_yy = -3.501170e+05, σ_xy = -7.716069e+04</t>
  </si>
  <si>
    <t xml:space="preserve">  GP 2: σ_xx = 1.960264e+04,                   σ_yy = 2.195744e+04, σ_xy = 1.294374e+04</t>
  </si>
  <si>
    <t xml:space="preserve">  GP 3: σ_xx = 2.161941e+05,                   σ_yy = 9.840968e+04, σ_xy = 8.873668e+04</t>
  </si>
  <si>
    <t xml:space="preserve">  GP 4: σ_xx = 7.149850e+04,                   σ_yy = -2.736648e+05, σ_xy = -1.367745e+03</t>
  </si>
  <si>
    <t xml:space="preserve">  GP 1: σ_xx = -3.150477e+05,                   σ_yy = -7.829462e+05, σ_xy = 2.127511e+05</t>
  </si>
  <si>
    <t xml:space="preserve">  GP 2: σ_xx = -3.494096e+04,                   σ_yy = -6.267167e+04, σ_xy = 1.971591e+05</t>
  </si>
  <si>
    <t xml:space="preserve">  GP 3: σ_xx = -6.895988e+04,                   σ_yy = -7.590125e+04, σ_xy = 3.438817e+05</t>
  </si>
  <si>
    <t xml:space="preserve">  GP 4: σ_xx = -3.490667e+05,                   σ_yy = -7.961758e+05, σ_xy = 3.594737e+05</t>
  </si>
  <si>
    <t xml:space="preserve">  GP 1: σ_xx = 7.840054e-07,             σ_yy = 3.041212e-07, σ_xy = -1.295269e-05</t>
  </si>
  <si>
    <t xml:space="preserve">  GP 2: σ_xx = 7.840054e-07,             σ_yy = 1.134996e-06, σ_xy = -1.311275e-05</t>
  </si>
  <si>
    <t xml:space="preserve">  GP 3: σ_xx = 6.772993e-07,             σ_yy = 1.134996e-06, σ_xy = -1.255884e-05</t>
  </si>
  <si>
    <t xml:space="preserve">  GP 4: σ_xx = 6.772993e-07,             σ_yy = 3.041212e-07, σ_xy = -1.239878e-05</t>
  </si>
  <si>
    <t xml:space="preserve">  GP 1: σ_xx = -7.361933e-09,             σ_yy = 6.837417e-07, σ_xy = 8.178373e-06</t>
  </si>
  <si>
    <t xml:space="preserve">  GP 2: σ_xx = -7.361933e-09,             σ_yy = -1.379982e-06, σ_xy = 5.119522e-06</t>
  </si>
  <si>
    <t xml:space="preserve">  GP 3: σ_xx = -2.046596e-06,             σ_yy = -1.379982e-06, σ_xy = 3.743706e-06</t>
  </si>
  <si>
    <t xml:space="preserve">  GP 4: σ_xx = -2.046596e-06,             σ_yy = 6.837417e-07, σ_xy = 6.802557e-06</t>
  </si>
  <si>
    <t xml:space="preserve">  GP 1: σ_xx = 5.664583e-08,             σ_yy = -1.543525e-06, σ_xy = -1.097396e-06</t>
  </si>
  <si>
    <t xml:space="preserve">  GP 2: σ_xx = 5.664583e-08,             σ_yy = 7.339104e-08, σ_xy = 1.840887e-07</t>
  </si>
  <si>
    <t xml:space="preserve">  GP 3: σ_xx = 9.109693e-07,             σ_yy = 7.339104e-08, σ_xy = 1.262033e-06</t>
  </si>
  <si>
    <t xml:space="preserve">  GP 4: σ_xx = 9.109693e-07,             σ_yy = -1.543525e-06, σ_xy = -1.945237e-08</t>
  </si>
  <si>
    <t xml:space="preserve">  GP 1: σ_xx = -5.411148e-08,             σ_yy = -3.381390e-06, σ_xy = 3.025794e-06</t>
  </si>
  <si>
    <t xml:space="preserve">  GP 2: σ_xx = -5.411148e-08,             σ_yy = -2.513076e-07, σ_xy = 2.804041e-06</t>
  </si>
  <si>
    <t xml:space="preserve">  GP 3: σ_xx = -2.019468e-07,             σ_yy = -2.513076e-07, σ_xy = 4.890762e-06</t>
  </si>
  <si>
    <t xml:space="preserve">  GP 4: σ_xx = -2.019468e-07,             σ_yy = -3.381390e-06, σ_xy = 5.112515e-06</t>
  </si>
  <si>
    <t>Element 1 mean stress: σ_xx = 2.325254e+05,               σ_yy = 2.309653e+05, σ_xy = -8.968898e+05</t>
  </si>
  <si>
    <t>Element 2 mean stress: σ_xx = -2.674746e+05,               σ_yy = -1.720101e+05, σ_xy = 4.191356e+05</t>
  </si>
  <si>
    <t>Element 3 mean stress: σ_xx = 4.555057e+04,               σ_yy = -1.258537e+05, σ_xy = 5.787997e+03</t>
  </si>
  <si>
    <t>Element 4 mean stress: σ_xx = -1.920038e+05,               σ_yy = -4.294237e+05, σ_xy = 2.783164e+05</t>
  </si>
  <si>
    <t>Element 1 mean strain: ε_xx = 7.306524e-07,               ε_yy = 7.195585e-07, ε_xy = -1.275577e-05</t>
  </si>
  <si>
    <t>Element 2 mean strain: ε_xx = -1.026979e-06,               ε_yy = -3.481202e-07, ε_xy = 5.961040e-06</t>
  </si>
  <si>
    <t>Element 3 mean strain: ε_xx = 4.838076e-07,               ε_yy = -7.350670e-07, ε_xy = 8.231818e-08</t>
  </si>
  <si>
    <t>Element 4 mean strain: ε_xx = -1.280291e-07,               ε_yy = -1.816349e-06, ε_xy = 3.958278e-06</t>
  </si>
  <si>
    <t>5          1          1.893979e+05    7.365474e+04    -9.208727e+05   8.230625e-07    3.418139e-22    -1.309686e-05</t>
  </si>
  <si>
    <t>6          1          3.181825e+05    4.048152e+05    -9.403655e+05   8.230625e-07    1.439117e-06    -1.337409e-05</t>
  </si>
  <si>
    <t>2          1          2.756529e+05    3.882759e+05    -8.729069e+05   6.382422e-07    1.439117e-06    -1.241468e-05</t>
  </si>
  <si>
    <t>1          1          1.468682e+05    5.711543e+04    -8.534141e+05   6.382422e-07    3.331820e-22    -1.213745e-05</t>
  </si>
  <si>
    <t>6          2          2.988500e+05    3.972970e+05    6.891731e+05    7.390494e-07    1.439117e-06    9.801573e-06</t>
  </si>
  <si>
    <t>7          2          -2.102488e+04   -4.252383e+05   3.166516e+05    7.390494e-07    -2.135357e-06   4.503489e-06</t>
  </si>
  <si>
    <t>3          2          -8.337992e+05   -7.413172e+05   1.490981e+05    -2.793007e-06   -2.135357e-06   2.120506e-06</t>
  </si>
  <si>
    <t>2          2          -5.139243e+05   8.121808e+04    5.216196e+05    -2.793007e-06   1.439117e-06    7.418590e-06</t>
  </si>
  <si>
    <t>7          3          -2.500127e+05   -5.142892e+05   -1.378833e+05   -2.560583e-07   -2.135357e-06   -1.961007e-06</t>
  </si>
  <si>
    <t>8          3          6.074395e+02    1.301627e+05    1.818211e+04    -2.560583e-07   6.652234e-07    2.585900e-07</t>
  </si>
  <si>
    <t>4          3          3.411139e+05    2.625818e+05    1.494593e+05    1.223673e-06    6.652234e-07    2.125644e-06</t>
  </si>
  <si>
    <t>3          3          9.049370e+04    -3.818700e+05   -6.606112e+03   1.223673e-06    -2.135357e-06   -9.395359e-08</t>
  </si>
  <si>
    <t>9          4          -4.051221e+05   -1.041743e+06   1.647540e+05    1.930866e-23    -4.527079e-06   2.343168e-06</t>
  </si>
  <si>
    <t>10         4          8.003702e+04    2.058095e+05    1.377478e+05    -9.935185e-24   8.943819e-07    1.959080e-06</t>
  </si>
  <si>
    <t>8          4          2.111452e+04    1.828952e+05    3.918788e+05    -2.560583e-07   8.943819e-07    5.573388e-06</t>
  </si>
  <si>
    <t>7          4          -4.640446e+05   -1.064657e+06   4.188850e+05    -2.560583e-07   -4.527079e-06   5.957475e-06</t>
  </si>
  <si>
    <t>6          1          3.085162e+05    4.010561e+05    -1.255962e+05   7.810559e-07    1.439117e-06    -1.786257e-06</t>
  </si>
  <si>
    <t>2          1          -1.191357e+05   2.347470e+05    -1.756436e+05   -1.077382e-06   1.439117e-06    -2.498043e-06</t>
  </si>
  <si>
    <t>6          2          3.085162e+05    4.010561e+05    -1.255962e+05   7.810559e-07    1.439117e-06    -1.786257e-06</t>
  </si>
  <si>
    <t>7          2          -2.450274e+05   -6.680615e+05   1.992177e+05    7.564429e-08    -2.932598e-06   2.833319e-06</t>
  </si>
  <si>
    <t>3          2          -3.716527e+05   -5.615936e+05   7.124598e+04    -7.846668e-07   -2.135357e-06   1.013276e-06</t>
  </si>
  <si>
    <t>2          2          -1.191357e+05   2.347470e+05    -1.756436e+05   -1.077382e-06   1.439117e-06    -2.498043e-06</t>
  </si>
  <si>
    <t>7          3          -2.450274e+05   -6.680615e+05   1.992177e+05    7.564429e-08    -2.932598e-06   2.833319e-06</t>
  </si>
  <si>
    <t>8          3          1.086098e+04    1.565289e+05    2.050305e+05    -2.560583e-07   7.798027e-07    2.915989e-06</t>
  </si>
  <si>
    <t>3          3          -3.716527e+05   -5.615936e+05   7.124598e+04    -7.846668e-07   -2.135357e-06   1.013276e-06</t>
  </si>
  <si>
    <t>8          4          1.086098e+04    1.565289e+05    2.050305e+05    -2.560583e-07   7.798027e-07    2.915989e-06</t>
  </si>
  <si>
    <t>7          4          -2.450274e+05   -6.680615e+05   1.992177e+05    7.564429e-08    -2.932598e-06   2.833319e-06</t>
  </si>
  <si>
    <t>Mode 1: f = 1698.533425 Hz</t>
  </si>
  <si>
    <t>Mode 2: f = 2213.226430 Hz</t>
  </si>
  <si>
    <t>Mode 3: f = 3314.380085 Hz</t>
  </si>
  <si>
    <t>Mode 4: f = 4741.907669 Hz</t>
  </si>
  <si>
    <t>Mode</t>
  </si>
  <si>
    <t>Frequency [Hz]</t>
  </si>
  <si>
    <t>RMS :</t>
  </si>
  <si>
    <t>Points</t>
  </si>
  <si>
    <t>Point</t>
  </si>
  <si>
    <t>Stress X</t>
  </si>
  <si>
    <t>Stress XY</t>
  </si>
  <si>
    <t>Stress Y</t>
  </si>
  <si>
    <t>5</t>
  </si>
  <si>
    <t>6</t>
  </si>
  <si>
    <t>2</t>
  </si>
  <si>
    <t>1</t>
  </si>
  <si>
    <t>7</t>
  </si>
  <si>
    <t>3</t>
  </si>
  <si>
    <t>8</t>
  </si>
  <si>
    <t>4</t>
  </si>
  <si>
    <t>9</t>
  </si>
  <si>
    <t>10</t>
  </si>
  <si>
    <t>Integration point results - stresses</t>
  </si>
  <si>
    <t>Integration point results - strains</t>
  </si>
  <si>
    <t>Strain X</t>
  </si>
  <si>
    <t>Strain Y</t>
  </si>
  <si>
    <t>Strain XY</t>
  </si>
  <si>
    <t>Nodes extrapolated results - stresses</t>
  </si>
  <si>
    <t>Nodes extrapolated results -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</si>
</sst>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9CDCFE"/>
      <name val="Consolas"/>
      <family val="3"/>
    </font>
    <font>
      <b/>
      <sz val="9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1" fontId="0" fillId="0" borderId="0" xfId="0" applyNumberFormat="1"/>
    <xf numFmtId="0" fontId="13" fillId="33" borderId="0" xfId="0" applyFont="1" applyFill="1"/>
    <xf numFmtId="164" fontId="0" fillId="0" borderId="0" xfId="0" applyNumberFormat="1"/>
    <xf numFmtId="0" fontId="19" fillId="0" borderId="0" xfId="0" applyFont="1" applyAlignment="1">
      <alignment vertical="center"/>
    </xf>
    <xf numFmtId="165" fontId="0" fillId="0" borderId="0" xfId="0" applyNumberFormat="1"/>
    <xf numFmtId="0" fontId="0" fillId="0" borderId="0" xfId="0" applyNumberFormat="1"/>
    <xf numFmtId="0" fontId="0" fillId="0" borderId="0" xfId="0" quotePrefix="1"/>
    <xf numFmtId="0" fontId="0" fillId="0" borderId="0" xfId="0" applyFill="1"/>
    <xf numFmtId="11" fontId="0" fillId="0" borderId="0" xfId="0" applyNumberFormat="1" applyFill="1"/>
    <xf numFmtId="165" fontId="13" fillId="33" borderId="0" xfId="0" applyNumberFormat="1" applyFont="1" applyFill="1"/>
    <xf numFmtId="165" fontId="19" fillId="0" borderId="0" xfId="0" applyNumberFormat="1" applyFont="1" applyAlignment="1">
      <alignment vertical="center"/>
    </xf>
    <xf numFmtId="1" fontId="0" fillId="0" borderId="0" xfId="0" applyNumberFormat="1"/>
    <xf numFmtId="0" fontId="0" fillId="40" borderId="0" xfId="0" applyFill="1"/>
    <xf numFmtId="0" fontId="18" fillId="40" borderId="0" xfId="0" applyFont="1" applyFill="1"/>
    <xf numFmtId="0" fontId="18" fillId="0" borderId="0" xfId="0" applyFont="1" applyFill="1"/>
    <xf numFmtId="11" fontId="20" fillId="33" borderId="0" xfId="0" applyNumberFormat="1" applyFont="1" applyFill="1" applyAlignment="1">
      <alignment vertical="center"/>
    </xf>
    <xf numFmtId="164" fontId="20" fillId="33" borderId="0" xfId="0" applyNumberFormat="1" applyFont="1" applyFill="1" applyAlignment="1">
      <alignment vertical="center"/>
    </xf>
    <xf numFmtId="11" fontId="20" fillId="38" borderId="0" xfId="0" applyNumberFormat="1" applyFont="1" applyFill="1" applyAlignment="1">
      <alignment vertical="center"/>
    </xf>
    <xf numFmtId="0" fontId="21" fillId="38" borderId="0" xfId="0" applyFont="1" applyFill="1" applyAlignment="1">
      <alignment vertical="center"/>
    </xf>
    <xf numFmtId="164" fontId="22" fillId="34" borderId="0" xfId="0" applyNumberFormat="1" applyFont="1" applyFill="1"/>
    <xf numFmtId="164" fontId="22" fillId="35" borderId="0" xfId="0" applyNumberFormat="1" applyFont="1" applyFill="1"/>
    <xf numFmtId="0" fontId="23" fillId="37" borderId="10" xfId="0" applyFont="1" applyFill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64" fontId="23" fillId="36" borderId="10" xfId="0" applyNumberFormat="1" applyFont="1" applyFill="1" applyBorder="1" applyAlignment="1">
      <alignment horizontal="center"/>
    </xf>
    <xf numFmtId="0" fontId="23" fillId="0" borderId="11" xfId="0" quotePrefix="1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164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37" borderId="0" xfId="0" applyFont="1" applyFill="1" applyBorder="1" applyAlignment="1">
      <alignment horizontal="center"/>
    </xf>
    <xf numFmtId="164" fontId="23" fillId="39" borderId="0" xfId="0" applyNumberFormat="1" applyFont="1" applyFill="1" applyAlignment="1">
      <alignment horizontal="center"/>
    </xf>
    <xf numFmtId="164" fontId="23" fillId="0" borderId="0" xfId="0" applyNumberFormat="1" applyFont="1" applyAlignment="1">
      <alignment horizontal="center"/>
    </xf>
    <xf numFmtId="0" fontId="23" fillId="0" borderId="0" xfId="0" applyFont="1"/>
    <xf numFmtId="0" fontId="24" fillId="0" borderId="0" xfId="0" applyFont="1"/>
    <xf numFmtId="11" fontId="23" fillId="0" borderId="0" xfId="0" applyNumberFormat="1" applyFont="1"/>
    <xf numFmtId="11" fontId="23" fillId="0" borderId="0" xfId="0" quotePrefix="1" applyNumberFormat="1" applyFont="1"/>
    <xf numFmtId="164" fontId="23" fillId="0" borderId="0" xfId="0" applyNumberFormat="1" applyFont="1"/>
    <xf numFmtId="11" fontId="23" fillId="0" borderId="0" xfId="1" applyNumberFormat="1" applyFont="1"/>
    <xf numFmtId="164" fontId="23" fillId="0" borderId="11" xfId="0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4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FFFF99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7262-641E-4230-9868-31BB146454B8}">
  <dimension ref="A1:BA46"/>
  <sheetViews>
    <sheetView tabSelected="1" topLeftCell="AD10" zoomScale="115" zoomScaleNormal="115" workbookViewId="0">
      <selection activeCell="AT12" sqref="AT11:AT12"/>
    </sheetView>
  </sheetViews>
  <sheetFormatPr defaultRowHeight="12" x14ac:dyDescent="0.2"/>
  <cols>
    <col min="1" max="3" width="7.28515625" style="32" customWidth="1"/>
    <col min="4" max="9" width="10.28515625" style="36" hidden="1" customWidth="1"/>
    <col min="10" max="15" width="10.28515625" style="36" customWidth="1"/>
    <col min="16" max="16" width="10.140625" style="32" bestFit="1" customWidth="1"/>
    <col min="17" max="17" width="4.5703125" style="32" customWidth="1"/>
    <col min="18" max="19" width="7.140625" style="32" customWidth="1"/>
    <col min="20" max="24" width="10" style="32" customWidth="1"/>
    <col min="25" max="25" width="10.140625" style="32" customWidth="1"/>
    <col min="26" max="26" width="9.28515625" style="32" customWidth="1"/>
    <col min="27" max="34" width="10" style="32" customWidth="1"/>
    <col min="35" max="35" width="9.140625" style="32"/>
    <col min="36" max="36" width="4.140625" style="32" customWidth="1"/>
    <col min="37" max="38" width="7.140625" style="32" customWidth="1"/>
    <col min="39" max="41" width="10" style="32" customWidth="1"/>
    <col min="42" max="43" width="10.140625" style="32" bestFit="1" customWidth="1"/>
    <col min="44" max="44" width="10.28515625" style="32" bestFit="1" customWidth="1"/>
    <col min="45" max="45" width="9.28515625" style="32" customWidth="1"/>
    <col min="46" max="53" width="10" style="32" customWidth="1"/>
    <col min="54" max="16384" width="9.140625" style="32"/>
  </cols>
  <sheetData>
    <row r="1" spans="1:53" x14ac:dyDescent="0.2">
      <c r="A1" s="16" t="s">
        <v>17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R1" s="16" t="s">
        <v>376</v>
      </c>
      <c r="S1" s="16"/>
      <c r="T1" s="16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K1" s="16" t="s">
        <v>381</v>
      </c>
      <c r="AL1" s="16"/>
      <c r="AM1" s="16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</row>
    <row r="2" spans="1:53" x14ac:dyDescent="0.2">
      <c r="A2" s="18" t="s">
        <v>30</v>
      </c>
      <c r="B2" s="19"/>
      <c r="C2" s="19"/>
      <c r="D2" s="20" t="s">
        <v>18</v>
      </c>
      <c r="E2" s="20"/>
      <c r="F2" s="21" t="s">
        <v>21</v>
      </c>
      <c r="G2" s="21"/>
      <c r="H2" s="20" t="s">
        <v>22</v>
      </c>
      <c r="I2" s="20"/>
      <c r="J2" s="21" t="s">
        <v>23</v>
      </c>
      <c r="K2" s="21"/>
      <c r="L2" s="20" t="s">
        <v>40</v>
      </c>
      <c r="M2" s="20"/>
      <c r="N2" s="21" t="s">
        <v>132</v>
      </c>
      <c r="O2" s="21"/>
      <c r="P2" s="33"/>
      <c r="Q2" s="33"/>
      <c r="R2" s="18" t="s">
        <v>361</v>
      </c>
      <c r="S2" s="19"/>
      <c r="T2" s="20" t="s">
        <v>18</v>
      </c>
      <c r="U2" s="20"/>
      <c r="V2" s="20"/>
      <c r="W2" s="21" t="s">
        <v>21</v>
      </c>
      <c r="X2" s="21"/>
      <c r="Y2" s="21"/>
      <c r="Z2" s="20" t="s">
        <v>22</v>
      </c>
      <c r="AA2" s="20"/>
      <c r="AB2" s="20"/>
      <c r="AC2" s="21" t="s">
        <v>40</v>
      </c>
      <c r="AD2" s="21"/>
      <c r="AE2" s="21"/>
      <c r="AF2" s="20" t="s">
        <v>132</v>
      </c>
      <c r="AG2" s="20"/>
      <c r="AH2" s="20"/>
      <c r="AK2" s="18" t="s">
        <v>361</v>
      </c>
      <c r="AL2" s="19"/>
      <c r="AM2" s="20" t="s">
        <v>18</v>
      </c>
      <c r="AN2" s="20"/>
      <c r="AO2" s="20"/>
      <c r="AP2" s="21" t="s">
        <v>21</v>
      </c>
      <c r="AQ2" s="21"/>
      <c r="AR2" s="21"/>
      <c r="AS2" s="20" t="s">
        <v>22</v>
      </c>
      <c r="AT2" s="20"/>
      <c r="AU2" s="20"/>
      <c r="AV2" s="21" t="s">
        <v>40</v>
      </c>
      <c r="AW2" s="21"/>
      <c r="AX2" s="21"/>
      <c r="AY2" s="20" t="s">
        <v>132</v>
      </c>
      <c r="AZ2" s="20"/>
      <c r="BA2" s="20"/>
    </row>
    <row r="3" spans="1:53" x14ac:dyDescent="0.2">
      <c r="A3" s="22" t="s">
        <v>25</v>
      </c>
      <c r="B3" s="22" t="s">
        <v>19</v>
      </c>
      <c r="C3" s="22" t="s">
        <v>20</v>
      </c>
      <c r="D3" s="23" t="s">
        <v>19</v>
      </c>
      <c r="E3" s="23" t="s">
        <v>20</v>
      </c>
      <c r="F3" s="24" t="s">
        <v>19</v>
      </c>
      <c r="G3" s="24" t="s">
        <v>20</v>
      </c>
      <c r="H3" s="23" t="s">
        <v>19</v>
      </c>
      <c r="I3" s="23" t="s">
        <v>20</v>
      </c>
      <c r="J3" s="24" t="s">
        <v>19</v>
      </c>
      <c r="K3" s="24" t="s">
        <v>20</v>
      </c>
      <c r="L3" s="23" t="s">
        <v>19</v>
      </c>
      <c r="M3" s="23" t="s">
        <v>20</v>
      </c>
      <c r="N3" s="24" t="s">
        <v>19</v>
      </c>
      <c r="O3" s="24" t="s">
        <v>20</v>
      </c>
      <c r="R3" s="22" t="s">
        <v>42</v>
      </c>
      <c r="S3" s="22" t="s">
        <v>362</v>
      </c>
      <c r="T3" s="23" t="s">
        <v>363</v>
      </c>
      <c r="U3" s="23" t="s">
        <v>365</v>
      </c>
      <c r="V3" s="23" t="s">
        <v>364</v>
      </c>
      <c r="W3" s="24" t="s">
        <v>363</v>
      </c>
      <c r="X3" s="24" t="s">
        <v>365</v>
      </c>
      <c r="Y3" s="24" t="s">
        <v>364</v>
      </c>
      <c r="Z3" s="23" t="s">
        <v>363</v>
      </c>
      <c r="AA3" s="23" t="s">
        <v>365</v>
      </c>
      <c r="AB3" s="23" t="s">
        <v>364</v>
      </c>
      <c r="AC3" s="24" t="s">
        <v>363</v>
      </c>
      <c r="AD3" s="24" t="s">
        <v>365</v>
      </c>
      <c r="AE3" s="24" t="s">
        <v>364</v>
      </c>
      <c r="AF3" s="23" t="s">
        <v>363</v>
      </c>
      <c r="AG3" s="23" t="s">
        <v>365</v>
      </c>
      <c r="AH3" s="23" t="s">
        <v>364</v>
      </c>
      <c r="AK3" s="22" t="s">
        <v>42</v>
      </c>
      <c r="AL3" s="22" t="s">
        <v>362</v>
      </c>
      <c r="AM3" s="23" t="s">
        <v>363</v>
      </c>
      <c r="AN3" s="23" t="s">
        <v>365</v>
      </c>
      <c r="AO3" s="23" t="s">
        <v>364</v>
      </c>
      <c r="AP3" s="24" t="s">
        <v>363</v>
      </c>
      <c r="AQ3" s="24" t="s">
        <v>365</v>
      </c>
      <c r="AR3" s="24" t="s">
        <v>364</v>
      </c>
      <c r="AS3" s="23" t="s">
        <v>363</v>
      </c>
      <c r="AT3" s="23" t="s">
        <v>365</v>
      </c>
      <c r="AU3" s="23" t="s">
        <v>364</v>
      </c>
      <c r="AV3" s="24" t="s">
        <v>363</v>
      </c>
      <c r="AW3" s="24" t="s">
        <v>365</v>
      </c>
      <c r="AX3" s="24" t="s">
        <v>364</v>
      </c>
      <c r="AY3" s="23" t="s">
        <v>363</v>
      </c>
      <c r="AZ3" s="23" t="s">
        <v>365</v>
      </c>
      <c r="BA3" s="23" t="s">
        <v>364</v>
      </c>
    </row>
    <row r="4" spans="1:53" x14ac:dyDescent="0.2">
      <c r="A4" s="26">
        <v>1</v>
      </c>
      <c r="B4" s="26">
        <f>INDEX(ANSYS!$B$3:$B$18, MATCH($A4, ANSYS!$A$3:$A$18, 0))</f>
        <v>0</v>
      </c>
      <c r="C4" s="26">
        <f>INDEX(ANSYS!$C$3:$C$18, MATCH($A4, ANSYS!$A$3:$A$18, 0))</f>
        <v>0.4</v>
      </c>
      <c r="D4" s="27">
        <f>INDEX(ANSYS!$E$3:$E$18, MATCH($A4, ANSYS!$A$3:$A$18, 0))</f>
        <v>0</v>
      </c>
      <c r="E4" s="27">
        <f>INDEX(ANSYS!$K$3:$K$18, MATCH($A4, ANSYS!$A$3:$A$18, 0))</f>
        <v>0</v>
      </c>
      <c r="F4" s="27">
        <f>INDEX(ANSYS!$Z$3:$Z$18, MATCH($A4, ANSYS!$V$3:$V$18, 0))</f>
        <v>0</v>
      </c>
      <c r="G4" s="27">
        <f>INDEX(ANSYS!$AF$3:$AF$18, MATCH($A4, ANSYS!$AB$3:$AB$18, 0))</f>
        <v>0</v>
      </c>
      <c r="H4" s="27">
        <f>_xlfn.NUMBERVALUE(INDEX(CODE!$C$3:$C$12,MATCH($A4,CODE!$B$3:$B$12,0)))</f>
        <v>0</v>
      </c>
      <c r="I4" s="27">
        <f>_xlfn.NUMBERVALUE(INDEX(CODE!$D$3:$D$12,MATCH($A4,CODE!$B$3:$B$12,0)))</f>
        <v>0</v>
      </c>
      <c r="J4" s="27">
        <f>_xlfn.NUMBERVALUE(INDEX(CODE!$N$3:$N$12,MATCH($A4,CODE!$M$3:$M$12,0)))</f>
        <v>0</v>
      </c>
      <c r="K4" s="27">
        <f>_xlfn.NUMBERVALUE(INDEX(CODE!$O$3:$O$12,MATCH($A4,CODE!$M$3:$M$12,0)))</f>
        <v>0</v>
      </c>
      <c r="L4" s="27">
        <f>_xlfn.NUMBERVALUE(INDEX(CODE!$Y$3:$Y$12,MATCH($A4,CODE!$X$3:$X$12,0)))</f>
        <v>0</v>
      </c>
      <c r="M4" s="27">
        <f>_xlfn.NUMBERVALUE(INDEX(CODE!$Z$3:$Z$12,MATCH($A4,CODE!$X$3:$X$12,0)))</f>
        <v>0</v>
      </c>
      <c r="N4" s="27">
        <f>_xlfn.NUMBERVALUE(INDEX(CODE!$AJ$3:$AJ$12,MATCH($A4,CODE!$AI$3:$AI$12,0)))</f>
        <v>0</v>
      </c>
      <c r="O4" s="27">
        <f>_xlfn.NUMBERVALUE(INDEX(CODE!$AK$3:$AK$12,MATCH($A4,CODE!$AI$3:$AI$12,0)))</f>
        <v>0</v>
      </c>
      <c r="P4" s="34"/>
      <c r="Q4" s="35" t="s">
        <v>366</v>
      </c>
      <c r="R4" s="25" t="s">
        <v>369</v>
      </c>
      <c r="S4" s="26">
        <v>1</v>
      </c>
      <c r="T4" s="27" cm="1">
        <f t="array" ref="T4">INDEX(ANSYS!$F$67:$F$98, MATCH($Q4&amp;"-"&amp;$R4, ANSYS!$A$67:$A$98 &amp; "-" &amp; ANSYS!$E$67:$E$98, 0))</f>
        <v>147150</v>
      </c>
      <c r="U4" s="27" cm="1">
        <f t="array" ref="U4">INDEX(ANSYS!$M$67:$M$98, MATCH($Q4&amp;"-"&amp;$R4, ANSYS!$H$67:$H$98 &amp; "-" &amp; ANSYS!$L$67:$L$98, 0))</f>
        <v>152570</v>
      </c>
      <c r="V4" s="27" cm="1">
        <f t="array" ref="V4">INDEX(ANSYS!$T$67:$T$98, MATCH($Q4&amp;"-"&amp;$R4, ANSYS!$O$67:$O$98 &amp; "-" &amp; ANSYS!$S$67:$S$98, 0))</f>
        <v>-896910</v>
      </c>
      <c r="W4" s="27" cm="1">
        <f t="array" ref="W4">INDEX(ANSYS!$AA$67:$AA$98, MATCH($Q4&amp;"-"&amp;$R4, ANSYS!$V$67:$V$98 &amp; "-" &amp; ANSYS!$Z$67:$Z$98, 0))</f>
        <v>197000</v>
      </c>
      <c r="X4" s="27" cm="1">
        <f t="array" ref="X4">INDEX(ANSYS!$AH$67:$AH$98, MATCH($Q4&amp;"-"&amp;$R4, ANSYS!$AC$67:$AC$98 &amp; "-" &amp; ANSYS!$AG$67:$AG$98, 0))</f>
        <v>297000</v>
      </c>
      <c r="Y4" s="27" cm="1">
        <f t="array" ref="Y4">INDEX(ANSYS!$AO$67:$AO$98, MATCH($Q4&amp;"-"&amp;$R4, ANSYS!$AJ$67:$AJ$98 &amp; "-" &amp; ANSYS!$AN$67:$AN$98, 0))</f>
        <v>-988430</v>
      </c>
      <c r="Z4" s="27" cm="1">
        <f t="array" ref="Z4">_xlfn.NUMBERVALUE(INDEX(CODE!$E$28:$E$47, MATCH($S4&amp;"-"&amp;$R4, CODE!$C$28:$C$47 &amp; "-" &amp; CODE!$B$28:$B$478, 0)))</f>
        <v>207625.7</v>
      </c>
      <c r="AA4" s="27" cm="1">
        <f t="array" ref="AA4">_xlfn.NUMBERVALUE(INDEX(CODE!$F$28:$F$47, MATCH($S4&amp;"-"&amp;$R4, CODE!$C$28:$C$47 &amp; "-" &amp; CODE!$B$28:$B$478, 0)))</f>
        <v>140142</v>
      </c>
      <c r="AB4" s="27" cm="1">
        <f t="array" ref="AB4">_xlfn.NUMBERVALUE(INDEX(CODE!$G$28:$G$47, MATCH($S4&amp;"-"&amp;$R4, CODE!$C$28:$C$47 &amp; "-" &amp; CODE!$B$28:$B$478, 0)))</f>
        <v>-910736.4</v>
      </c>
      <c r="AC4" s="27" cm="1">
        <f t="array" ref="AC4">_xlfn.NUMBERVALUE(INDEX(CODE!$AA$28:$AA$47, MATCH($S4&amp;"-"&amp;$R4, CODE!$Y$28:$Y$47 &amp; "-" &amp; CODE!$X$28:$X$478, 0)))</f>
        <v>196675.3</v>
      </c>
      <c r="AD4" s="27" cm="1">
        <f t="array" ref="AD4">_xlfn.NUMBERVALUE(INDEX(CODE!$AB$28:$AB$47, MATCH($S4&amp;"-"&amp;$R4, CODE!$Y$28:$Y$47 &amp; "-" &amp; CODE!$X$28:$X$478, 0)))</f>
        <v>297287</v>
      </c>
      <c r="AE4" s="27" cm="1">
        <f t="array" ref="AE4">_xlfn.NUMBERVALUE(INDEX(CODE!$AC$28:$AC$47, MATCH($S4&amp;"-"&amp;$R4, CODE!$Y$28:$Y$47 &amp; "-" &amp; CODE!$X$28:$X$478, 0)))</f>
        <v>-988432.2</v>
      </c>
      <c r="AF4" s="27" cm="1">
        <f t="array" ref="AF4">_xlfn.NUMBERVALUE(INDEX(CODE!$AL$28:$AL$47, MATCH($S4&amp;"-"&amp;$R4, CODE!$AJ$28:$AJ$47 &amp; "-" &amp; CODE!$AI$28:$AI$478, 0)))</f>
        <v>147154</v>
      </c>
      <c r="AG4" s="27" cm="1">
        <f t="array" ref="AG4">_xlfn.NUMBERVALUE(INDEX(CODE!$AM$28:$AM$47, MATCH($S4&amp;"-"&amp;$R4, CODE!$AJ$28:$AJ$47 &amp; "-" &amp; CODE!$AI$28:$AI$478, 0)))</f>
        <v>152567.1</v>
      </c>
      <c r="AH4" s="27" cm="1">
        <f t="array" ref="AH4">_xlfn.NUMBERVALUE(INDEX(CODE!$AN$28:$AN$47, MATCH($S4&amp;"-"&amp;$R4, CODE!$AJ$28:$AJ$47 &amp; "-" &amp; CODE!$AI$28:$AI$478, 0)))</f>
        <v>-896906.4</v>
      </c>
      <c r="AK4" s="25" t="s">
        <v>369</v>
      </c>
      <c r="AL4" s="26">
        <v>1</v>
      </c>
      <c r="AM4" s="27" cm="1">
        <f t="array" ref="AM4">INDEX(ANSYS!$F$67:$F$98, MATCH($Q4&amp;"-"&amp;$R4, ANSYS!$A$67:$A$98 &amp; "-" &amp; ANSYS!$E$67:$E$98, 0))</f>
        <v>147150</v>
      </c>
      <c r="AN4" s="27" cm="1">
        <f t="array" ref="AN4">INDEX(ANSYS!$M$67:$M$98, MATCH($Q4&amp;"-"&amp;$R4, ANSYS!$H$67:$H$98 &amp; "-" &amp; ANSYS!$L$67:$L$98, 0))</f>
        <v>152570</v>
      </c>
      <c r="AO4" s="27" cm="1">
        <f t="array" ref="AO4">INDEX(ANSYS!$T$67:$T$98, MATCH($Q4&amp;"-"&amp;$R4, ANSYS!$O$67:$O$98 &amp; "-" &amp; ANSYS!$S$67:$S$98, 0))</f>
        <v>-896910</v>
      </c>
      <c r="AP4" s="27" cm="1">
        <f t="array" ref="AP4">INDEX(ANSYS!$AA$67:$AA$98, MATCH($Q4&amp;"-"&amp;$R4, ANSYS!$V$67:$V$98 &amp; "-" &amp; ANSYS!$Z$67:$Z$98, 0))</f>
        <v>197000</v>
      </c>
      <c r="AQ4" s="27" cm="1">
        <f t="array" ref="AQ4">INDEX(ANSYS!$AH$67:$AH$98, MATCH($Q4&amp;"-"&amp;$R4, ANSYS!$AC$67:$AC$98 &amp; "-" &amp; ANSYS!$AG$67:$AG$98, 0))</f>
        <v>297000</v>
      </c>
      <c r="AR4" s="27" cm="1">
        <f t="array" ref="AR4">INDEX(ANSYS!$AO$67:$AO$98, MATCH($Q4&amp;"-"&amp;$R4, ANSYS!$AJ$67:$AJ$98 &amp; "-" &amp; ANSYS!$AN$67:$AN$98, 0))</f>
        <v>-988430</v>
      </c>
      <c r="AS4" s="27" cm="1">
        <f t="array" ref="AS4">_xlfn.NUMBERVALUE(INDEX(CODE!$E$28:$E$47, MATCH($S4&amp;"-"&amp;$R4, CODE!$C$28:$C$47 &amp; "-" &amp; CODE!$B$28:$B$478, 0)))</f>
        <v>207625.7</v>
      </c>
      <c r="AT4" s="27" cm="1">
        <f t="array" ref="AT4">_xlfn.NUMBERVALUE(INDEX(CODE!$F$28:$F$47, MATCH($S4&amp;"-"&amp;$R4, CODE!$C$28:$C$47 &amp; "-" &amp; CODE!$B$28:$B$478, 0)))</f>
        <v>140142</v>
      </c>
      <c r="AU4" s="27" cm="1">
        <f t="array" ref="AU4">_xlfn.NUMBERVALUE(INDEX(CODE!$G$28:$G$47, MATCH($S4&amp;"-"&amp;$R4, CODE!$C$28:$C$47 &amp; "-" &amp; CODE!$B$28:$B$478, 0)))</f>
        <v>-910736.4</v>
      </c>
      <c r="AV4" s="27" cm="1">
        <f t="array" ref="AV4">_xlfn.NUMBERVALUE(INDEX(CODE!$AA$28:$AA$47, MATCH($S4&amp;"-"&amp;$R4, CODE!$Y$28:$Y$47 &amp; "-" &amp; CODE!$X$28:$X$478, 0)))</f>
        <v>196675.3</v>
      </c>
      <c r="AW4" s="27" cm="1">
        <f t="array" ref="AW4">_xlfn.NUMBERVALUE(INDEX(CODE!$AB$28:$AB$47, MATCH($S4&amp;"-"&amp;$R4, CODE!$Y$28:$Y$47 &amp; "-" &amp; CODE!$X$28:$X$478, 0)))</f>
        <v>297287</v>
      </c>
      <c r="AX4" s="27" cm="1">
        <f t="array" ref="AX4">_xlfn.NUMBERVALUE(INDEX(CODE!$AC$28:$AC$47, MATCH($S4&amp;"-"&amp;$R4, CODE!$Y$28:$Y$47 &amp; "-" &amp; CODE!$X$28:$X$478, 0)))</f>
        <v>-988432.2</v>
      </c>
      <c r="AY4" s="27" cm="1">
        <f t="array" ref="AY4">_xlfn.NUMBERVALUE(INDEX(CODE!$AL$28:$AL$47, MATCH($S4&amp;"-"&amp;$R4, CODE!$AJ$28:$AJ$47 &amp; "-" &amp; CODE!$AI$28:$AI$478, 0)))</f>
        <v>147154</v>
      </c>
      <c r="AZ4" s="27" cm="1">
        <f t="array" ref="AZ4">_xlfn.NUMBERVALUE(INDEX(CODE!$AM$28:$AM$47, MATCH($S4&amp;"-"&amp;$R4, CODE!$AJ$28:$AJ$47 &amp; "-" &amp; CODE!$AI$28:$AI$478, 0)))</f>
        <v>152567.1</v>
      </c>
      <c r="BA4" s="27" cm="1">
        <f t="array" ref="BA4">_xlfn.NUMBERVALUE(INDEX(CODE!$AN$28:$AN$47, MATCH($S4&amp;"-"&amp;$R4, CODE!$AJ$28:$AJ$47 &amp; "-" &amp; CODE!$AI$28:$AI$478, 0)))</f>
        <v>-896906.4</v>
      </c>
    </row>
    <row r="5" spans="1:53" x14ac:dyDescent="0.2">
      <c r="A5" s="26">
        <v>2</v>
      </c>
      <c r="B5" s="26">
        <f>INDEX(ANSYS!$B$3:$B$18, MATCH($A5, ANSYS!$A$3:$A$18, 0))</f>
        <v>0.3</v>
      </c>
      <c r="C5" s="26">
        <f>INDEX(ANSYS!$C$3:$C$18, MATCH($A5, ANSYS!$A$3:$A$18, 0))</f>
        <v>0.4</v>
      </c>
      <c r="D5" s="27">
        <f>INDEX(ANSYS!$E$3:$E$18, MATCH($A5, ANSYS!$A$3:$A$18, 0))</f>
        <v>2.6300000000000001E-7</v>
      </c>
      <c r="E5" s="27">
        <f>INDEX(ANSYS!$K$3:$K$18, MATCH($A5, ANSYS!$A$3:$A$18, 0))</f>
        <v>-3.8199999999999998E-6</v>
      </c>
      <c r="F5" s="27">
        <f>INDEX(ANSYS!$Z$3:$Z$18, MATCH($A5, ANSYS!$V$3:$V$18, 0))</f>
        <v>2.1068999999999999E-7</v>
      </c>
      <c r="G5" s="27">
        <f>INDEX(ANSYS!$AF$3:$AF$18, MATCH($A5, ANSYS!$AB$3:$AB$18, 0))</f>
        <v>-3.8847999999999996E-6</v>
      </c>
      <c r="H5" s="27">
        <f>_xlfn.NUMBERVALUE(INDEX(CODE!$C$3:$C$12,MATCH($A5,CODE!$B$3:$B$12,0)))</f>
        <v>1.9147270000000001E-7</v>
      </c>
      <c r="I5" s="27">
        <f>_xlfn.NUMBERVALUE(INDEX(CODE!$D$3:$D$12,MATCH($A5,CODE!$B$3:$B$12,0)))</f>
        <v>-3.6412340000000001E-6</v>
      </c>
      <c r="J5" s="27">
        <f>_xlfn.NUMBERVALUE(INDEX(CODE!$N$3:$N$12,MATCH($A5,CODE!$M$3:$M$12,0)))</f>
        <v>2.1069469999999999E-7</v>
      </c>
      <c r="K5" s="27">
        <f>_xlfn.NUMBERVALUE(INDEX(CODE!$O$3:$O$12,MATCH($A5,CODE!$M$3:$M$12,0)))</f>
        <v>-3.8848109999999997E-6</v>
      </c>
      <c r="L5" s="27">
        <f>_xlfn.NUMBERVALUE(INDEX(CODE!$Y$3:$Y$12,MATCH($A5,CODE!$X$3:$X$12,0)))</f>
        <v>2.1069469999999999E-7</v>
      </c>
      <c r="M5" s="27">
        <f>_xlfn.NUMBERVALUE(INDEX(CODE!$Z$3:$Z$12,MATCH($A5,CODE!$X$3:$X$12,0)))</f>
        <v>-3.8848109999999997E-6</v>
      </c>
      <c r="N5" s="27">
        <f>_xlfn.NUMBERVALUE(INDEX(CODE!$AJ$3:$AJ$12,MATCH($A5,CODE!$AI$3:$AI$12,0)))</f>
        <v>2.6322299999999997E-7</v>
      </c>
      <c r="O5" s="27">
        <f>_xlfn.NUMBERVALUE(INDEX(CODE!$AK$3:$AK$12,MATCH($A5,CODE!$AI$3:$AI$12,0)))</f>
        <v>-3.8210700000000002E-6</v>
      </c>
      <c r="P5" s="34"/>
      <c r="Q5" s="34" t="s">
        <v>367</v>
      </c>
      <c r="R5" s="26" t="s">
        <v>369</v>
      </c>
      <c r="S5" s="26">
        <v>2</v>
      </c>
      <c r="T5" s="27" cm="1">
        <f t="array" ref="T5">INDEX(ANSYS!$F$67:$F$98, MATCH($Q5&amp;"-"&amp;$R5, ANSYS!$A$67:$A$98 &amp; "-" &amp; ANSYS!$E$67:$E$98, 0))</f>
        <v>147150</v>
      </c>
      <c r="U5" s="27" cm="1">
        <f t="array" ref="U5">INDEX(ANSYS!$M$67:$M$98, MATCH($Q5&amp;"-"&amp;$R5, ANSYS!$H$67:$H$98 &amp; "-" &amp; ANSYS!$L$67:$L$98, 0))</f>
        <v>364520</v>
      </c>
      <c r="V5" s="27" cm="1">
        <f t="array" ref="V5">INDEX(ANSYS!$T$67:$T$98, MATCH($Q5&amp;"-"&amp;$R5, ANSYS!$O$67:$O$98 &amp; "-" &amp; ANSYS!$S$67:$S$98, 0))</f>
        <v>-896910</v>
      </c>
      <c r="W5" s="27" cm="1">
        <f t="array" ref="W5">INDEX(ANSYS!$AA$67:$AA$98, MATCH($Q5&amp;"-"&amp;$R5, ANSYS!$V$67:$V$98 &amp; "-" &amp; ANSYS!$Z$67:$Z$98, 0))</f>
        <v>85126</v>
      </c>
      <c r="X5" s="27" cm="1">
        <f t="array" ref="X5">INDEX(ANSYS!$AH$67:$AH$98, MATCH($Q5&amp;"-"&amp;$R5, ANSYS!$AC$67:$AC$98 &amp; "-" &amp; ANSYS!$AG$67:$AG$98, 0))</f>
        <v>409000</v>
      </c>
      <c r="Y5" s="27" cm="1">
        <f t="array" ref="Y5">INDEX(ANSYS!$AO$67:$AO$98, MATCH($Q5&amp;"-"&amp;$R5, ANSYS!$AJ$67:$AJ$98 &amp; "-" &amp; ANSYS!$AN$67:$AN$98, 0))</f>
        <v>-923800</v>
      </c>
      <c r="Z5" s="27" cm="1">
        <f t="array" ref="Z5">_xlfn.NUMBERVALUE(INDEX(CODE!$E$28:$E$47, MATCH($S5&amp;"-"&amp;$R5, CODE!$C$28:$C$47 &amp; "-" &amp; CODE!$B$28:$B$478, 0)))</f>
        <v>281979.59999999998</v>
      </c>
      <c r="AA5" s="27" cm="1">
        <f t="array" ref="AA5">_xlfn.NUMBERVALUE(INDEX(CODE!$F$28:$F$47, MATCH($S5&amp;"-"&amp;$R5, CODE!$C$28:$C$47 &amp; "-" &amp; CODE!$B$28:$B$478, 0)))</f>
        <v>331337.59999999998</v>
      </c>
      <c r="AB5" s="27" cm="1">
        <f t="array" ref="AB5">_xlfn.NUMBERVALUE(INDEX(CODE!$G$28:$G$47, MATCH($S5&amp;"-"&amp;$R5, CODE!$C$28:$C$47 &amp; "-" &amp; CODE!$B$28:$B$478, 0)))</f>
        <v>-921990.5</v>
      </c>
      <c r="AC5" s="27" cm="1">
        <f t="array" ref="AC5">_xlfn.NUMBERVALUE(INDEX(CODE!$AA$28:$AA$47, MATCH($S5&amp;"-"&amp;$R5, CODE!$Y$28:$Y$47 &amp; "-" &amp; CODE!$X$28:$X$478, 0)))</f>
        <v>85126.14</v>
      </c>
      <c r="AD5" s="27" cm="1">
        <f t="array" ref="AD5">_xlfn.NUMBERVALUE(INDEX(CODE!$AB$28:$AB$47, MATCH($S5&amp;"-"&amp;$R5, CODE!$Y$28:$Y$47 &amp; "-" &amp; CODE!$X$28:$X$478, 0)))</f>
        <v>408836.1</v>
      </c>
      <c r="AE5" s="27" cm="1">
        <f t="array" ref="AE5">_xlfn.NUMBERVALUE(INDEX(CODE!$AC$28:$AC$47, MATCH($S5&amp;"-"&amp;$R5, CODE!$Y$28:$Y$47 &amp; "-" &amp; CODE!$X$28:$X$478, 0)))</f>
        <v>-923802</v>
      </c>
      <c r="AF5" s="27" cm="1">
        <f t="array" ref="AF5">_xlfn.NUMBERVALUE(INDEX(CODE!$AL$28:$AL$47, MATCH($S5&amp;"-"&amp;$R5, CODE!$AJ$28:$AJ$47 &amp; "-" &amp; CODE!$AI$28:$AI$478, 0)))</f>
        <v>147154</v>
      </c>
      <c r="AG5" s="27" cm="1">
        <f t="array" ref="AG5">_xlfn.NUMBERVALUE(INDEX(CODE!$AM$28:$AM$47, MATCH($S5&amp;"-"&amp;$R5, CODE!$AJ$28:$AJ$47 &amp; "-" &amp; CODE!$AI$28:$AI$478, 0)))</f>
        <v>364524.2</v>
      </c>
      <c r="AH5" s="27" cm="1">
        <f t="array" ref="AH5">_xlfn.NUMBERVALUE(INDEX(CODE!$AN$28:$AN$47, MATCH($S5&amp;"-"&amp;$R5, CODE!$AJ$28:$AJ$47 &amp; "-" &amp; CODE!$AI$28:$AI$478, 0)))</f>
        <v>-896906.4</v>
      </c>
      <c r="AK5" s="26" t="s">
        <v>369</v>
      </c>
      <c r="AL5" s="26">
        <v>2</v>
      </c>
      <c r="AM5" s="27" cm="1">
        <f t="array" ref="AM5">INDEX(ANSYS!$F$67:$F$98, MATCH($Q5&amp;"-"&amp;$R5, ANSYS!$A$67:$A$98 &amp; "-" &amp; ANSYS!$E$67:$E$98, 0))</f>
        <v>147150</v>
      </c>
      <c r="AN5" s="27" cm="1">
        <f t="array" ref="AN5">INDEX(ANSYS!$M$67:$M$98, MATCH($Q5&amp;"-"&amp;$R5, ANSYS!$H$67:$H$98 &amp; "-" &amp; ANSYS!$L$67:$L$98, 0))</f>
        <v>364520</v>
      </c>
      <c r="AO5" s="27" cm="1">
        <f t="array" ref="AO5">INDEX(ANSYS!$T$67:$T$98, MATCH($Q5&amp;"-"&amp;$R5, ANSYS!$O$67:$O$98 &amp; "-" &amp; ANSYS!$S$67:$S$98, 0))</f>
        <v>-896910</v>
      </c>
      <c r="AP5" s="27" cm="1">
        <f t="array" ref="AP5">INDEX(ANSYS!$AA$67:$AA$98, MATCH($Q5&amp;"-"&amp;$R5, ANSYS!$V$67:$V$98 &amp; "-" &amp; ANSYS!$Z$67:$Z$98, 0))</f>
        <v>85126</v>
      </c>
      <c r="AQ5" s="27" cm="1">
        <f t="array" ref="AQ5">INDEX(ANSYS!$AH$67:$AH$98, MATCH($Q5&amp;"-"&amp;$R5, ANSYS!$AC$67:$AC$98 &amp; "-" &amp; ANSYS!$AG$67:$AG$98, 0))</f>
        <v>409000</v>
      </c>
      <c r="AR5" s="27" cm="1">
        <f t="array" ref="AR5">INDEX(ANSYS!$AO$67:$AO$98, MATCH($Q5&amp;"-"&amp;$R5, ANSYS!$AJ$67:$AJ$98 &amp; "-" &amp; ANSYS!$AN$67:$AN$98, 0))</f>
        <v>-923800</v>
      </c>
      <c r="AS5" s="27" cm="1">
        <f t="array" ref="AS5">_xlfn.NUMBERVALUE(INDEX(CODE!$E$28:$E$47, MATCH($S5&amp;"-"&amp;$R5, CODE!$C$28:$C$47 &amp; "-" &amp; CODE!$B$28:$B$478, 0)))</f>
        <v>281979.59999999998</v>
      </c>
      <c r="AT5" s="27" cm="1">
        <f t="array" ref="AT5">_xlfn.NUMBERVALUE(INDEX(CODE!$F$28:$F$47, MATCH($S5&amp;"-"&amp;$R5, CODE!$C$28:$C$47 &amp; "-" &amp; CODE!$B$28:$B$478, 0)))</f>
        <v>331337.59999999998</v>
      </c>
      <c r="AU5" s="27" cm="1">
        <f t="array" ref="AU5">_xlfn.NUMBERVALUE(INDEX(CODE!$G$28:$G$47, MATCH($S5&amp;"-"&amp;$R5, CODE!$C$28:$C$47 &amp; "-" &amp; CODE!$B$28:$B$478, 0)))</f>
        <v>-921990.5</v>
      </c>
      <c r="AV5" s="27" cm="1">
        <f t="array" ref="AV5">_xlfn.NUMBERVALUE(INDEX(CODE!$AA$28:$AA$47, MATCH($S5&amp;"-"&amp;$R5, CODE!$Y$28:$Y$47 &amp; "-" &amp; CODE!$X$28:$X$478, 0)))</f>
        <v>85126.14</v>
      </c>
      <c r="AW5" s="27" cm="1">
        <f t="array" ref="AW5">_xlfn.NUMBERVALUE(INDEX(CODE!$AB$28:$AB$47, MATCH($S5&amp;"-"&amp;$R5, CODE!$Y$28:$Y$47 &amp; "-" &amp; CODE!$X$28:$X$478, 0)))</f>
        <v>408836.1</v>
      </c>
      <c r="AX5" s="27" cm="1">
        <f t="array" ref="AX5">_xlfn.NUMBERVALUE(INDEX(CODE!$AC$28:$AC$47, MATCH($S5&amp;"-"&amp;$R5, CODE!$Y$28:$Y$47 &amp; "-" &amp; CODE!$X$28:$X$478, 0)))</f>
        <v>-923802</v>
      </c>
      <c r="AY5" s="27" cm="1">
        <f t="array" ref="AY5">_xlfn.NUMBERVALUE(INDEX(CODE!$AL$28:$AL$47, MATCH($S5&amp;"-"&amp;$R5, CODE!$AJ$28:$AJ$47 &amp; "-" &amp; CODE!$AI$28:$AI$478, 0)))</f>
        <v>147154</v>
      </c>
      <c r="AZ5" s="27" cm="1">
        <f t="array" ref="AZ5">_xlfn.NUMBERVALUE(INDEX(CODE!$AM$28:$AM$47, MATCH($S5&amp;"-"&amp;$R5, CODE!$AJ$28:$AJ$47 &amp; "-" &amp; CODE!$AI$28:$AI$478, 0)))</f>
        <v>364524.2</v>
      </c>
      <c r="BA5" s="27" cm="1">
        <f t="array" ref="BA5">_xlfn.NUMBERVALUE(INDEX(CODE!$AN$28:$AN$47, MATCH($S5&amp;"-"&amp;$R5, CODE!$AJ$28:$AJ$47 &amp; "-" &amp; CODE!$AI$28:$AI$478, 0)))</f>
        <v>-896906.4</v>
      </c>
    </row>
    <row r="6" spans="1:53" x14ac:dyDescent="0.2">
      <c r="A6" s="26">
        <v>3</v>
      </c>
      <c r="B6" s="26">
        <f>INDEX(ANSYS!$B$3:$B$18, MATCH($A6, ANSYS!$A$3:$A$18, 0))</f>
        <v>0.6</v>
      </c>
      <c r="C6" s="26">
        <f>INDEX(ANSYS!$C$3:$C$18, MATCH($A6, ANSYS!$A$3:$A$18, 0))</f>
        <v>0.4</v>
      </c>
      <c r="D6" s="27">
        <f>INDEX(ANSYS!$E$3:$E$18, MATCH($A6, ANSYS!$A$3:$A$18, 0))</f>
        <v>-9.7399999999999991E-7</v>
      </c>
      <c r="E6" s="27">
        <f>INDEX(ANSYS!$K$3:$K$18, MATCH($A6, ANSYS!$A$3:$A$18, 0))</f>
        <v>-1.53E-6</v>
      </c>
      <c r="F6" s="27">
        <f>INDEX(ANSYS!$Z$3:$Z$18, MATCH($A6, ANSYS!$V$3:$V$18, 0))</f>
        <v>-1.1387E-6</v>
      </c>
      <c r="G6" s="27">
        <f>INDEX(ANSYS!$AF$3:$AF$18, MATCH($A6, ANSYS!$AB$3:$AB$18, 0))</f>
        <v>-1.8634E-6</v>
      </c>
      <c r="H6" s="27">
        <f>_xlfn.NUMBERVALUE(INDEX(CODE!$C$3:$C$12,MATCH($A6,CODE!$B$3:$B$12,0)))</f>
        <v>-6.4642939999999999E-7</v>
      </c>
      <c r="I6" s="27">
        <f>_xlfn.NUMBERVALUE(INDEX(CODE!$D$3:$D$12,MATCH($A6,CODE!$B$3:$B$12,0)))</f>
        <v>-1.332487E-6</v>
      </c>
      <c r="J6" s="27">
        <f>_xlfn.NUMBERVALUE(INDEX(CODE!$N$3:$N$12,MATCH($A6,CODE!$M$3:$M$12,0)))</f>
        <v>-1.1387110000000001E-6</v>
      </c>
      <c r="K6" s="27">
        <f>_xlfn.NUMBERVALUE(INDEX(CODE!$O$3:$O$12,MATCH($A6,CODE!$M$3:$M$12,0)))</f>
        <v>-1.863416E-6</v>
      </c>
      <c r="L6" s="27">
        <f>_xlfn.NUMBERVALUE(INDEX(CODE!$Y$3:$Y$12,MATCH($A6,CODE!$X$3:$X$12,0)))</f>
        <v>-1.1387110000000001E-6</v>
      </c>
      <c r="M6" s="27">
        <f>_xlfn.NUMBERVALUE(INDEX(CODE!$Z$3:$Z$12,MATCH($A6,CODE!$X$3:$X$12,0)))</f>
        <v>-1.863416E-6</v>
      </c>
      <c r="N6" s="27">
        <f>_xlfn.NUMBERVALUE(INDEX(CODE!$AJ$3:$AJ$12,MATCH($A6,CODE!$AI$3:$AI$12,0)))</f>
        <v>-9.736404000000001E-7</v>
      </c>
      <c r="O6" s="27">
        <f>_xlfn.NUMBERVALUE(INDEX(CODE!$AK$3:$AK$12,MATCH($A6,CODE!$AI$3:$AI$12,0)))</f>
        <v>-1.527341E-6</v>
      </c>
      <c r="P6" s="34"/>
      <c r="Q6" s="34" t="s">
        <v>368</v>
      </c>
      <c r="R6" s="26" t="s">
        <v>369</v>
      </c>
      <c r="S6" s="26">
        <v>3</v>
      </c>
      <c r="T6" s="27" cm="1">
        <f t="array" ref="T6">INDEX(ANSYS!$F$67:$F$98, MATCH($Q6&amp;"-"&amp;$R6, ANSYS!$A$67:$A$98 &amp; "-" &amp; ANSYS!$E$67:$E$98, 0))</f>
        <v>238490</v>
      </c>
      <c r="U6" s="27" cm="1">
        <f t="array" ref="U6">INDEX(ANSYS!$M$67:$M$98, MATCH($Q6&amp;"-"&amp;$R6, ANSYS!$H$67:$H$98 &amp; "-" &amp; ANSYS!$L$67:$L$98, 0))</f>
        <v>364520</v>
      </c>
      <c r="V6" s="27" cm="1">
        <f t="array" ref="V6">INDEX(ANSYS!$T$67:$T$98, MATCH($Q6&amp;"-"&amp;$R6, ANSYS!$O$67:$O$98 &amp; "-" &amp; ANSYS!$S$67:$S$98, 0))</f>
        <v>-896910</v>
      </c>
      <c r="W6" s="27" cm="1">
        <f t="array" ref="W6">INDEX(ANSYS!$AA$67:$AA$98, MATCH($Q6&amp;"-"&amp;$R6, ANSYS!$V$67:$V$98 &amp; "-" &amp; ANSYS!$Z$67:$Z$98, 0))</f>
        <v>128000</v>
      </c>
      <c r="X6" s="27" cm="1">
        <f t="array" ref="X6">INDEX(ANSYS!$AH$67:$AH$98, MATCH($Q6&amp;"-"&amp;$R6, ANSYS!$AC$67:$AC$98 &amp; "-" &amp; ANSYS!$AG$67:$AG$98, 0))</f>
        <v>366000</v>
      </c>
      <c r="Y6" s="27" cm="1">
        <f t="array" ref="Y6">INDEX(ANSYS!$AO$67:$AO$98, MATCH($Q6&amp;"-"&amp;$R6, ANSYS!$AJ$67:$AJ$98 &amp; "-" &amp; ANSYS!$AN$67:$AN$98, 0))</f>
        <v>-849440</v>
      </c>
      <c r="Z6" s="27" cm="1">
        <f t="array" ref="Z6">_xlfn.NUMBERVALUE(INDEX(CODE!$E$28:$E$47, MATCH($S6&amp;"-"&amp;$R6, CODE!$C$28:$C$47 &amp; "-" &amp; CODE!$B$28:$B$478, 0)))</f>
        <v>257425</v>
      </c>
      <c r="AA6" s="27" cm="1">
        <f t="array" ref="AA6">_xlfn.NUMBERVALUE(INDEX(CODE!$F$28:$F$47, MATCH($S6&amp;"-"&amp;$R6, CODE!$C$28:$C$47 &amp; "-" &amp; CODE!$B$28:$B$478, 0)))</f>
        <v>321788.59999999998</v>
      </c>
      <c r="AB6" s="27" cm="1">
        <f t="array" ref="AB6">_xlfn.NUMBERVALUE(INDEX(CODE!$G$28:$G$47, MATCH($S6&amp;"-"&amp;$R6, CODE!$C$28:$C$47 &amp; "-" &amp; CODE!$B$28:$B$478, 0)))</f>
        <v>-883043.3</v>
      </c>
      <c r="AC6" s="27" cm="1">
        <f t="array" ref="AC6">_xlfn.NUMBERVALUE(INDEX(CODE!$AA$28:$AA$47, MATCH($S6&amp;"-"&amp;$R6, CODE!$Y$28:$Y$47 &amp; "-" &amp; CODE!$X$28:$X$478, 0)))</f>
        <v>128212.9</v>
      </c>
      <c r="AD6" s="27" cm="1">
        <f t="array" ref="AD6">_xlfn.NUMBERVALUE(INDEX(CODE!$AB$28:$AB$47, MATCH($S6&amp;"-"&amp;$R6, CODE!$Y$28:$Y$47 &amp; "-" &amp; CODE!$X$28:$X$478, 0)))</f>
        <v>365749.4</v>
      </c>
      <c r="AE6" s="27" cm="1">
        <f t="array" ref="AE6">_xlfn.NUMBERVALUE(INDEX(CODE!$AC$28:$AC$47, MATCH($S6&amp;"-"&amp;$R6, CODE!$Y$28:$Y$47 &amp; "-" &amp; CODE!$X$28:$X$478, 0)))</f>
        <v>-849435.9</v>
      </c>
      <c r="AF6" s="27" cm="1">
        <f t="array" ref="AF6">_xlfn.NUMBERVALUE(INDEX(CODE!$AL$28:$AL$47, MATCH($S6&amp;"-"&amp;$R6, CODE!$AJ$28:$AJ$47 &amp; "-" &amp; CODE!$AI$28:$AI$478, 0)))</f>
        <v>238485.1</v>
      </c>
      <c r="AG6" s="27" cm="1">
        <f t="array" ref="AG6">_xlfn.NUMBERVALUE(INDEX(CODE!$AM$28:$AM$47, MATCH($S6&amp;"-"&amp;$R6, CODE!$AJ$28:$AJ$47 &amp; "-" &amp; CODE!$AI$28:$AI$478, 0)))</f>
        <v>364524.2</v>
      </c>
      <c r="AH6" s="27" cm="1">
        <f t="array" ref="AH6">_xlfn.NUMBERVALUE(INDEX(CODE!$AN$28:$AN$47, MATCH($S6&amp;"-"&amp;$R6, CODE!$AJ$28:$AJ$47 &amp; "-" &amp; CODE!$AI$28:$AI$478, 0)))</f>
        <v>-896906.4</v>
      </c>
      <c r="AK6" s="26" t="s">
        <v>369</v>
      </c>
      <c r="AL6" s="26">
        <v>3</v>
      </c>
      <c r="AM6" s="27" cm="1">
        <f t="array" ref="AM6">INDEX(ANSYS!$F$67:$F$98, MATCH($Q6&amp;"-"&amp;$R6, ANSYS!$A$67:$A$98 &amp; "-" &amp; ANSYS!$E$67:$E$98, 0))</f>
        <v>238490</v>
      </c>
      <c r="AN6" s="27" cm="1">
        <f t="array" ref="AN6">INDEX(ANSYS!$M$67:$M$98, MATCH($Q6&amp;"-"&amp;$R6, ANSYS!$H$67:$H$98 &amp; "-" &amp; ANSYS!$L$67:$L$98, 0))</f>
        <v>364520</v>
      </c>
      <c r="AO6" s="27" cm="1">
        <f t="array" ref="AO6">INDEX(ANSYS!$T$67:$T$98, MATCH($Q6&amp;"-"&amp;$R6, ANSYS!$O$67:$O$98 &amp; "-" &amp; ANSYS!$S$67:$S$98, 0))</f>
        <v>-896910</v>
      </c>
      <c r="AP6" s="27" cm="1">
        <f t="array" ref="AP6">INDEX(ANSYS!$AA$67:$AA$98, MATCH($Q6&amp;"-"&amp;$R6, ANSYS!$V$67:$V$98 &amp; "-" &amp; ANSYS!$Z$67:$Z$98, 0))</f>
        <v>128000</v>
      </c>
      <c r="AQ6" s="27" cm="1">
        <f t="array" ref="AQ6">INDEX(ANSYS!$AH$67:$AH$98, MATCH($Q6&amp;"-"&amp;$R6, ANSYS!$AC$67:$AC$98 &amp; "-" &amp; ANSYS!$AG$67:$AG$98, 0))</f>
        <v>366000</v>
      </c>
      <c r="AR6" s="27" cm="1">
        <f t="array" ref="AR6">INDEX(ANSYS!$AO$67:$AO$98, MATCH($Q6&amp;"-"&amp;$R6, ANSYS!$AJ$67:$AJ$98 &amp; "-" &amp; ANSYS!$AN$67:$AN$98, 0))</f>
        <v>-849440</v>
      </c>
      <c r="AS6" s="27" cm="1">
        <f t="array" ref="AS6">_xlfn.NUMBERVALUE(INDEX(CODE!$E$28:$E$47, MATCH($S6&amp;"-"&amp;$R6, CODE!$C$28:$C$47 &amp; "-" &amp; CODE!$B$28:$B$478, 0)))</f>
        <v>257425</v>
      </c>
      <c r="AT6" s="27" cm="1">
        <f t="array" ref="AT6">_xlfn.NUMBERVALUE(INDEX(CODE!$F$28:$F$47, MATCH($S6&amp;"-"&amp;$R6, CODE!$C$28:$C$47 &amp; "-" &amp; CODE!$B$28:$B$478, 0)))</f>
        <v>321788.59999999998</v>
      </c>
      <c r="AU6" s="27" cm="1">
        <f t="array" ref="AU6">_xlfn.NUMBERVALUE(INDEX(CODE!$G$28:$G$47, MATCH($S6&amp;"-"&amp;$R6, CODE!$C$28:$C$47 &amp; "-" &amp; CODE!$B$28:$B$478, 0)))</f>
        <v>-883043.3</v>
      </c>
      <c r="AV6" s="27" cm="1">
        <f t="array" ref="AV6">_xlfn.NUMBERVALUE(INDEX(CODE!$AA$28:$AA$47, MATCH($S6&amp;"-"&amp;$R6, CODE!$Y$28:$Y$47 &amp; "-" &amp; CODE!$X$28:$X$478, 0)))</f>
        <v>128212.9</v>
      </c>
      <c r="AW6" s="27" cm="1">
        <f t="array" ref="AW6">_xlfn.NUMBERVALUE(INDEX(CODE!$AB$28:$AB$47, MATCH($S6&amp;"-"&amp;$R6, CODE!$Y$28:$Y$47 &amp; "-" &amp; CODE!$X$28:$X$478, 0)))</f>
        <v>365749.4</v>
      </c>
      <c r="AX6" s="27" cm="1">
        <f t="array" ref="AX6">_xlfn.NUMBERVALUE(INDEX(CODE!$AC$28:$AC$47, MATCH($S6&amp;"-"&amp;$R6, CODE!$Y$28:$Y$47 &amp; "-" &amp; CODE!$X$28:$X$478, 0)))</f>
        <v>-849435.9</v>
      </c>
      <c r="AY6" s="27" cm="1">
        <f t="array" ref="AY6">_xlfn.NUMBERVALUE(INDEX(CODE!$AL$28:$AL$47, MATCH($S6&amp;"-"&amp;$R6, CODE!$AJ$28:$AJ$47 &amp; "-" &amp; CODE!$AI$28:$AI$478, 0)))</f>
        <v>238485.1</v>
      </c>
      <c r="AZ6" s="27" cm="1">
        <f t="array" ref="AZ6">_xlfn.NUMBERVALUE(INDEX(CODE!$AM$28:$AM$47, MATCH($S6&amp;"-"&amp;$R6, CODE!$AJ$28:$AJ$47 &amp; "-" &amp; CODE!$AI$28:$AI$478, 0)))</f>
        <v>364524.2</v>
      </c>
      <c r="BA6" s="27" cm="1">
        <f t="array" ref="BA6">_xlfn.NUMBERVALUE(INDEX(CODE!$AN$28:$AN$47, MATCH($S6&amp;"-"&amp;$R6, CODE!$AJ$28:$AJ$47 &amp; "-" &amp; CODE!$AI$28:$AI$478, 0)))</f>
        <v>-896906.4</v>
      </c>
    </row>
    <row r="7" spans="1:53" x14ac:dyDescent="0.2">
      <c r="A7" s="26">
        <v>4</v>
      </c>
      <c r="B7" s="26">
        <f>INDEX(ANSYS!$B$3:$B$18, MATCH($A7, ANSYS!$A$3:$A$18, 0))</f>
        <v>0.9</v>
      </c>
      <c r="C7" s="26">
        <f>INDEX(ANSYS!$C$3:$C$18, MATCH($A7, ANSYS!$A$3:$A$18, 0))</f>
        <v>0.4</v>
      </c>
      <c r="D7" s="27">
        <f>INDEX(ANSYS!$E$3:$E$18, MATCH($A7, ANSYS!$A$3:$A$18, 0))</f>
        <v>-4.2300000000000002E-7</v>
      </c>
      <c r="E7" s="27">
        <f>INDEX(ANSYS!$K$3:$K$18, MATCH($A7, ANSYS!$A$3:$A$18, 0))</f>
        <v>5.44E-7</v>
      </c>
      <c r="F7" s="27">
        <f>INDEX(ANSYS!$Z$3:$Z$18, MATCH($A7, ANSYS!$V$3:$V$18, 0))</f>
        <v>-7.8400999999999999E-7</v>
      </c>
      <c r="G7" s="27">
        <f>INDEX(ANSYS!$AF$3:$AF$18, MATCH($A7, ANSYS!$AB$3:$AB$18, 0))</f>
        <v>9.0653000000000001E-7</v>
      </c>
      <c r="H7" s="27">
        <f>_xlfn.NUMBERVALUE(INDEX(CODE!$C$3:$C$12,MATCH($A7,CODE!$B$3:$B$12,0)))</f>
        <v>-2.7932739999999999E-7</v>
      </c>
      <c r="I7" s="27">
        <f>_xlfn.NUMBERVALUE(INDEX(CODE!$D$3:$D$12,MATCH($A7,CODE!$B$3:$B$12,0)))</f>
        <v>3.1192110000000002E-7</v>
      </c>
      <c r="J7" s="27">
        <f>_xlfn.NUMBERVALUE(INDEX(CODE!$N$3:$N$12,MATCH($A7,CODE!$M$3:$M$12,0)))</f>
        <v>-7.8400929999999999E-7</v>
      </c>
      <c r="K7" s="27">
        <f>_xlfn.NUMBERVALUE(INDEX(CODE!$O$3:$O$12,MATCH($A7,CODE!$M$3:$M$12,0)))</f>
        <v>9.0652820000000004E-7</v>
      </c>
      <c r="L7" s="27">
        <f>_xlfn.NUMBERVALUE(INDEX(CODE!$Y$3:$Y$12,MATCH($A7,CODE!$X$3:$X$12,0)))</f>
        <v>-7.8400929999999999E-7</v>
      </c>
      <c r="M7" s="27">
        <f>_xlfn.NUMBERVALUE(INDEX(CODE!$Z$3:$Z$12,MATCH($A7,CODE!$X$3:$X$12,0)))</f>
        <v>9.0652820000000004E-7</v>
      </c>
      <c r="N7" s="27">
        <f>_xlfn.NUMBERVALUE(INDEX(CODE!$AJ$3:$AJ$12,MATCH($A7,CODE!$AI$3:$AI$12,0)))</f>
        <v>-4.2251240000000001E-7</v>
      </c>
      <c r="O7" s="27">
        <f>_xlfn.NUMBERVALUE(INDEX(CODE!$AK$3:$AK$12,MATCH($A7,CODE!$AI$3:$AI$12,0)))</f>
        <v>5.4422809999999999E-7</v>
      </c>
      <c r="P7" s="34"/>
      <c r="Q7" s="34" t="s">
        <v>369</v>
      </c>
      <c r="R7" s="26" t="s">
        <v>369</v>
      </c>
      <c r="S7" s="26">
        <v>4</v>
      </c>
      <c r="T7" s="27" cm="1">
        <f t="array" ref="T7">INDEX(ANSYS!$F$67:$F$98, MATCH($Q7&amp;"-"&amp;$R7, ANSYS!$A$67:$A$98 &amp; "-" &amp; ANSYS!$E$67:$E$98, 0))</f>
        <v>238490</v>
      </c>
      <c r="U7" s="27" cm="1">
        <f t="array" ref="U7">INDEX(ANSYS!$M$67:$M$98, MATCH($Q7&amp;"-"&amp;$R7, ANSYS!$H$67:$H$98 &amp; "-" &amp; ANSYS!$L$67:$L$98, 0))</f>
        <v>152570</v>
      </c>
      <c r="V7" s="27" cm="1">
        <f t="array" ref="V7">INDEX(ANSYS!$T$67:$T$98, MATCH($Q7&amp;"-"&amp;$R7, ANSYS!$O$67:$O$98 &amp; "-" &amp; ANSYS!$S$67:$S$98, 0))</f>
        <v>-896910</v>
      </c>
      <c r="W7" s="27" cm="1">
        <f t="array" ref="W7">INDEX(ANSYS!$AA$67:$AA$98, MATCH($Q7&amp;"-"&amp;$R7, ANSYS!$V$67:$V$98 &amp; "-" &amp; ANSYS!$Z$67:$Z$98, 0))</f>
        <v>240000</v>
      </c>
      <c r="X7" s="27" cm="1">
        <f t="array" ref="X7">INDEX(ANSYS!$AH$67:$AH$98, MATCH($Q7&amp;"-"&amp;$R7, ANSYS!$AC$67:$AC$98 &amp; "-" &amp; ANSYS!$AG$67:$AG$98, 0))</f>
        <v>254000</v>
      </c>
      <c r="Y7" s="27" cm="1">
        <f t="array" ref="Y7">INDEX(ANSYS!$AO$67:$AO$98, MATCH($Q7&amp;"-"&amp;$R7, ANSYS!$AJ$67:$AJ$98 &amp; "-" &amp; ANSYS!$AN$67:$AN$98, 0))</f>
        <v>-914070</v>
      </c>
      <c r="Z7" s="27" cm="1">
        <f t="array" ref="Z7">_xlfn.NUMBERVALUE(INDEX(CODE!$E$28:$E$47, MATCH($S7&amp;"-"&amp;$R7, CODE!$C$28:$C$47 &amp; "-" &amp; CODE!$B$28:$B$478, 0)))</f>
        <v>183071.2</v>
      </c>
      <c r="AA7" s="27" cm="1">
        <f t="array" ref="AA7">_xlfn.NUMBERVALUE(INDEX(CODE!$F$28:$F$47, MATCH($S7&amp;"-"&amp;$R7, CODE!$C$28:$C$47 &amp; "-" &amp; CODE!$B$28:$B$478, 0)))</f>
        <v>130593</v>
      </c>
      <c r="AB7" s="27" cm="1">
        <f t="array" ref="AB7">_xlfn.NUMBERVALUE(INDEX(CODE!$G$28:$G$47, MATCH($S7&amp;"-"&amp;$R7, CODE!$C$28:$C$47 &amp; "-" &amp; CODE!$B$28:$B$478, 0)))</f>
        <v>-871789.1</v>
      </c>
      <c r="AC7" s="27" cm="1">
        <f t="array" ref="AC7">_xlfn.NUMBERVALUE(INDEX(CODE!$AA$28:$AA$47, MATCH($S7&amp;"-"&amp;$R7, CODE!$Y$28:$Y$47 &amp; "-" &amp; CODE!$X$28:$X$478, 0)))</f>
        <v>239762</v>
      </c>
      <c r="AD7" s="27" cm="1">
        <f t="array" ref="AD7">_xlfn.NUMBERVALUE(INDEX(CODE!$AB$28:$AB$47, MATCH($S7&amp;"-"&amp;$R7, CODE!$Y$28:$Y$47 &amp; "-" &amp; CODE!$X$28:$X$478, 0)))</f>
        <v>254200.2</v>
      </c>
      <c r="AE7" s="27" cm="1">
        <f t="array" ref="AE7">_xlfn.NUMBERVALUE(INDEX(CODE!$AC$28:$AC$47, MATCH($S7&amp;"-"&amp;$R7, CODE!$Y$28:$Y$47 &amp; "-" &amp; CODE!$X$28:$X$478, 0)))</f>
        <v>-914066.1</v>
      </c>
      <c r="AF7" s="27" cm="1">
        <f t="array" ref="AF7">_xlfn.NUMBERVALUE(INDEX(CODE!$AL$28:$AL$47, MATCH($S7&amp;"-"&amp;$R7, CODE!$AJ$28:$AJ$47 &amp; "-" &amp; CODE!$AI$28:$AI$478, 0)))</f>
        <v>238485.1</v>
      </c>
      <c r="AG7" s="27" cm="1">
        <f t="array" ref="AG7">_xlfn.NUMBERVALUE(INDEX(CODE!$AM$28:$AM$47, MATCH($S7&amp;"-"&amp;$R7, CODE!$AJ$28:$AJ$47 &amp; "-" &amp; CODE!$AI$28:$AI$478, 0)))</f>
        <v>152567.1</v>
      </c>
      <c r="AH7" s="27" cm="1">
        <f t="array" ref="AH7">_xlfn.NUMBERVALUE(INDEX(CODE!$AN$28:$AN$47, MATCH($S7&amp;"-"&amp;$R7, CODE!$AJ$28:$AJ$47 &amp; "-" &amp; CODE!$AI$28:$AI$478, 0)))</f>
        <v>-896906.4</v>
      </c>
      <c r="AK7" s="26" t="s">
        <v>369</v>
      </c>
      <c r="AL7" s="26">
        <v>4</v>
      </c>
      <c r="AM7" s="27" cm="1">
        <f t="array" ref="AM7">INDEX(ANSYS!$F$67:$F$98, MATCH($Q7&amp;"-"&amp;$R7, ANSYS!$A$67:$A$98 &amp; "-" &amp; ANSYS!$E$67:$E$98, 0))</f>
        <v>238490</v>
      </c>
      <c r="AN7" s="27" cm="1">
        <f t="array" ref="AN7">INDEX(ANSYS!$M$67:$M$98, MATCH($Q7&amp;"-"&amp;$R7, ANSYS!$H$67:$H$98 &amp; "-" &amp; ANSYS!$L$67:$L$98, 0))</f>
        <v>152570</v>
      </c>
      <c r="AO7" s="27" cm="1">
        <f t="array" ref="AO7">INDEX(ANSYS!$T$67:$T$98, MATCH($Q7&amp;"-"&amp;$R7, ANSYS!$O$67:$O$98 &amp; "-" &amp; ANSYS!$S$67:$S$98, 0))</f>
        <v>-896910</v>
      </c>
      <c r="AP7" s="27" cm="1">
        <f t="array" ref="AP7">INDEX(ANSYS!$AA$67:$AA$98, MATCH($Q7&amp;"-"&amp;$R7, ANSYS!$V$67:$V$98 &amp; "-" &amp; ANSYS!$Z$67:$Z$98, 0))</f>
        <v>240000</v>
      </c>
      <c r="AQ7" s="27" cm="1">
        <f t="array" ref="AQ7">INDEX(ANSYS!$AH$67:$AH$98, MATCH($Q7&amp;"-"&amp;$R7, ANSYS!$AC$67:$AC$98 &amp; "-" &amp; ANSYS!$AG$67:$AG$98, 0))</f>
        <v>254000</v>
      </c>
      <c r="AR7" s="27" cm="1">
        <f t="array" ref="AR7">INDEX(ANSYS!$AO$67:$AO$98, MATCH($Q7&amp;"-"&amp;$R7, ANSYS!$AJ$67:$AJ$98 &amp; "-" &amp; ANSYS!$AN$67:$AN$98, 0))</f>
        <v>-914070</v>
      </c>
      <c r="AS7" s="27" cm="1">
        <f t="array" ref="AS7">_xlfn.NUMBERVALUE(INDEX(CODE!$E$28:$E$47, MATCH($S7&amp;"-"&amp;$R7, CODE!$C$28:$C$47 &amp; "-" &amp; CODE!$B$28:$B$478, 0)))</f>
        <v>183071.2</v>
      </c>
      <c r="AT7" s="27" cm="1">
        <f t="array" ref="AT7">_xlfn.NUMBERVALUE(INDEX(CODE!$F$28:$F$47, MATCH($S7&amp;"-"&amp;$R7, CODE!$C$28:$C$47 &amp; "-" &amp; CODE!$B$28:$B$478, 0)))</f>
        <v>130593</v>
      </c>
      <c r="AU7" s="27" cm="1">
        <f t="array" ref="AU7">_xlfn.NUMBERVALUE(INDEX(CODE!$G$28:$G$47, MATCH($S7&amp;"-"&amp;$R7, CODE!$C$28:$C$47 &amp; "-" &amp; CODE!$B$28:$B$478, 0)))</f>
        <v>-871789.1</v>
      </c>
      <c r="AV7" s="27" cm="1">
        <f t="array" ref="AV7">_xlfn.NUMBERVALUE(INDEX(CODE!$AA$28:$AA$47, MATCH($S7&amp;"-"&amp;$R7, CODE!$Y$28:$Y$47 &amp; "-" &amp; CODE!$X$28:$X$478, 0)))</f>
        <v>239762</v>
      </c>
      <c r="AW7" s="27" cm="1">
        <f t="array" ref="AW7">_xlfn.NUMBERVALUE(INDEX(CODE!$AB$28:$AB$47, MATCH($S7&amp;"-"&amp;$R7, CODE!$Y$28:$Y$47 &amp; "-" &amp; CODE!$X$28:$X$478, 0)))</f>
        <v>254200.2</v>
      </c>
      <c r="AX7" s="27" cm="1">
        <f t="array" ref="AX7">_xlfn.NUMBERVALUE(INDEX(CODE!$AC$28:$AC$47, MATCH($S7&amp;"-"&amp;$R7, CODE!$Y$28:$Y$47 &amp; "-" &amp; CODE!$X$28:$X$478, 0)))</f>
        <v>-914066.1</v>
      </c>
      <c r="AY7" s="27" cm="1">
        <f t="array" ref="AY7">_xlfn.NUMBERVALUE(INDEX(CODE!$AL$28:$AL$47, MATCH($S7&amp;"-"&amp;$R7, CODE!$AJ$28:$AJ$47 &amp; "-" &amp; CODE!$AI$28:$AI$478, 0)))</f>
        <v>238485.1</v>
      </c>
      <c r="AZ7" s="27" cm="1">
        <f t="array" ref="AZ7">_xlfn.NUMBERVALUE(INDEX(CODE!$AM$28:$AM$47, MATCH($S7&amp;"-"&amp;$R7, CODE!$AJ$28:$AJ$47 &amp; "-" &amp; CODE!$AI$28:$AI$478, 0)))</f>
        <v>152567.1</v>
      </c>
      <c r="BA7" s="27" cm="1">
        <f t="array" ref="BA7">_xlfn.NUMBERVALUE(INDEX(CODE!$AN$28:$AN$47, MATCH($S7&amp;"-"&amp;$R7, CODE!$AJ$28:$AJ$47 &amp; "-" &amp; CODE!$AI$28:$AI$478, 0)))</f>
        <v>-896906.4</v>
      </c>
    </row>
    <row r="8" spans="1:53" x14ac:dyDescent="0.2">
      <c r="A8" s="26">
        <v>5</v>
      </c>
      <c r="B8" s="26">
        <f>INDEX(ANSYS!$B$3:$B$18, MATCH($A8, ANSYS!$A$3:$A$18, 0))</f>
        <v>0</v>
      </c>
      <c r="C8" s="26">
        <f>INDEX(ANSYS!$C$3:$C$18, MATCH($A8, ANSYS!$A$3:$A$18, 0))</f>
        <v>0.2</v>
      </c>
      <c r="D8" s="27">
        <f>INDEX(ANSYS!$E$3:$E$18, MATCH($A8, ANSYS!$A$3:$A$18, 0))</f>
        <v>0</v>
      </c>
      <c r="E8" s="27">
        <f>INDEX(ANSYS!$K$3:$K$18, MATCH($A8, ANSYS!$A$3:$A$18, 0))</f>
        <v>0</v>
      </c>
      <c r="F8" s="27">
        <f>INDEX(ANSYS!$Z$3:$Z$18, MATCH($A8, ANSYS!$V$3:$V$18, 0))</f>
        <v>0</v>
      </c>
      <c r="G8" s="27">
        <f>INDEX(ANSYS!$AF$3:$AF$18, MATCH($A8, ANSYS!$AB$3:$AB$18, 0))</f>
        <v>0</v>
      </c>
      <c r="H8" s="27">
        <f>_xlfn.NUMBERVALUE(INDEX(CODE!$C$3:$C$12,MATCH($A8,CODE!$B$3:$B$12,0)))</f>
        <v>0</v>
      </c>
      <c r="I8" s="27">
        <f>_xlfn.NUMBERVALUE(INDEX(CODE!$D$3:$D$12,MATCH($A8,CODE!$B$3:$B$12,0)))</f>
        <v>0</v>
      </c>
      <c r="J8" s="27">
        <f>_xlfn.NUMBERVALUE(INDEX(CODE!$N$3:$N$12,MATCH($A8,CODE!$M$3:$M$12,0)))</f>
        <v>0</v>
      </c>
      <c r="K8" s="27">
        <f>_xlfn.NUMBERVALUE(INDEX(CODE!$O$3:$O$12,MATCH($A8,CODE!$M$3:$M$12,0)))</f>
        <v>0</v>
      </c>
      <c r="L8" s="27">
        <f>_xlfn.NUMBERVALUE(INDEX(CODE!$Y$3:$Y$12,MATCH($A8,CODE!$X$3:$X$12,0)))</f>
        <v>0</v>
      </c>
      <c r="M8" s="27">
        <f>_xlfn.NUMBERVALUE(INDEX(CODE!$Z$3:$Z$12,MATCH($A8,CODE!$X$3:$X$12,0)))</f>
        <v>0</v>
      </c>
      <c r="N8" s="27">
        <f>_xlfn.NUMBERVALUE(INDEX(CODE!$AJ$3:$AJ$12,MATCH($A8,CODE!$AI$3:$AI$12,0)))</f>
        <v>0</v>
      </c>
      <c r="O8" s="27">
        <f>_xlfn.NUMBERVALUE(INDEX(CODE!$AK$3:$AK$12,MATCH($A8,CODE!$AI$3:$AI$12,0)))</f>
        <v>0</v>
      </c>
      <c r="P8" s="34"/>
      <c r="Q8" s="34" t="s">
        <v>367</v>
      </c>
      <c r="R8" s="26" t="s">
        <v>368</v>
      </c>
      <c r="S8" s="26">
        <v>1</v>
      </c>
      <c r="T8" s="27" cm="1">
        <f t="array" ref="T8">INDEX(ANSYS!$F$67:$F$98, MATCH($Q8&amp;"-"&amp;$R8, ANSYS!$A$67:$A$98 &amp; "-" &amp; ANSYS!$E$67:$E$98, 0))</f>
        <v>22457</v>
      </c>
      <c r="U8" s="27" cm="1">
        <f t="array" ref="U8">INDEX(ANSYS!$M$67:$M$98, MATCH($Q8&amp;"-"&amp;$R8, ANSYS!$H$67:$H$98 &amp; "-" &amp; ANSYS!$L$67:$L$98, 0))</f>
        <v>63781</v>
      </c>
      <c r="V8" s="27" cm="1">
        <f t="array" ref="V8">INDEX(ANSYS!$T$67:$T$98, MATCH($Q8&amp;"-"&amp;$R8, ANSYS!$O$67:$O$98 &amp; "-" &amp; ANSYS!$S$67:$S$98, 0))</f>
        <v>419120</v>
      </c>
      <c r="W8" s="27" cm="1">
        <f t="array" ref="W8">INDEX(ANSYS!$AA$67:$AA$98, MATCH($Q8&amp;"-"&amp;$R8, ANSYS!$V$67:$V$98 &amp; "-" &amp; ANSYS!$Z$67:$Z$98, 0))</f>
        <v>-336000</v>
      </c>
      <c r="X8" s="27" cm="1">
        <f t="array" ref="X8">INDEX(ANSYS!$AH$67:$AH$98, MATCH($Q8&amp;"-"&amp;$R8, ANSYS!$AC$67:$AC$98 &amp; "-" &amp; ANSYS!$AG$67:$AG$98, 0))</f>
        <v>-209000</v>
      </c>
      <c r="Y8" s="27" cm="1">
        <f t="array" ref="Y8">INDEX(ANSYS!$AO$67:$AO$98, MATCH($Q8&amp;"-"&amp;$R8, ANSYS!$AJ$67:$AJ$98 &amp; "-" &amp; ANSYS!$AN$67:$AN$98, 0))</f>
        <v>675650</v>
      </c>
      <c r="Z8" s="27" cm="1">
        <f t="array" ref="Z8">_xlfn.NUMBERVALUE(INDEX(CODE!$E$28:$E$47, MATCH($S8&amp;"-"&amp;$R8, CODE!$C$28:$C$47 &amp; "-" &amp; CODE!$B$28:$B$478, 0)))</f>
        <v>59493.03</v>
      </c>
      <c r="AA8" s="27" cm="1">
        <f t="array" ref="AA8">_xlfn.NUMBERVALUE(INDEX(CODE!$F$28:$F$47, MATCH($S8&amp;"-"&amp;$R8, CODE!$C$28:$C$47 &amp; "-" &amp; CODE!$B$28:$B$478, 0)))</f>
        <v>156679.5</v>
      </c>
      <c r="AB8" s="27" cm="1">
        <f t="array" ref="AB8">_xlfn.NUMBERVALUE(INDEX(CODE!$G$28:$G$47, MATCH($S8&amp;"-"&amp;$R8, CODE!$C$28:$C$47 &amp; "-" &amp; CODE!$B$28:$B$478, 0)))</f>
        <v>575041.80000000005</v>
      </c>
      <c r="AC8" s="27" cm="1">
        <f t="array" ref="AC8">_xlfn.NUMBERVALUE(INDEX(CODE!$AA$28:$AA$47, MATCH($S8&amp;"-"&amp;$R8, CODE!$Y$28:$Y$47 &amp; "-" &amp; CODE!$X$28:$X$478, 0)))</f>
        <v>-335650.6</v>
      </c>
      <c r="AD8" s="27" cm="1">
        <f t="array" ref="AD8">_xlfn.NUMBERVALUE(INDEX(CODE!$AB$28:$AB$47, MATCH($S8&amp;"-"&amp;$R8, CODE!$Y$28:$Y$47 &amp; "-" &amp; CODE!$X$28:$X$478, 0)))</f>
        <v>-208704.3</v>
      </c>
      <c r="AE8" s="27" cm="1">
        <f t="array" ref="AE8">_xlfn.NUMBERVALUE(INDEX(CODE!$AC$28:$AC$47, MATCH($S8&amp;"-"&amp;$R8, CODE!$Y$28:$Y$47 &amp; "-" &amp; CODE!$X$28:$X$478, 0)))</f>
        <v>675651.6</v>
      </c>
      <c r="AF8" s="27" cm="1">
        <f t="array" ref="AF8">_xlfn.NUMBERVALUE(INDEX(CODE!$AL$28:$AL$47, MATCH($S8&amp;"-"&amp;$R8, CODE!$AJ$28:$AJ$47 &amp; "-" &amp; CODE!$AI$28:$AI$478, 0)))</f>
        <v>22456.84</v>
      </c>
      <c r="AG8" s="27" cm="1">
        <f t="array" ref="AG8">_xlfn.NUMBERVALUE(INDEX(CODE!$AM$28:$AM$47, MATCH($S8&amp;"-"&amp;$R8, CODE!$AJ$28:$AJ$47 &amp; "-" &amp; CODE!$AI$28:$AI$478, 0)))</f>
        <v>63781.19</v>
      </c>
      <c r="AH8" s="27" cm="1">
        <f t="array" ref="AH8">_xlfn.NUMBERVALUE(INDEX(CODE!$AN$28:$AN$47, MATCH($S8&amp;"-"&amp;$R8, CODE!$AJ$28:$AJ$47 &amp; "-" &amp; CODE!$AI$28:$AI$478, 0)))</f>
        <v>419119</v>
      </c>
      <c r="AK8" s="26" t="s">
        <v>368</v>
      </c>
      <c r="AL8" s="26">
        <v>1</v>
      </c>
      <c r="AM8" s="27" cm="1">
        <f t="array" ref="AM8">INDEX(ANSYS!$F$67:$F$98, MATCH($Q8&amp;"-"&amp;$R8, ANSYS!$A$67:$A$98 &amp; "-" &amp; ANSYS!$E$67:$E$98, 0))</f>
        <v>22457</v>
      </c>
      <c r="AN8" s="27" cm="1">
        <f t="array" ref="AN8">INDEX(ANSYS!$M$67:$M$98, MATCH($Q8&amp;"-"&amp;$R8, ANSYS!$H$67:$H$98 &amp; "-" &amp; ANSYS!$L$67:$L$98, 0))</f>
        <v>63781</v>
      </c>
      <c r="AO8" s="27" cm="1">
        <f t="array" ref="AO8">INDEX(ANSYS!$T$67:$T$98, MATCH($Q8&amp;"-"&amp;$R8, ANSYS!$O$67:$O$98 &amp; "-" &amp; ANSYS!$S$67:$S$98, 0))</f>
        <v>419120</v>
      </c>
      <c r="AP8" s="27" cm="1">
        <f t="array" ref="AP8">INDEX(ANSYS!$AA$67:$AA$98, MATCH($Q8&amp;"-"&amp;$R8, ANSYS!$V$67:$V$98 &amp; "-" &amp; ANSYS!$Z$67:$Z$98, 0))</f>
        <v>-336000</v>
      </c>
      <c r="AQ8" s="27" cm="1">
        <f t="array" ref="AQ8">INDEX(ANSYS!$AH$67:$AH$98, MATCH($Q8&amp;"-"&amp;$R8, ANSYS!$AC$67:$AC$98 &amp; "-" &amp; ANSYS!$AG$67:$AG$98, 0))</f>
        <v>-209000</v>
      </c>
      <c r="AR8" s="27" cm="1">
        <f t="array" ref="AR8">INDEX(ANSYS!$AO$67:$AO$98, MATCH($Q8&amp;"-"&amp;$R8, ANSYS!$AJ$67:$AJ$98 &amp; "-" &amp; ANSYS!$AN$67:$AN$98, 0))</f>
        <v>675650</v>
      </c>
      <c r="AS8" s="27" cm="1">
        <f t="array" ref="AS8">_xlfn.NUMBERVALUE(INDEX(CODE!$E$28:$E$47, MATCH($S8&amp;"-"&amp;$R8, CODE!$C$28:$C$47 &amp; "-" &amp; CODE!$B$28:$B$478, 0)))</f>
        <v>59493.03</v>
      </c>
      <c r="AT8" s="27" cm="1">
        <f t="array" ref="AT8">_xlfn.NUMBERVALUE(INDEX(CODE!$F$28:$F$47, MATCH($S8&amp;"-"&amp;$R8, CODE!$C$28:$C$47 &amp; "-" &amp; CODE!$B$28:$B$478, 0)))</f>
        <v>156679.5</v>
      </c>
      <c r="AU8" s="27" cm="1">
        <f t="array" ref="AU8">_xlfn.NUMBERVALUE(INDEX(CODE!$G$28:$G$47, MATCH($S8&amp;"-"&amp;$R8, CODE!$C$28:$C$47 &amp; "-" &amp; CODE!$B$28:$B$478, 0)))</f>
        <v>575041.80000000005</v>
      </c>
      <c r="AV8" s="27" cm="1">
        <f t="array" ref="AV8">_xlfn.NUMBERVALUE(INDEX(CODE!$AA$28:$AA$47, MATCH($S8&amp;"-"&amp;$R8, CODE!$Y$28:$Y$47 &amp; "-" &amp; CODE!$X$28:$X$478, 0)))</f>
        <v>-335650.6</v>
      </c>
      <c r="AW8" s="27" cm="1">
        <f t="array" ref="AW8">_xlfn.NUMBERVALUE(INDEX(CODE!$AB$28:$AB$47, MATCH($S8&amp;"-"&amp;$R8, CODE!$Y$28:$Y$47 &amp; "-" &amp; CODE!$X$28:$X$478, 0)))</f>
        <v>-208704.3</v>
      </c>
      <c r="AX8" s="27" cm="1">
        <f t="array" ref="AX8">_xlfn.NUMBERVALUE(INDEX(CODE!$AC$28:$AC$47, MATCH($S8&amp;"-"&amp;$R8, CODE!$Y$28:$Y$47 &amp; "-" &amp; CODE!$X$28:$X$478, 0)))</f>
        <v>675651.6</v>
      </c>
      <c r="AY8" s="27" cm="1">
        <f t="array" ref="AY8">_xlfn.NUMBERVALUE(INDEX(CODE!$AL$28:$AL$47, MATCH($S8&amp;"-"&amp;$R8, CODE!$AJ$28:$AJ$47 &amp; "-" &amp; CODE!$AI$28:$AI$478, 0)))</f>
        <v>22456.84</v>
      </c>
      <c r="AZ8" s="27" cm="1">
        <f t="array" ref="AZ8">_xlfn.NUMBERVALUE(INDEX(CODE!$AM$28:$AM$47, MATCH($S8&amp;"-"&amp;$R8, CODE!$AJ$28:$AJ$47 &amp; "-" &amp; CODE!$AI$28:$AI$478, 0)))</f>
        <v>63781.19</v>
      </c>
      <c r="BA8" s="27" cm="1">
        <f t="array" ref="BA8">_xlfn.NUMBERVALUE(INDEX(CODE!$AN$28:$AN$47, MATCH($S8&amp;"-"&amp;$R8, CODE!$AJ$28:$AJ$47 &amp; "-" &amp; CODE!$AI$28:$AI$478, 0)))</f>
        <v>419119</v>
      </c>
    </row>
    <row r="9" spans="1:53" x14ac:dyDescent="0.2">
      <c r="A9" s="26">
        <v>6</v>
      </c>
      <c r="B9" s="26">
        <f>INDEX(ANSYS!$B$3:$B$18, MATCH($A9, ANSYS!$A$3:$A$18, 0))</f>
        <v>0.3</v>
      </c>
      <c r="C9" s="26">
        <f>INDEX(ANSYS!$C$3:$C$18, MATCH($A9, ANSYS!$A$3:$A$18, 0))</f>
        <v>0.2</v>
      </c>
      <c r="D9" s="27">
        <f>INDEX(ANSYS!$E$3:$E$18, MATCH($A9, ANSYS!$A$3:$A$18, 0))</f>
        <v>2.0199999999999999E-8</v>
      </c>
      <c r="E9" s="27">
        <f>INDEX(ANSYS!$K$3:$K$18, MATCH($A9, ANSYS!$A$3:$A$18, 0))</f>
        <v>-4.1999999999999996E-6</v>
      </c>
      <c r="F9" s="27">
        <f>INDEX(ANSYS!$Z$3:$Z$18, MATCH($A9, ANSYS!$V$3:$V$18, 0))</f>
        <v>-1.0772E-7</v>
      </c>
      <c r="G9" s="27">
        <f>INDEX(ANSYS!$AF$3:$AF$18, MATCH($A9, ANSYS!$AB$3:$AB$18, 0))</f>
        <v>-4.4344000000000003E-6</v>
      </c>
      <c r="H9" s="27">
        <f>_xlfn.NUMBERVALUE(INDEX(CODE!$C$3:$C$12,MATCH($A9,CODE!$B$3:$B$12,0)))</f>
        <v>2.4691879999999998E-7</v>
      </c>
      <c r="I9" s="27">
        <f>_xlfn.NUMBERVALUE(INDEX(CODE!$D$3:$D$12,MATCH($A9,CODE!$B$3:$B$12,0)))</f>
        <v>-3.9290570000000001E-6</v>
      </c>
      <c r="J9" s="27">
        <f>_xlfn.NUMBERVALUE(INDEX(CODE!$N$3:$N$12,MATCH($A9,CODE!$M$3:$M$12,0)))</f>
        <v>-1.077202E-7</v>
      </c>
      <c r="K9" s="27">
        <f>_xlfn.NUMBERVALUE(INDEX(CODE!$O$3:$O$12,MATCH($A9,CODE!$M$3:$M$12,0)))</f>
        <v>-4.4343820000000002E-6</v>
      </c>
      <c r="L9" s="27">
        <f>_xlfn.NUMBERVALUE(INDEX(CODE!$Y$3:$Y$12,MATCH($A9,CODE!$X$3:$X$12,0)))</f>
        <v>-1.077202E-7</v>
      </c>
      <c r="M9" s="27">
        <f>_xlfn.NUMBERVALUE(INDEX(CODE!$Z$3:$Z$12,MATCH($A9,CODE!$X$3:$X$12,0)))</f>
        <v>-4.4343820000000002E-6</v>
      </c>
      <c r="N9" s="27">
        <f>_xlfn.NUMBERVALUE(INDEX(CODE!$AJ$3:$AJ$12,MATCH($A9,CODE!$AI$3:$AI$12,0)))</f>
        <v>2.0242899999999999E-8</v>
      </c>
      <c r="O9" s="27">
        <f>_xlfn.NUMBERVALUE(INDEX(CODE!$AK$3:$AK$12,MATCH($A9,CODE!$AI$3:$AI$12,0)))</f>
        <v>-4.1970020000000003E-6</v>
      </c>
      <c r="P9" s="34"/>
      <c r="Q9" s="34" t="s">
        <v>370</v>
      </c>
      <c r="R9" s="26" t="s">
        <v>368</v>
      </c>
      <c r="S9" s="26">
        <v>2</v>
      </c>
      <c r="T9" s="27" cm="1">
        <f t="array" ref="T9">INDEX(ANSYS!$F$67:$F$98, MATCH($Q9&amp;"-"&amp;$R9, ANSYS!$A$67:$A$98 &amp; "-" &amp; ANSYS!$E$67:$E$98, 0))</f>
        <v>22457</v>
      </c>
      <c r="U9" s="27" cm="1">
        <f t="array" ref="U9">INDEX(ANSYS!$M$67:$M$98, MATCH($Q9&amp;"-"&amp;$R9, ANSYS!$H$67:$H$98 &amp; "-" &amp; ANSYS!$L$67:$L$98, 0))</f>
        <v>-438590</v>
      </c>
      <c r="V9" s="27" cm="1">
        <f t="array" ref="V9">INDEX(ANSYS!$T$67:$T$98, MATCH($Q9&amp;"-"&amp;$R9, ANSYS!$O$67:$O$98 &amp; "-" &amp; ANSYS!$S$67:$S$98, 0))</f>
        <v>419120</v>
      </c>
      <c r="W9" s="27" cm="1">
        <f t="array" ref="W9">INDEX(ANSYS!$AA$67:$AA$98, MATCH($Q9&amp;"-"&amp;$R9, ANSYS!$V$67:$V$98 &amp; "-" &amp; ANSYS!$Z$67:$Z$98, 0))</f>
        <v>-81156</v>
      </c>
      <c r="X9" s="27" cm="1">
        <f t="array" ref="X9">INDEX(ANSYS!$AH$67:$AH$98, MATCH($Q9&amp;"-"&amp;$R9, ANSYS!$AC$67:$AC$98 &amp; "-" &amp; ANSYS!$AG$67:$AG$98, 0))</f>
        <v>-463000</v>
      </c>
      <c r="Y9" s="27" cm="1">
        <f t="array" ref="Y9">INDEX(ANSYS!$AO$67:$AO$98, MATCH($Q9&amp;"-"&amp;$R9, ANSYS!$AJ$67:$AJ$98 &amp; "-" &amp; ANSYS!$AN$67:$AN$98, 0))</f>
        <v>288190</v>
      </c>
      <c r="Z9" s="27" cm="1">
        <f t="array" ref="Z9">_xlfn.NUMBERVALUE(INDEX(CODE!$E$28:$E$47, MATCH($S9&amp;"-"&amp;$R9, CODE!$C$28:$C$47 &amp; "-" &amp; CODE!$B$28:$B$478, 0)))</f>
        <v>-125186.8</v>
      </c>
      <c r="AA9" s="27" cm="1">
        <f t="array" ref="AA9">_xlfn.NUMBERVALUE(INDEX(CODE!$F$28:$F$47, MATCH($S9&amp;"-"&amp;$R9, CODE!$C$28:$C$47 &amp; "-" &amp; CODE!$B$28:$B$478, 0)))</f>
        <v>-318211.5</v>
      </c>
      <c r="AB9" s="27" cm="1">
        <f t="array" ref="AB9">_xlfn.NUMBERVALUE(INDEX(CODE!$G$28:$G$47, MATCH($S9&amp;"-"&amp;$R9, CODE!$C$28:$C$47 &amp; "-" &amp; CODE!$B$28:$B$478, 0)))</f>
        <v>359966.4</v>
      </c>
      <c r="AC9" s="27" cm="1">
        <f t="array" ref="AC9">_xlfn.NUMBERVALUE(INDEX(CODE!$AA$28:$AA$47, MATCH($S9&amp;"-"&amp;$R9, CODE!$Y$28:$Y$47 &amp; "-" &amp; CODE!$X$28:$X$478, 0)))</f>
        <v>-81156.25</v>
      </c>
      <c r="AD9" s="27" cm="1">
        <f t="array" ref="AD9">_xlfn.NUMBERVALUE(INDEX(CODE!$AB$28:$AB$47, MATCH($S9&amp;"-"&amp;$R9, CODE!$Y$28:$Y$47 &amp; "-" &amp; CODE!$X$28:$X$478, 0)))</f>
        <v>-463198.6</v>
      </c>
      <c r="AE9" s="27" cm="1">
        <f t="array" ref="AE9">_xlfn.NUMBERVALUE(INDEX(CODE!$AC$28:$AC$47, MATCH($S9&amp;"-"&amp;$R9, CODE!$Y$28:$Y$47 &amp; "-" &amp; CODE!$X$28:$X$478, 0)))</f>
        <v>288194.09999999998</v>
      </c>
      <c r="AF9" s="27" cm="1">
        <f t="array" ref="AF9">_xlfn.NUMBERVALUE(INDEX(CODE!$AL$28:$AL$47, MATCH($S9&amp;"-"&amp;$R9, CODE!$AJ$28:$AJ$47 &amp; "-" &amp; CODE!$AI$28:$AI$478, 0)))</f>
        <v>22456.84</v>
      </c>
      <c r="AG9" s="27" cm="1">
        <f t="array" ref="AG9">_xlfn.NUMBERVALUE(INDEX(CODE!$AM$28:$AM$47, MATCH($S9&amp;"-"&amp;$R9, CODE!$AJ$28:$AJ$47 &amp; "-" &amp; CODE!$AI$28:$AI$478, 0)))</f>
        <v>-438588.9</v>
      </c>
      <c r="AH9" s="27" cm="1">
        <f t="array" ref="AH9">_xlfn.NUMBERVALUE(INDEX(CODE!$AN$28:$AN$47, MATCH($S9&amp;"-"&amp;$R9, CODE!$AJ$28:$AJ$47 &amp; "-" &amp; CODE!$AI$28:$AI$478, 0)))</f>
        <v>419119</v>
      </c>
      <c r="AK9" s="26" t="s">
        <v>368</v>
      </c>
      <c r="AL9" s="26">
        <v>2</v>
      </c>
      <c r="AM9" s="27" cm="1">
        <f t="array" ref="AM9">INDEX(ANSYS!$F$67:$F$98, MATCH($Q9&amp;"-"&amp;$R9, ANSYS!$A$67:$A$98 &amp; "-" &amp; ANSYS!$E$67:$E$98, 0))</f>
        <v>22457</v>
      </c>
      <c r="AN9" s="27" cm="1">
        <f t="array" ref="AN9">INDEX(ANSYS!$M$67:$M$98, MATCH($Q9&amp;"-"&amp;$R9, ANSYS!$H$67:$H$98 &amp; "-" &amp; ANSYS!$L$67:$L$98, 0))</f>
        <v>-438590</v>
      </c>
      <c r="AO9" s="27" cm="1">
        <f t="array" ref="AO9">INDEX(ANSYS!$T$67:$T$98, MATCH($Q9&amp;"-"&amp;$R9, ANSYS!$O$67:$O$98 &amp; "-" &amp; ANSYS!$S$67:$S$98, 0))</f>
        <v>419120</v>
      </c>
      <c r="AP9" s="27" cm="1">
        <f t="array" ref="AP9">INDEX(ANSYS!$AA$67:$AA$98, MATCH($Q9&amp;"-"&amp;$R9, ANSYS!$V$67:$V$98 &amp; "-" &amp; ANSYS!$Z$67:$Z$98, 0))</f>
        <v>-81156</v>
      </c>
      <c r="AQ9" s="27" cm="1">
        <f t="array" ref="AQ9">INDEX(ANSYS!$AH$67:$AH$98, MATCH($Q9&amp;"-"&amp;$R9, ANSYS!$AC$67:$AC$98 &amp; "-" &amp; ANSYS!$AG$67:$AG$98, 0))</f>
        <v>-463000</v>
      </c>
      <c r="AR9" s="27" cm="1">
        <f t="array" ref="AR9">INDEX(ANSYS!$AO$67:$AO$98, MATCH($Q9&amp;"-"&amp;$R9, ANSYS!$AJ$67:$AJ$98 &amp; "-" &amp; ANSYS!$AN$67:$AN$98, 0))</f>
        <v>288190</v>
      </c>
      <c r="AS9" s="27" cm="1">
        <f t="array" ref="AS9">_xlfn.NUMBERVALUE(INDEX(CODE!$E$28:$E$47, MATCH($S9&amp;"-"&amp;$R9, CODE!$C$28:$C$47 &amp; "-" &amp; CODE!$B$28:$B$478, 0)))</f>
        <v>-125186.8</v>
      </c>
      <c r="AT9" s="27" cm="1">
        <f t="array" ref="AT9">_xlfn.NUMBERVALUE(INDEX(CODE!$F$28:$F$47, MATCH($S9&amp;"-"&amp;$R9, CODE!$C$28:$C$47 &amp; "-" &amp; CODE!$B$28:$B$478, 0)))</f>
        <v>-318211.5</v>
      </c>
      <c r="AU9" s="27" cm="1">
        <f t="array" ref="AU9">_xlfn.NUMBERVALUE(INDEX(CODE!$G$28:$G$47, MATCH($S9&amp;"-"&amp;$R9, CODE!$C$28:$C$47 &amp; "-" &amp; CODE!$B$28:$B$478, 0)))</f>
        <v>359966.4</v>
      </c>
      <c r="AV9" s="27" cm="1">
        <f t="array" ref="AV9">_xlfn.NUMBERVALUE(INDEX(CODE!$AA$28:$AA$47, MATCH($S9&amp;"-"&amp;$R9, CODE!$Y$28:$Y$47 &amp; "-" &amp; CODE!$X$28:$X$478, 0)))</f>
        <v>-81156.25</v>
      </c>
      <c r="AW9" s="27" cm="1">
        <f t="array" ref="AW9">_xlfn.NUMBERVALUE(INDEX(CODE!$AB$28:$AB$47, MATCH($S9&amp;"-"&amp;$R9, CODE!$Y$28:$Y$47 &amp; "-" &amp; CODE!$X$28:$X$478, 0)))</f>
        <v>-463198.6</v>
      </c>
      <c r="AX9" s="27" cm="1">
        <f t="array" ref="AX9">_xlfn.NUMBERVALUE(INDEX(CODE!$AC$28:$AC$47, MATCH($S9&amp;"-"&amp;$R9, CODE!$Y$28:$Y$47 &amp; "-" &amp; CODE!$X$28:$X$478, 0)))</f>
        <v>288194.09999999998</v>
      </c>
      <c r="AY9" s="27" cm="1">
        <f t="array" ref="AY9">_xlfn.NUMBERVALUE(INDEX(CODE!$AL$28:$AL$47, MATCH($S9&amp;"-"&amp;$R9, CODE!$AJ$28:$AJ$47 &amp; "-" &amp; CODE!$AI$28:$AI$478, 0)))</f>
        <v>22456.84</v>
      </c>
      <c r="AZ9" s="27" cm="1">
        <f t="array" ref="AZ9">_xlfn.NUMBERVALUE(INDEX(CODE!$AM$28:$AM$47, MATCH($S9&amp;"-"&amp;$R9, CODE!$AJ$28:$AJ$47 &amp; "-" &amp; CODE!$AI$28:$AI$478, 0)))</f>
        <v>-438588.9</v>
      </c>
      <c r="BA9" s="27" cm="1">
        <f t="array" ref="BA9">_xlfn.NUMBERVALUE(INDEX(CODE!$AN$28:$AN$47, MATCH($S9&amp;"-"&amp;$R9, CODE!$AJ$28:$AJ$47 &amp; "-" &amp; CODE!$AI$28:$AI$478, 0)))</f>
        <v>419119</v>
      </c>
    </row>
    <row r="10" spans="1:53" x14ac:dyDescent="0.2">
      <c r="A10" s="26">
        <v>7</v>
      </c>
      <c r="B10" s="26">
        <f>INDEX(ANSYS!$B$3:$B$18, MATCH($A10, ANSYS!$A$3:$A$18, 0))</f>
        <v>0.6</v>
      </c>
      <c r="C10" s="26">
        <f>INDEX(ANSYS!$C$3:$C$18, MATCH($A10, ANSYS!$A$3:$A$18, 0))</f>
        <v>0.2</v>
      </c>
      <c r="D10" s="27">
        <f>INDEX(ANSYS!$E$3:$E$18, MATCH($A10, ANSYS!$A$3:$A$18, 0))</f>
        <v>5.37E-7</v>
      </c>
      <c r="E10" s="27">
        <f>INDEX(ANSYS!$K$3:$K$18, MATCH($A10, ANSYS!$A$3:$A$18, 0))</f>
        <v>-1.0100000000000001E-6</v>
      </c>
      <c r="F10" s="27">
        <f>INDEX(ANSYS!$Z$3:$Z$18, MATCH($A10, ANSYS!$V$3:$V$18, 0))</f>
        <v>4.5176999999999997E-7</v>
      </c>
      <c r="G10" s="27">
        <f>INDEX(ANSYS!$AF$3:$AF$18, MATCH($A10, ANSYS!$AB$3:$AB$18, 0))</f>
        <v>-1.1592000000000001E-6</v>
      </c>
      <c r="H10" s="27">
        <f>_xlfn.NUMBERVALUE(INDEX(CODE!$C$3:$C$12,MATCH($A10,CODE!$B$3:$B$12,0)))</f>
        <v>4.6863360000000002E-7</v>
      </c>
      <c r="I10" s="27">
        <f>_xlfn.NUMBERVALUE(INDEX(CODE!$D$3:$D$12,MATCH($A10,CODE!$B$3:$B$12,0)))</f>
        <v>-9.0541579999999998E-7</v>
      </c>
      <c r="J10" s="27">
        <f>_xlfn.NUMBERVALUE(INDEX(CODE!$N$3:$N$12,MATCH($A10,CODE!$M$3:$M$12,0)))</f>
        <v>4.5176960000000001E-7</v>
      </c>
      <c r="K10" s="27">
        <f>_xlfn.NUMBERVALUE(INDEX(CODE!$O$3:$O$12,MATCH($A10,CODE!$M$3:$M$12,0)))</f>
        <v>-1.1591649999999999E-6</v>
      </c>
      <c r="L10" s="27">
        <f>_xlfn.NUMBERVALUE(INDEX(CODE!$Y$3:$Y$12,MATCH($A10,CODE!$X$3:$X$12,0)))</f>
        <v>4.5176960000000001E-7</v>
      </c>
      <c r="M10" s="27">
        <f>_xlfn.NUMBERVALUE(INDEX(CODE!$Z$3:$Z$12,MATCH($A10,CODE!$X$3:$X$12,0)))</f>
        <v>-1.1591649999999999E-6</v>
      </c>
      <c r="N10" s="27">
        <f>_xlfn.NUMBERVALUE(INDEX(CODE!$AJ$3:$AJ$12,MATCH($A10,CODE!$AI$3:$AI$12,0)))</f>
        <v>5.3733319999999997E-7</v>
      </c>
      <c r="O10" s="27">
        <f>_xlfn.NUMBERVALUE(INDEX(CODE!$AK$3:$AK$12,MATCH($A10,CODE!$AI$3:$AI$12,0)))</f>
        <v>-1.012259E-6</v>
      </c>
      <c r="P10" s="34"/>
      <c r="Q10" s="34" t="s">
        <v>371</v>
      </c>
      <c r="R10" s="26" t="s">
        <v>368</v>
      </c>
      <c r="S10" s="26">
        <v>3</v>
      </c>
      <c r="T10" s="27" cm="1">
        <f t="array" ref="T10">INDEX(ANSYS!$F$67:$F$98, MATCH($Q10&amp;"-"&amp;$R10, ANSYS!$A$67:$A$98 &amp; "-" &amp; ANSYS!$E$67:$E$98, 0))</f>
        <v>-636820</v>
      </c>
      <c r="U10" s="27" cm="1">
        <f t="array" ref="U10">INDEX(ANSYS!$M$67:$M$98, MATCH($Q10&amp;"-"&amp;$R10, ANSYS!$H$67:$H$98 &amp; "-" &amp; ANSYS!$L$67:$L$98, 0))</f>
        <v>-438590</v>
      </c>
      <c r="V10" s="27" cm="1">
        <f t="array" ref="V10">INDEX(ANSYS!$T$67:$T$98, MATCH($Q10&amp;"-"&amp;$R10, ANSYS!$O$67:$O$98 &amp; "-" &amp; ANSYS!$S$67:$S$98, 0))</f>
        <v>419120</v>
      </c>
      <c r="W10" s="27" cm="1">
        <f t="array" ref="W10">INDEX(ANSYS!$AA$67:$AA$98, MATCH($Q10&amp;"-"&amp;$R10, ANSYS!$V$67:$V$98 &amp; "-" &amp; ANSYS!$Z$67:$Z$98, 0))</f>
        <v>-339000</v>
      </c>
      <c r="X10" s="27" cm="1">
        <f t="array" ref="X10">INDEX(ANSYS!$AH$67:$AH$98, MATCH($Q10&amp;"-"&amp;$R10, ANSYS!$AC$67:$AC$98 &amp; "-" &amp; ANSYS!$AG$67:$AG$98, 0))</f>
        <v>-205000</v>
      </c>
      <c r="Y10" s="27" cm="1">
        <f t="array" ref="Y10">INDEX(ANSYS!$AO$67:$AO$98, MATCH($Q10&amp;"-"&amp;$R10, ANSYS!$AJ$67:$AJ$98 &amp; "-" &amp; ANSYS!$AN$67:$AN$98, 0))</f>
        <v>118530</v>
      </c>
      <c r="Z10" s="27" cm="1">
        <f t="array" ref="Z10">_xlfn.NUMBERVALUE(INDEX(CODE!$E$28:$E$47, MATCH($S10&amp;"-"&amp;$R10, CODE!$C$28:$C$47 &amp; "-" &amp; CODE!$B$28:$B$478, 0)))</f>
        <v>-594442.30000000005</v>
      </c>
      <c r="AA10" s="27" cm="1">
        <f t="array" ref="AA10">_xlfn.NUMBERVALUE(INDEX(CODE!$F$28:$F$47, MATCH($S10&amp;"-"&amp;$R10, CODE!$C$28:$C$47 &amp; "-" &amp; CODE!$B$28:$B$478, 0)))</f>
        <v>-500699.7</v>
      </c>
      <c r="AB10" s="27" cm="1">
        <f t="array" ref="AB10">_xlfn.NUMBERVALUE(INDEX(CODE!$G$28:$G$47, MATCH($S10&amp;"-"&amp;$R10, CODE!$C$28:$C$47 &amp; "-" &amp; CODE!$B$28:$B$478, 0)))</f>
        <v>263229.40000000002</v>
      </c>
      <c r="AC10" s="27" cm="1">
        <f t="array" ref="AC10">_xlfn.NUMBERVALUE(INDEX(CODE!$AA$28:$AA$47, MATCH($S10&amp;"-"&amp;$R10, CODE!$Y$28:$Y$47 &amp; "-" &amp; CODE!$X$28:$X$478, 0)))</f>
        <v>-339461.2</v>
      </c>
      <c r="AD10" s="27" cm="1">
        <f t="array" ref="AD10">_xlfn.NUMBERVALUE(INDEX(CODE!$AB$28:$AB$47, MATCH($S10&amp;"-"&amp;$R10, CODE!$Y$28:$Y$47 &amp; "-" &amp; CODE!$X$28:$X$478, 0)))</f>
        <v>-204893.6</v>
      </c>
      <c r="AE10" s="27" cm="1">
        <f t="array" ref="AE10">_xlfn.NUMBERVALUE(INDEX(CODE!$AC$28:$AC$47, MATCH($S10&amp;"-"&amp;$R10, CODE!$Y$28:$Y$47 &amp; "-" &amp; CODE!$X$28:$X$478, 0)))</f>
        <v>118531.2</v>
      </c>
      <c r="AF10" s="27" cm="1">
        <f t="array" ref="AF10">_xlfn.NUMBERVALUE(INDEX(CODE!$AL$28:$AL$47, MATCH($S10&amp;"-"&amp;$R10, CODE!$AJ$28:$AJ$47 &amp; "-" &amp; CODE!$AI$28:$AI$478, 0)))</f>
        <v>-636817.69999999995</v>
      </c>
      <c r="AG10" s="27" cm="1">
        <f t="array" ref="AG10">_xlfn.NUMBERVALUE(INDEX(CODE!$AM$28:$AM$47, MATCH($S10&amp;"-"&amp;$R10, CODE!$AJ$28:$AJ$47 &amp; "-" &amp; CODE!$AI$28:$AI$478, 0)))</f>
        <v>-438588.9</v>
      </c>
      <c r="AH10" s="27" cm="1">
        <f t="array" ref="AH10">_xlfn.NUMBERVALUE(INDEX(CODE!$AN$28:$AN$47, MATCH($S10&amp;"-"&amp;$R10, CODE!$AJ$28:$AJ$47 &amp; "-" &amp; CODE!$AI$28:$AI$478, 0)))</f>
        <v>419119</v>
      </c>
      <c r="AK10" s="26" t="s">
        <v>368</v>
      </c>
      <c r="AL10" s="26">
        <v>3</v>
      </c>
      <c r="AM10" s="27" cm="1">
        <f t="array" ref="AM10">INDEX(ANSYS!$F$67:$F$98, MATCH($Q10&amp;"-"&amp;$R10, ANSYS!$A$67:$A$98 &amp; "-" &amp; ANSYS!$E$67:$E$98, 0))</f>
        <v>-636820</v>
      </c>
      <c r="AN10" s="27" cm="1">
        <f t="array" ref="AN10">INDEX(ANSYS!$M$67:$M$98, MATCH($Q10&amp;"-"&amp;$R10, ANSYS!$H$67:$H$98 &amp; "-" &amp; ANSYS!$L$67:$L$98, 0))</f>
        <v>-438590</v>
      </c>
      <c r="AO10" s="27" cm="1">
        <f t="array" ref="AO10">INDEX(ANSYS!$T$67:$T$98, MATCH($Q10&amp;"-"&amp;$R10, ANSYS!$O$67:$O$98 &amp; "-" &amp; ANSYS!$S$67:$S$98, 0))</f>
        <v>419120</v>
      </c>
      <c r="AP10" s="27" cm="1">
        <f t="array" ref="AP10">INDEX(ANSYS!$AA$67:$AA$98, MATCH($Q10&amp;"-"&amp;$R10, ANSYS!$V$67:$V$98 &amp; "-" &amp; ANSYS!$Z$67:$Z$98, 0))</f>
        <v>-339000</v>
      </c>
      <c r="AQ10" s="27" cm="1">
        <f t="array" ref="AQ10">INDEX(ANSYS!$AH$67:$AH$98, MATCH($Q10&amp;"-"&amp;$R10, ANSYS!$AC$67:$AC$98 &amp; "-" &amp; ANSYS!$AG$67:$AG$98, 0))</f>
        <v>-205000</v>
      </c>
      <c r="AR10" s="27" cm="1">
        <f t="array" ref="AR10">INDEX(ANSYS!$AO$67:$AO$98, MATCH($Q10&amp;"-"&amp;$R10, ANSYS!$AJ$67:$AJ$98 &amp; "-" &amp; ANSYS!$AN$67:$AN$98, 0))</f>
        <v>118530</v>
      </c>
      <c r="AS10" s="27" cm="1">
        <f t="array" ref="AS10">_xlfn.NUMBERVALUE(INDEX(CODE!$E$28:$E$47, MATCH($S10&amp;"-"&amp;$R10, CODE!$C$28:$C$47 &amp; "-" &amp; CODE!$B$28:$B$478, 0)))</f>
        <v>-594442.30000000005</v>
      </c>
      <c r="AT10" s="27" cm="1">
        <f t="array" ref="AT10">_xlfn.NUMBERVALUE(INDEX(CODE!$F$28:$F$47, MATCH($S10&amp;"-"&amp;$R10, CODE!$C$28:$C$47 &amp; "-" &amp; CODE!$B$28:$B$478, 0)))</f>
        <v>-500699.7</v>
      </c>
      <c r="AU10" s="27" cm="1">
        <f t="array" ref="AU10">_xlfn.NUMBERVALUE(INDEX(CODE!$G$28:$G$47, MATCH($S10&amp;"-"&amp;$R10, CODE!$C$28:$C$47 &amp; "-" &amp; CODE!$B$28:$B$478, 0)))</f>
        <v>263229.40000000002</v>
      </c>
      <c r="AV10" s="27" cm="1">
        <f t="array" ref="AV10">_xlfn.NUMBERVALUE(INDEX(CODE!$AA$28:$AA$47, MATCH($S10&amp;"-"&amp;$R10, CODE!$Y$28:$Y$47 &amp; "-" &amp; CODE!$X$28:$X$478, 0)))</f>
        <v>-339461.2</v>
      </c>
      <c r="AW10" s="27" cm="1">
        <f t="array" ref="AW10">_xlfn.NUMBERVALUE(INDEX(CODE!$AB$28:$AB$47, MATCH($S10&amp;"-"&amp;$R10, CODE!$Y$28:$Y$47 &amp; "-" &amp; CODE!$X$28:$X$478, 0)))</f>
        <v>-204893.6</v>
      </c>
      <c r="AX10" s="27" cm="1">
        <f t="array" ref="AX10">_xlfn.NUMBERVALUE(INDEX(CODE!$AC$28:$AC$47, MATCH($S10&amp;"-"&amp;$R10, CODE!$Y$28:$Y$47 &amp; "-" &amp; CODE!$X$28:$X$478, 0)))</f>
        <v>118531.2</v>
      </c>
      <c r="AY10" s="27" cm="1">
        <f t="array" ref="AY10">_xlfn.NUMBERVALUE(INDEX(CODE!$AL$28:$AL$47, MATCH($S10&amp;"-"&amp;$R10, CODE!$AJ$28:$AJ$47 &amp; "-" &amp; CODE!$AI$28:$AI$478, 0)))</f>
        <v>-636817.69999999995</v>
      </c>
      <c r="AZ10" s="27" cm="1">
        <f t="array" ref="AZ10">_xlfn.NUMBERVALUE(INDEX(CODE!$AM$28:$AM$47, MATCH($S10&amp;"-"&amp;$R10, CODE!$AJ$28:$AJ$47 &amp; "-" &amp; CODE!$AI$28:$AI$478, 0)))</f>
        <v>-438588.9</v>
      </c>
      <c r="BA10" s="27" cm="1">
        <f t="array" ref="BA10">_xlfn.NUMBERVALUE(INDEX(CODE!$AN$28:$AN$47, MATCH($S10&amp;"-"&amp;$R10, CODE!$AJ$28:$AJ$47 &amp; "-" &amp; CODE!$AI$28:$AI$478, 0)))</f>
        <v>419119</v>
      </c>
    </row>
    <row r="11" spans="1:53" x14ac:dyDescent="0.2">
      <c r="A11" s="26">
        <v>8</v>
      </c>
      <c r="B11" s="26">
        <f>INDEX(ANSYS!$B$3:$B$18, MATCH($A11, ANSYS!$A$3:$A$18, 0))</f>
        <v>0.9</v>
      </c>
      <c r="C11" s="26">
        <f>INDEX(ANSYS!$C$3:$C$18, MATCH($A11, ANSYS!$A$3:$A$18, 0))</f>
        <v>0.2</v>
      </c>
      <c r="D11" s="27">
        <f>INDEX(ANSYS!$E$3:$E$18, MATCH($A11, ANSYS!$A$3:$A$18, 0))</f>
        <v>3.0400000000000002E-7</v>
      </c>
      <c r="E11" s="27">
        <f>INDEX(ANSYS!$K$3:$K$18, MATCH($A11, ANSYS!$A$3:$A$18, 0))</f>
        <v>3.2599999999999998E-7</v>
      </c>
      <c r="F11" s="27">
        <f>INDEX(ANSYS!$Z$3:$Z$18, MATCH($A11, ANSYS!$V$3:$V$18, 0))</f>
        <v>3.0744000000000001E-7</v>
      </c>
      <c r="G11" s="27">
        <f>INDEX(ANSYS!$AF$3:$AF$18, MATCH($A11, ANSYS!$AB$3:$AB$18, 0))</f>
        <v>4.7567999999999998E-7</v>
      </c>
      <c r="H11" s="27">
        <f>_xlfn.NUMBERVALUE(INDEX(CODE!$C$3:$C$12,MATCH($A11,CODE!$B$3:$B$12,0)))</f>
        <v>3.9181610000000001E-7</v>
      </c>
      <c r="I11" s="27">
        <f>_xlfn.NUMBERVALUE(INDEX(CODE!$D$3:$D$12,MATCH($A11,CODE!$B$3:$B$12,0)))</f>
        <v>1.7887639999999999E-7</v>
      </c>
      <c r="J11" s="27">
        <f>_xlfn.NUMBERVALUE(INDEX(CODE!$N$3:$N$12,MATCH($A11,CODE!$M$3:$M$12,0)))</f>
        <v>3.074381E-7</v>
      </c>
      <c r="K11" s="27">
        <f>_xlfn.NUMBERVALUE(INDEX(CODE!$O$3:$O$12,MATCH($A11,CODE!$M$3:$M$12,0)))</f>
        <v>4.75675E-7</v>
      </c>
      <c r="L11" s="27">
        <f>_xlfn.NUMBERVALUE(INDEX(CODE!$Y$3:$Y$12,MATCH($A11,CODE!$X$3:$X$12,0)))</f>
        <v>3.074381E-7</v>
      </c>
      <c r="M11" s="27">
        <f>_xlfn.NUMBERVALUE(INDEX(CODE!$Z$3:$Z$12,MATCH($A11,CODE!$X$3:$X$12,0)))</f>
        <v>4.75675E-7</v>
      </c>
      <c r="N11" s="27">
        <f>_xlfn.NUMBERVALUE(INDEX(CODE!$AJ$3:$AJ$12,MATCH($A11,CODE!$AI$3:$AI$12,0)))</f>
        <v>3.0422060000000001E-7</v>
      </c>
      <c r="O11" s="27">
        <f>_xlfn.NUMBERVALUE(INDEX(CODE!$AK$3:$AK$12,MATCH($A11,CODE!$AI$3:$AI$12,0)))</f>
        <v>3.2625940000000001E-7</v>
      </c>
      <c r="P11" s="34"/>
      <c r="Q11" s="34" t="s">
        <v>368</v>
      </c>
      <c r="R11" s="26" t="s">
        <v>368</v>
      </c>
      <c r="S11" s="26">
        <v>4</v>
      </c>
      <c r="T11" s="27" cm="1">
        <f t="array" ref="T11">INDEX(ANSYS!$F$67:$F$98, MATCH($Q11&amp;"-"&amp;$R11, ANSYS!$A$67:$A$98 &amp; "-" &amp; ANSYS!$E$67:$E$98, 0))</f>
        <v>-636820</v>
      </c>
      <c r="U11" s="27" cm="1">
        <f t="array" ref="U11">INDEX(ANSYS!$M$67:$M$98, MATCH($Q11&amp;"-"&amp;$R11, ANSYS!$H$67:$H$98 &amp; "-" &amp; ANSYS!$L$67:$L$98, 0))</f>
        <v>63781</v>
      </c>
      <c r="V11" s="27" cm="1">
        <f t="array" ref="V11">INDEX(ANSYS!$T$67:$T$98, MATCH($Q11&amp;"-"&amp;$R11, ANSYS!$O$67:$O$98 &amp; "-" &amp; ANSYS!$S$67:$S$98, 0))</f>
        <v>419120</v>
      </c>
      <c r="W11" s="27" cm="1">
        <f t="array" ref="W11">INDEX(ANSYS!$AA$67:$AA$98, MATCH($Q11&amp;"-"&amp;$R11, ANSYS!$V$67:$V$98 &amp; "-" &amp; ANSYS!$Z$67:$Z$98, 0))</f>
        <v>-594000</v>
      </c>
      <c r="X11" s="27" cm="1">
        <f t="array" ref="X11">INDEX(ANSYS!$AH$67:$AH$98, MATCH($Q11&amp;"-"&amp;$R11, ANSYS!$AC$67:$AC$98 &amp; "-" &amp; ANSYS!$AG$67:$AG$98, 0))</f>
        <v>49601</v>
      </c>
      <c r="Y11" s="27" cm="1">
        <f t="array" ref="Y11">INDEX(ANSYS!$AO$67:$AO$98, MATCH($Q11&amp;"-"&amp;$R11, ANSYS!$AJ$67:$AJ$98 &amp; "-" &amp; ANSYS!$AN$67:$AN$98, 0))</f>
        <v>505990</v>
      </c>
      <c r="Z11" s="27" cm="1">
        <f t="array" ref="Z11">_xlfn.NUMBERVALUE(INDEX(CODE!$E$28:$E$47, MATCH($S11&amp;"-"&amp;$R11, CODE!$C$28:$C$47 &amp; "-" &amp; CODE!$B$28:$B$478, 0)))</f>
        <v>-409762.4</v>
      </c>
      <c r="AA11" s="27" cm="1">
        <f t="array" ref="AA11">_xlfn.NUMBERVALUE(INDEX(CODE!$F$28:$F$47, MATCH($S11&amp;"-"&amp;$R11, CODE!$C$28:$C$47 &amp; "-" &amp; CODE!$B$28:$B$478, 0)))</f>
        <v>-25808.75</v>
      </c>
      <c r="AB11" s="27" cm="1">
        <f t="array" ref="AB11">_xlfn.NUMBERVALUE(INDEX(CODE!$G$28:$G$47, MATCH($S11&amp;"-"&amp;$R11, CODE!$C$28:$C$47 &amp; "-" &amp; CODE!$B$28:$B$478, 0)))</f>
        <v>478304.8</v>
      </c>
      <c r="AC11" s="27" cm="1">
        <f t="array" ref="AC11">_xlfn.NUMBERVALUE(INDEX(CODE!$AA$28:$AA$47, MATCH($S11&amp;"-"&amp;$R11, CODE!$Y$28:$Y$47 &amp; "-" &amp; CODE!$X$28:$X$478, 0)))</f>
        <v>-593955.6</v>
      </c>
      <c r="AD11" s="27" cm="1">
        <f t="array" ref="AD11">_xlfn.NUMBERVALUE(INDEX(CODE!$AB$28:$AB$47, MATCH($S11&amp;"-"&amp;$R11, CODE!$Y$28:$Y$47 &amp; "-" &amp; CODE!$X$28:$X$478, 0)))</f>
        <v>49600.69</v>
      </c>
      <c r="AE11" s="27" cm="1">
        <f t="array" ref="AE11">_xlfn.NUMBERVALUE(INDEX(CODE!$AC$28:$AC$47, MATCH($S11&amp;"-"&amp;$R11, CODE!$Y$28:$Y$47 &amp; "-" &amp; CODE!$X$28:$X$478, 0)))</f>
        <v>505988.7</v>
      </c>
      <c r="AF11" s="27" cm="1">
        <f t="array" ref="AF11">_xlfn.NUMBERVALUE(INDEX(CODE!$AL$28:$AL$47, MATCH($S11&amp;"-"&amp;$R11, CODE!$AJ$28:$AJ$47 &amp; "-" &amp; CODE!$AI$28:$AI$478, 0)))</f>
        <v>-636817.69999999995</v>
      </c>
      <c r="AG11" s="27" cm="1">
        <f t="array" ref="AG11">_xlfn.NUMBERVALUE(INDEX(CODE!$AM$28:$AM$47, MATCH($S11&amp;"-"&amp;$R11, CODE!$AJ$28:$AJ$47 &amp; "-" &amp; CODE!$AI$28:$AI$478, 0)))</f>
        <v>63781.19</v>
      </c>
      <c r="AH11" s="27" cm="1">
        <f t="array" ref="AH11">_xlfn.NUMBERVALUE(INDEX(CODE!$AN$28:$AN$47, MATCH($S11&amp;"-"&amp;$R11, CODE!$AJ$28:$AJ$47 &amp; "-" &amp; CODE!$AI$28:$AI$478, 0)))</f>
        <v>419119</v>
      </c>
      <c r="AK11" s="26" t="s">
        <v>368</v>
      </c>
      <c r="AL11" s="26">
        <v>4</v>
      </c>
      <c r="AM11" s="27" cm="1">
        <f t="array" ref="AM11">INDEX(ANSYS!$F$67:$F$98, MATCH($Q11&amp;"-"&amp;$R11, ANSYS!$A$67:$A$98 &amp; "-" &amp; ANSYS!$E$67:$E$98, 0))</f>
        <v>-636820</v>
      </c>
      <c r="AN11" s="27" cm="1">
        <f t="array" ref="AN11">INDEX(ANSYS!$M$67:$M$98, MATCH($Q11&amp;"-"&amp;$R11, ANSYS!$H$67:$H$98 &amp; "-" &amp; ANSYS!$L$67:$L$98, 0))</f>
        <v>63781</v>
      </c>
      <c r="AO11" s="27" cm="1">
        <f t="array" ref="AO11">INDEX(ANSYS!$T$67:$T$98, MATCH($Q11&amp;"-"&amp;$R11, ANSYS!$O$67:$O$98 &amp; "-" &amp; ANSYS!$S$67:$S$98, 0))</f>
        <v>419120</v>
      </c>
      <c r="AP11" s="27" cm="1">
        <f t="array" ref="AP11">INDEX(ANSYS!$AA$67:$AA$98, MATCH($Q11&amp;"-"&amp;$R11, ANSYS!$V$67:$V$98 &amp; "-" &amp; ANSYS!$Z$67:$Z$98, 0))</f>
        <v>-594000</v>
      </c>
      <c r="AQ11" s="27" cm="1">
        <f t="array" ref="AQ11">INDEX(ANSYS!$AH$67:$AH$98, MATCH($Q11&amp;"-"&amp;$R11, ANSYS!$AC$67:$AC$98 &amp; "-" &amp; ANSYS!$AG$67:$AG$98, 0))</f>
        <v>49601</v>
      </c>
      <c r="AR11" s="27" cm="1">
        <f t="array" ref="AR11">INDEX(ANSYS!$AO$67:$AO$98, MATCH($Q11&amp;"-"&amp;$R11, ANSYS!$AJ$67:$AJ$98 &amp; "-" &amp; ANSYS!$AN$67:$AN$98, 0))</f>
        <v>505990</v>
      </c>
      <c r="AS11" s="27" cm="1">
        <f t="array" ref="AS11">_xlfn.NUMBERVALUE(INDEX(CODE!$E$28:$E$47, MATCH($S11&amp;"-"&amp;$R11, CODE!$C$28:$C$47 &amp; "-" &amp; CODE!$B$28:$B$478, 0)))</f>
        <v>-409762.4</v>
      </c>
      <c r="AT11" s="27" cm="1">
        <f t="array" ref="AT11">_xlfn.NUMBERVALUE(INDEX(CODE!$F$28:$F$47, MATCH($S11&amp;"-"&amp;$R11, CODE!$C$28:$C$47 &amp; "-" &amp; CODE!$B$28:$B$478, 0)))</f>
        <v>-25808.75</v>
      </c>
      <c r="AU11" s="27" cm="1">
        <f t="array" ref="AU11">_xlfn.NUMBERVALUE(INDEX(CODE!$G$28:$G$47, MATCH($S11&amp;"-"&amp;$R11, CODE!$C$28:$C$47 &amp; "-" &amp; CODE!$B$28:$B$478, 0)))</f>
        <v>478304.8</v>
      </c>
      <c r="AV11" s="27" cm="1">
        <f t="array" ref="AV11">_xlfn.NUMBERVALUE(INDEX(CODE!$AA$28:$AA$47, MATCH($S11&amp;"-"&amp;$R11, CODE!$Y$28:$Y$47 &amp; "-" &amp; CODE!$X$28:$X$478, 0)))</f>
        <v>-593955.6</v>
      </c>
      <c r="AW11" s="27" cm="1">
        <f t="array" ref="AW11">_xlfn.NUMBERVALUE(INDEX(CODE!$AB$28:$AB$47, MATCH($S11&amp;"-"&amp;$R11, CODE!$Y$28:$Y$47 &amp; "-" &amp; CODE!$X$28:$X$478, 0)))</f>
        <v>49600.69</v>
      </c>
      <c r="AX11" s="27" cm="1">
        <f t="array" ref="AX11">_xlfn.NUMBERVALUE(INDEX(CODE!$AC$28:$AC$47, MATCH($S11&amp;"-"&amp;$R11, CODE!$Y$28:$Y$47 &amp; "-" &amp; CODE!$X$28:$X$478, 0)))</f>
        <v>505988.7</v>
      </c>
      <c r="AY11" s="27" cm="1">
        <f t="array" ref="AY11">_xlfn.NUMBERVALUE(INDEX(CODE!$AL$28:$AL$47, MATCH($S11&amp;"-"&amp;$R11, CODE!$AJ$28:$AJ$47 &amp; "-" &amp; CODE!$AI$28:$AI$478, 0)))</f>
        <v>-636817.69999999995</v>
      </c>
      <c r="AZ11" s="27" cm="1">
        <f t="array" ref="AZ11">_xlfn.NUMBERVALUE(INDEX(CODE!$AM$28:$AM$47, MATCH($S11&amp;"-"&amp;$R11, CODE!$AJ$28:$AJ$47 &amp; "-" &amp; CODE!$AI$28:$AI$478, 0)))</f>
        <v>63781.19</v>
      </c>
      <c r="BA11" s="27" cm="1">
        <f t="array" ref="BA11">_xlfn.NUMBERVALUE(INDEX(CODE!$AN$28:$AN$47, MATCH($S11&amp;"-"&amp;$R11, CODE!$AJ$28:$AJ$47 &amp; "-" &amp; CODE!$AI$28:$AI$478, 0)))</f>
        <v>419119</v>
      </c>
    </row>
    <row r="12" spans="1:53" x14ac:dyDescent="0.2">
      <c r="A12" s="26">
        <v>9</v>
      </c>
      <c r="B12" s="26">
        <f>INDEX(ANSYS!$B$3:$B$18, MATCH($A12, ANSYS!$A$3:$A$18, 0))</f>
        <v>0.6</v>
      </c>
      <c r="C12" s="26">
        <f>INDEX(ANSYS!$C$3:$C$18, MATCH($A12, ANSYS!$A$3:$A$18, 0))</f>
        <v>0</v>
      </c>
      <c r="D12" s="27">
        <f>INDEX(ANSYS!$E$3:$E$18, MATCH($A12, ANSYS!$A$3:$A$18, 0))</f>
        <v>0</v>
      </c>
      <c r="E12" s="27">
        <f>INDEX(ANSYS!$K$3:$K$18, MATCH($A12, ANSYS!$A$3:$A$18, 0))</f>
        <v>0</v>
      </c>
      <c r="F12" s="27">
        <f>INDEX(ANSYS!$Z$3:$Z$18, MATCH($A12, ANSYS!$V$3:$V$18, 0))</f>
        <v>0</v>
      </c>
      <c r="G12" s="27">
        <f>INDEX(ANSYS!$AF$3:$AF$18, MATCH($A12, ANSYS!$AB$3:$AB$18, 0))</f>
        <v>0</v>
      </c>
      <c r="H12" s="27">
        <f>_xlfn.NUMBERVALUE(INDEX(CODE!$C$3:$C$12,MATCH($A12,CODE!$B$3:$B$12,0)))</f>
        <v>0</v>
      </c>
      <c r="I12" s="27">
        <f>_xlfn.NUMBERVALUE(INDEX(CODE!$D$3:$D$12,MATCH($A12,CODE!$B$3:$B$12,0)))</f>
        <v>0</v>
      </c>
      <c r="J12" s="27">
        <f>_xlfn.NUMBERVALUE(INDEX(CODE!$N$3:$N$12,MATCH($A12,CODE!$M$3:$M$12,0)))</f>
        <v>0</v>
      </c>
      <c r="K12" s="27">
        <f>_xlfn.NUMBERVALUE(INDEX(CODE!$O$3:$O$12,MATCH($A12,CODE!$M$3:$M$12,0)))</f>
        <v>0</v>
      </c>
      <c r="L12" s="27">
        <f>_xlfn.NUMBERVALUE(INDEX(CODE!$Y$3:$Y$12,MATCH($A12,CODE!$X$3:$X$12,0)))</f>
        <v>0</v>
      </c>
      <c r="M12" s="27">
        <f>_xlfn.NUMBERVALUE(INDEX(CODE!$Z$3:$Z$12,MATCH($A12,CODE!$X$3:$X$12,0)))</f>
        <v>0</v>
      </c>
      <c r="N12" s="27">
        <f>_xlfn.NUMBERVALUE(INDEX(CODE!$AJ$3:$AJ$12,MATCH($A12,CODE!$AI$3:$AI$12,0)))</f>
        <v>0</v>
      </c>
      <c r="O12" s="27">
        <f>_xlfn.NUMBERVALUE(INDEX(CODE!$AK$3:$AK$12,MATCH($A12,CODE!$AI$3:$AI$12,0)))</f>
        <v>0</v>
      </c>
      <c r="P12" s="34"/>
      <c r="Q12" s="34" t="s">
        <v>370</v>
      </c>
      <c r="R12" s="26" t="s">
        <v>371</v>
      </c>
      <c r="S12" s="26">
        <v>1</v>
      </c>
      <c r="T12" s="27" cm="1">
        <f t="array" ref="T12">INDEX(ANSYS!$F$67:$F$98, MATCH($Q12&amp;"-"&amp;$R12, ANSYS!$A$67:$A$98 &amp; "-" &amp; ANSYS!$E$67:$E$98, 0))</f>
        <v>-91894</v>
      </c>
      <c r="U12" s="27" cm="1">
        <f t="array" ref="U12">INDEX(ANSYS!$M$67:$M$98, MATCH($Q12&amp;"-"&amp;$R12, ANSYS!$H$67:$H$98 &amp; "-" &amp; ANSYS!$L$67:$L$98, 0))</f>
        <v>-330150</v>
      </c>
      <c r="V12" s="27" cm="1">
        <f t="array" ref="V12">INDEX(ANSYS!$T$67:$T$98, MATCH($Q12&amp;"-"&amp;$R12, ANSYS!$O$67:$O$98 &amp; "-" &amp; ANSYS!$S$67:$S$98, 0))</f>
        <v>6272.7</v>
      </c>
      <c r="W12" s="27" cm="1">
        <f t="array" ref="W12">INDEX(ANSYS!$AA$67:$AA$98, MATCH($Q12&amp;"-"&amp;$R12, ANSYS!$V$67:$V$98 &amp; "-" &amp; ANSYS!$Z$67:$Z$98, 0))</f>
        <v>101000</v>
      </c>
      <c r="X12" s="27" cm="1">
        <f t="array" ref="X12">INDEX(ANSYS!$AH$67:$AH$98, MATCH($Q12&amp;"-"&amp;$R12, ANSYS!$AC$67:$AC$98 &amp; "-" &amp; ANSYS!$AG$67:$AG$98, 0))</f>
        <v>-207000</v>
      </c>
      <c r="Y12" s="27" cm="1">
        <f t="array" ref="Y12">INDEX(ANSYS!$AO$67:$AO$98, MATCH($Q12&amp;"-"&amp;$R12, ANSYS!$AJ$67:$AJ$98 &amp; "-" &amp; ANSYS!$AN$67:$AN$98, 0))</f>
        <v>-82692</v>
      </c>
      <c r="Z12" s="27" cm="1">
        <f t="array" ref="Z12">_xlfn.NUMBERVALUE(INDEX(CODE!$E$28:$E$47, MATCH($S12&amp;"-"&amp;$R12, CODE!$C$28:$C$47 &amp; "-" &amp; CODE!$B$28:$B$478, 0)))</f>
        <v>-125093</v>
      </c>
      <c r="AA12" s="27" cm="1">
        <f t="array" ref="AA12">_xlfn.NUMBERVALUE(INDEX(CODE!$F$28:$F$47, MATCH($S12&amp;"-"&amp;$R12, CODE!$C$28:$C$47 &amp; "-" &amp; CODE!$B$28:$B$478, 0)))</f>
        <v>-350117</v>
      </c>
      <c r="AB12" s="27" cm="1">
        <f t="array" ref="AB12">_xlfn.NUMBERVALUE(INDEX(CODE!$G$28:$G$47, MATCH($S12&amp;"-"&amp;$R12, CODE!$C$28:$C$47 &amp; "-" &amp; CODE!$B$28:$B$478, 0)))</f>
        <v>-77160.69</v>
      </c>
      <c r="AC12" s="27" cm="1">
        <f t="array" ref="AC12">_xlfn.NUMBERVALUE(INDEX(CODE!$AA$28:$AA$47, MATCH($S12&amp;"-"&amp;$R12, CODE!$Y$28:$Y$47 &amp; "-" &amp; CODE!$X$28:$X$478, 0)))</f>
        <v>100951.7</v>
      </c>
      <c r="AD12" s="27" cm="1">
        <f t="array" ref="AD12">_xlfn.NUMBERVALUE(INDEX(CODE!$AB$28:$AB$47, MATCH($S12&amp;"-"&amp;$R12, CODE!$Y$28:$Y$47 &amp; "-" &amp; CODE!$X$28:$X$478, 0)))</f>
        <v>-207340.4</v>
      </c>
      <c r="AE12" s="27" cm="1">
        <f t="array" ref="AE12">_xlfn.NUMBERVALUE(INDEX(CODE!$AC$28:$AC$47, MATCH($S12&amp;"-"&amp;$R12, CODE!$Y$28:$Y$47 &amp; "-" &amp; CODE!$X$28:$X$478, 0)))</f>
        <v>-82691.69</v>
      </c>
      <c r="AF12" s="27" cm="1">
        <f t="array" ref="AF12">_xlfn.NUMBERVALUE(INDEX(CODE!$AL$28:$AL$47, MATCH($S12&amp;"-"&amp;$R12, CODE!$AJ$28:$AJ$47 &amp; "-" &amp; CODE!$AI$28:$AI$478, 0)))</f>
        <v>-91894.46</v>
      </c>
      <c r="AG12" s="27" cm="1">
        <f t="array" ref="AG12">_xlfn.NUMBERVALUE(INDEX(CODE!$AM$28:$AM$47, MATCH($S12&amp;"-"&amp;$R12, CODE!$AJ$28:$AJ$47 &amp; "-" &amp; CODE!$AI$28:$AI$478, 0)))</f>
        <v>-330147.40000000002</v>
      </c>
      <c r="AH12" s="27" cm="1">
        <f t="array" ref="AH12">_xlfn.NUMBERVALUE(INDEX(CODE!$AN$28:$AN$47, MATCH($S12&amp;"-"&amp;$R12, CODE!$AJ$28:$AJ$47 &amp; "-" &amp; CODE!$AI$28:$AI$478, 0)))</f>
        <v>6272.7079999999996</v>
      </c>
      <c r="AK12" s="26" t="s">
        <v>371</v>
      </c>
      <c r="AL12" s="26">
        <v>1</v>
      </c>
      <c r="AM12" s="27" cm="1">
        <f t="array" ref="AM12">INDEX(ANSYS!$F$67:$F$98, MATCH($Q12&amp;"-"&amp;$R12, ANSYS!$A$67:$A$98 &amp; "-" &amp; ANSYS!$E$67:$E$98, 0))</f>
        <v>-91894</v>
      </c>
      <c r="AN12" s="27" cm="1">
        <f t="array" ref="AN12">INDEX(ANSYS!$M$67:$M$98, MATCH($Q12&amp;"-"&amp;$R12, ANSYS!$H$67:$H$98 &amp; "-" &amp; ANSYS!$L$67:$L$98, 0))</f>
        <v>-330150</v>
      </c>
      <c r="AO12" s="27" cm="1">
        <f t="array" ref="AO12">INDEX(ANSYS!$T$67:$T$98, MATCH($Q12&amp;"-"&amp;$R12, ANSYS!$O$67:$O$98 &amp; "-" &amp; ANSYS!$S$67:$S$98, 0))</f>
        <v>6272.7</v>
      </c>
      <c r="AP12" s="27" cm="1">
        <f t="array" ref="AP12">INDEX(ANSYS!$AA$67:$AA$98, MATCH($Q12&amp;"-"&amp;$R12, ANSYS!$V$67:$V$98 &amp; "-" &amp; ANSYS!$Z$67:$Z$98, 0))</f>
        <v>101000</v>
      </c>
      <c r="AQ12" s="27" cm="1">
        <f t="array" ref="AQ12">INDEX(ANSYS!$AH$67:$AH$98, MATCH($Q12&amp;"-"&amp;$R12, ANSYS!$AC$67:$AC$98 &amp; "-" &amp; ANSYS!$AG$67:$AG$98, 0))</f>
        <v>-207000</v>
      </c>
      <c r="AR12" s="27" cm="1">
        <f t="array" ref="AR12">INDEX(ANSYS!$AO$67:$AO$98, MATCH($Q12&amp;"-"&amp;$R12, ANSYS!$AJ$67:$AJ$98 &amp; "-" &amp; ANSYS!$AN$67:$AN$98, 0))</f>
        <v>-82692</v>
      </c>
      <c r="AS12" s="27" cm="1">
        <f t="array" ref="AS12">_xlfn.NUMBERVALUE(INDEX(CODE!$E$28:$E$47, MATCH($S12&amp;"-"&amp;$R12, CODE!$C$28:$C$47 &amp; "-" &amp; CODE!$B$28:$B$478, 0)))</f>
        <v>-125093</v>
      </c>
      <c r="AT12" s="27" cm="1">
        <f t="array" ref="AT12">_xlfn.NUMBERVALUE(INDEX(CODE!$F$28:$F$47, MATCH($S12&amp;"-"&amp;$R12, CODE!$C$28:$C$47 &amp; "-" &amp; CODE!$B$28:$B$478, 0)))</f>
        <v>-350117</v>
      </c>
      <c r="AU12" s="27" cm="1">
        <f t="array" ref="AU12">_xlfn.NUMBERVALUE(INDEX(CODE!$G$28:$G$47, MATCH($S12&amp;"-"&amp;$R12, CODE!$C$28:$C$47 &amp; "-" &amp; CODE!$B$28:$B$478, 0)))</f>
        <v>-77160.69</v>
      </c>
      <c r="AV12" s="27" cm="1">
        <f t="array" ref="AV12">_xlfn.NUMBERVALUE(INDEX(CODE!$AA$28:$AA$47, MATCH($S12&amp;"-"&amp;$R12, CODE!$Y$28:$Y$47 &amp; "-" &amp; CODE!$X$28:$X$478, 0)))</f>
        <v>100951.7</v>
      </c>
      <c r="AW12" s="27" cm="1">
        <f t="array" ref="AW12">_xlfn.NUMBERVALUE(INDEX(CODE!$AB$28:$AB$47, MATCH($S12&amp;"-"&amp;$R12, CODE!$Y$28:$Y$47 &amp; "-" &amp; CODE!$X$28:$X$478, 0)))</f>
        <v>-207340.4</v>
      </c>
      <c r="AX12" s="27" cm="1">
        <f t="array" ref="AX12">_xlfn.NUMBERVALUE(INDEX(CODE!$AC$28:$AC$47, MATCH($S12&amp;"-"&amp;$R12, CODE!$Y$28:$Y$47 &amp; "-" &amp; CODE!$X$28:$X$478, 0)))</f>
        <v>-82691.69</v>
      </c>
      <c r="AY12" s="27" cm="1">
        <f t="array" ref="AY12">_xlfn.NUMBERVALUE(INDEX(CODE!$AL$28:$AL$47, MATCH($S12&amp;"-"&amp;$R12, CODE!$AJ$28:$AJ$47 &amp; "-" &amp; CODE!$AI$28:$AI$478, 0)))</f>
        <v>-91894.46</v>
      </c>
      <c r="AZ12" s="27" cm="1">
        <f t="array" ref="AZ12">_xlfn.NUMBERVALUE(INDEX(CODE!$AM$28:$AM$47, MATCH($S12&amp;"-"&amp;$R12, CODE!$AJ$28:$AJ$47 &amp; "-" &amp; CODE!$AI$28:$AI$478, 0)))</f>
        <v>-330147.40000000002</v>
      </c>
      <c r="BA12" s="27" cm="1">
        <f t="array" ref="BA12">_xlfn.NUMBERVALUE(INDEX(CODE!$AN$28:$AN$47, MATCH($S12&amp;"-"&amp;$R12, CODE!$AJ$28:$AJ$47 &amp; "-" &amp; CODE!$AI$28:$AI$478, 0)))</f>
        <v>6272.7079999999996</v>
      </c>
    </row>
    <row r="13" spans="1:53" x14ac:dyDescent="0.2">
      <c r="A13" s="28">
        <v>10</v>
      </c>
      <c r="B13" s="28">
        <f>INDEX(ANSYS!$B$3:$B$18, MATCH($A13, ANSYS!$A$3:$A$18, 0))</f>
        <v>0.9</v>
      </c>
      <c r="C13" s="28">
        <f>INDEX(ANSYS!$C$3:$C$18, MATCH($A13, ANSYS!$A$3:$A$18, 0))</f>
        <v>0</v>
      </c>
      <c r="D13" s="27">
        <f>INDEX(ANSYS!$E$3:$E$18, MATCH($A13, ANSYS!$A$3:$A$18, 0))</f>
        <v>0</v>
      </c>
      <c r="E13" s="27">
        <f>INDEX(ANSYS!$K$3:$K$18, MATCH($A13, ANSYS!$A$3:$A$18, 0))</f>
        <v>0</v>
      </c>
      <c r="F13" s="27">
        <f>INDEX(ANSYS!$Z$3:$Z$18, MATCH($A13, ANSYS!$V$3:$V$18, 0))</f>
        <v>0</v>
      </c>
      <c r="G13" s="27">
        <f>INDEX(ANSYS!$AF$3:$AF$18, MATCH($A13, ANSYS!$AB$3:$AB$18, 0))</f>
        <v>0</v>
      </c>
      <c r="H13" s="27">
        <f>_xlfn.NUMBERVALUE(INDEX(CODE!$C$3:$C$12,MATCH($A13,CODE!$B$3:$B$12,0)))</f>
        <v>0</v>
      </c>
      <c r="I13" s="27">
        <f>_xlfn.NUMBERVALUE(INDEX(CODE!$D$3:$D$12,MATCH($A13,CODE!$B$3:$B$12,0)))</f>
        <v>0</v>
      </c>
      <c r="J13" s="27">
        <f>_xlfn.NUMBERVALUE(INDEX(CODE!$N$3:$N$12,MATCH($A13,CODE!$M$3:$M$12,0)))</f>
        <v>0</v>
      </c>
      <c r="K13" s="27">
        <f>_xlfn.NUMBERVALUE(INDEX(CODE!$O$3:$O$12,MATCH($A13,CODE!$M$3:$M$12,0)))</f>
        <v>0</v>
      </c>
      <c r="L13" s="27">
        <f>_xlfn.NUMBERVALUE(INDEX(CODE!$Y$3:$Y$12,MATCH($A13,CODE!$X$3:$X$12,0)))</f>
        <v>0</v>
      </c>
      <c r="M13" s="27">
        <f>_xlfn.NUMBERVALUE(INDEX(CODE!$Z$3:$Z$12,MATCH($A13,CODE!$X$3:$X$12,0)))</f>
        <v>0</v>
      </c>
      <c r="N13" s="27">
        <f>_xlfn.NUMBERVALUE(INDEX(CODE!$AJ$3:$AJ$12,MATCH($A13,CODE!$AI$3:$AI$12,0)))</f>
        <v>0</v>
      </c>
      <c r="O13" s="27">
        <f>_xlfn.NUMBERVALUE(INDEX(CODE!$AK$3:$AK$12,MATCH($A13,CODE!$AI$3:$AI$12,0)))</f>
        <v>0</v>
      </c>
      <c r="P13" s="34"/>
      <c r="Q13" s="34" t="s">
        <v>372</v>
      </c>
      <c r="R13" s="28" t="s">
        <v>371</v>
      </c>
      <c r="S13" s="28">
        <v>2</v>
      </c>
      <c r="T13" s="27" cm="1">
        <f t="array" ref="T13">INDEX(ANSYS!$F$67:$F$98, MATCH($Q13&amp;"-"&amp;$R13, ANSYS!$A$67:$A$98 &amp; "-" &amp; ANSYS!$E$67:$E$98, 0))</f>
        <v>-91894</v>
      </c>
      <c r="U13" s="27" cm="1">
        <f t="array" ref="U13">INDEX(ANSYS!$M$67:$M$98, MATCH($Q13&amp;"-"&amp;$R13, ANSYS!$H$67:$H$98 &amp; "-" &amp; ANSYS!$L$67:$L$98, 0))</f>
        <v>83160</v>
      </c>
      <c r="V13" s="27" cm="1">
        <f t="array" ref="V13">INDEX(ANSYS!$T$67:$T$98, MATCH($Q13&amp;"-"&amp;$R13, ANSYS!$O$67:$O$98 &amp; "-" &amp; ANSYS!$S$67:$S$98, 0))</f>
        <v>6272.7</v>
      </c>
      <c r="W13" s="27" cm="1">
        <f t="array" ref="W13">INDEX(ANSYS!$AA$67:$AA$98, MATCH($Q13&amp;"-"&amp;$R13, ANSYS!$V$67:$V$98 &amp; "-" &amp; ANSYS!$Z$67:$Z$98, 0))</f>
        <v>-129000</v>
      </c>
      <c r="X13" s="27" cm="1">
        <f t="array" ref="X13">INDEX(ANSYS!$AH$67:$AH$98, MATCH($Q13&amp;"-"&amp;$R13, ANSYS!$AC$67:$AC$98 &amp; "-" &amp; ANSYS!$AG$67:$AG$98, 0))</f>
        <v>23057</v>
      </c>
      <c r="Y13" s="27" cm="1">
        <f t="array" ref="Y13">INDEX(ANSYS!$AO$67:$AO$98, MATCH($Q13&amp;"-"&amp;$R13, ANSYS!$AJ$67:$AJ$98 &amp; "-" &amp; ANSYS!$AN$67:$AN$98, 0))</f>
        <v>18599</v>
      </c>
      <c r="Z13" s="27" cm="1">
        <f t="array" ref="Z13">_xlfn.NUMBERVALUE(INDEX(CODE!$E$28:$E$47, MATCH($S13&amp;"-"&amp;$R13, CODE!$C$28:$C$47 &amp; "-" &amp; CODE!$B$28:$B$478, 0)))</f>
        <v>19602.64</v>
      </c>
      <c r="AA13" s="27" cm="1">
        <f t="array" ref="AA13">_xlfn.NUMBERVALUE(INDEX(CODE!$F$28:$F$47, MATCH($S13&amp;"-"&amp;$R13, CODE!$C$28:$C$47 &amp; "-" &amp; CODE!$B$28:$B$478, 0)))</f>
        <v>21957.439999999999</v>
      </c>
      <c r="AB13" s="27" cm="1">
        <f t="array" ref="AB13">_xlfn.NUMBERVALUE(INDEX(CODE!$G$28:$G$47, MATCH($S13&amp;"-"&amp;$R13, CODE!$C$28:$C$47 &amp; "-" &amp; CODE!$B$28:$B$478, 0)))</f>
        <v>12943.74</v>
      </c>
      <c r="AC13" s="27" cm="1">
        <f t="array" ref="AC13">_xlfn.NUMBERVALUE(INDEX(CODE!$AA$28:$AA$47, MATCH($S13&amp;"-"&amp;$R13, CODE!$Y$28:$Y$47 &amp; "-" &amp; CODE!$X$28:$X$478, 0)))</f>
        <v>-129445.8</v>
      </c>
      <c r="AD13" s="27" cm="1">
        <f t="array" ref="AD13">_xlfn.NUMBERVALUE(INDEX(CODE!$AB$28:$AB$47, MATCH($S13&amp;"-"&amp;$R13, CODE!$Y$28:$Y$47 &amp; "-" &amp; CODE!$X$28:$X$478, 0)))</f>
        <v>23057.05</v>
      </c>
      <c r="AE13" s="27" cm="1">
        <f t="array" ref="AE13">_xlfn.NUMBERVALUE(INDEX(CODE!$AC$28:$AC$47, MATCH($S13&amp;"-"&amp;$R13, CODE!$Y$28:$Y$47 &amp; "-" &amp; CODE!$X$28:$X$478, 0)))</f>
        <v>18599.41</v>
      </c>
      <c r="AF13" s="27" cm="1">
        <f t="array" ref="AF13">_xlfn.NUMBERVALUE(INDEX(CODE!$AL$28:$AL$47, MATCH($S13&amp;"-"&amp;$R13, CODE!$AJ$28:$AJ$47 &amp; "-" &amp; CODE!$AI$28:$AI$478, 0)))</f>
        <v>-91894.46</v>
      </c>
      <c r="AG13" s="27" cm="1">
        <f t="array" ref="AG13">_xlfn.NUMBERVALUE(INDEX(CODE!$AM$28:$AM$47, MATCH($S13&amp;"-"&amp;$R13, CODE!$AJ$28:$AJ$47 &amp; "-" &amp; CODE!$AI$28:$AI$478, 0)))</f>
        <v>83160.42</v>
      </c>
      <c r="AH13" s="27" cm="1">
        <f t="array" ref="AH13">_xlfn.NUMBERVALUE(INDEX(CODE!$AN$28:$AN$47, MATCH($S13&amp;"-"&amp;$R13, CODE!$AJ$28:$AJ$47 &amp; "-" &amp; CODE!$AI$28:$AI$478, 0)))</f>
        <v>6272.7079999999996</v>
      </c>
      <c r="AK13" s="28" t="s">
        <v>371</v>
      </c>
      <c r="AL13" s="28">
        <v>2</v>
      </c>
      <c r="AM13" s="27" cm="1">
        <f t="array" ref="AM13">INDEX(ANSYS!$F$67:$F$98, MATCH($Q13&amp;"-"&amp;$R13, ANSYS!$A$67:$A$98 &amp; "-" &amp; ANSYS!$E$67:$E$98, 0))</f>
        <v>-91894</v>
      </c>
      <c r="AN13" s="27" cm="1">
        <f t="array" ref="AN13">INDEX(ANSYS!$M$67:$M$98, MATCH($Q13&amp;"-"&amp;$R13, ANSYS!$H$67:$H$98 &amp; "-" &amp; ANSYS!$L$67:$L$98, 0))</f>
        <v>83160</v>
      </c>
      <c r="AO13" s="27" cm="1">
        <f t="array" ref="AO13">INDEX(ANSYS!$T$67:$T$98, MATCH($Q13&amp;"-"&amp;$R13, ANSYS!$O$67:$O$98 &amp; "-" &amp; ANSYS!$S$67:$S$98, 0))</f>
        <v>6272.7</v>
      </c>
      <c r="AP13" s="27" cm="1">
        <f t="array" ref="AP13">INDEX(ANSYS!$AA$67:$AA$98, MATCH($Q13&amp;"-"&amp;$R13, ANSYS!$V$67:$V$98 &amp; "-" &amp; ANSYS!$Z$67:$Z$98, 0))</f>
        <v>-129000</v>
      </c>
      <c r="AQ13" s="27" cm="1">
        <f t="array" ref="AQ13">INDEX(ANSYS!$AH$67:$AH$98, MATCH($Q13&amp;"-"&amp;$R13, ANSYS!$AC$67:$AC$98 &amp; "-" &amp; ANSYS!$AG$67:$AG$98, 0))</f>
        <v>23057</v>
      </c>
      <c r="AR13" s="27" cm="1">
        <f t="array" ref="AR13">INDEX(ANSYS!$AO$67:$AO$98, MATCH($Q13&amp;"-"&amp;$R13, ANSYS!$AJ$67:$AJ$98 &amp; "-" &amp; ANSYS!$AN$67:$AN$98, 0))</f>
        <v>18599</v>
      </c>
      <c r="AS13" s="27" cm="1">
        <f t="array" ref="AS13">_xlfn.NUMBERVALUE(INDEX(CODE!$E$28:$E$47, MATCH($S13&amp;"-"&amp;$R13, CODE!$C$28:$C$47 &amp; "-" &amp; CODE!$B$28:$B$478, 0)))</f>
        <v>19602.64</v>
      </c>
      <c r="AT13" s="27" cm="1">
        <f t="array" ref="AT13">_xlfn.NUMBERVALUE(INDEX(CODE!$F$28:$F$47, MATCH($S13&amp;"-"&amp;$R13, CODE!$C$28:$C$47 &amp; "-" &amp; CODE!$B$28:$B$478, 0)))</f>
        <v>21957.439999999999</v>
      </c>
      <c r="AU13" s="27" cm="1">
        <f t="array" ref="AU13">_xlfn.NUMBERVALUE(INDEX(CODE!$G$28:$G$47, MATCH($S13&amp;"-"&amp;$R13, CODE!$C$28:$C$47 &amp; "-" &amp; CODE!$B$28:$B$478, 0)))</f>
        <v>12943.74</v>
      </c>
      <c r="AV13" s="27" cm="1">
        <f t="array" ref="AV13">_xlfn.NUMBERVALUE(INDEX(CODE!$AA$28:$AA$47, MATCH($S13&amp;"-"&amp;$R13, CODE!$Y$28:$Y$47 &amp; "-" &amp; CODE!$X$28:$X$478, 0)))</f>
        <v>-129445.8</v>
      </c>
      <c r="AW13" s="27" cm="1">
        <f t="array" ref="AW13">_xlfn.NUMBERVALUE(INDEX(CODE!$AB$28:$AB$47, MATCH($S13&amp;"-"&amp;$R13, CODE!$Y$28:$Y$47 &amp; "-" &amp; CODE!$X$28:$X$478, 0)))</f>
        <v>23057.05</v>
      </c>
      <c r="AX13" s="27" cm="1">
        <f t="array" ref="AX13">_xlfn.NUMBERVALUE(INDEX(CODE!$AC$28:$AC$47, MATCH($S13&amp;"-"&amp;$R13, CODE!$Y$28:$Y$47 &amp; "-" &amp; CODE!$X$28:$X$478, 0)))</f>
        <v>18599.41</v>
      </c>
      <c r="AY13" s="27" cm="1">
        <f t="array" ref="AY13">_xlfn.NUMBERVALUE(INDEX(CODE!$AL$28:$AL$47, MATCH($S13&amp;"-"&amp;$R13, CODE!$AJ$28:$AJ$47 &amp; "-" &amp; CODE!$AI$28:$AI$478, 0)))</f>
        <v>-91894.46</v>
      </c>
      <c r="AZ13" s="27" cm="1">
        <f t="array" ref="AZ13">_xlfn.NUMBERVALUE(INDEX(CODE!$AM$28:$AM$47, MATCH($S13&amp;"-"&amp;$R13, CODE!$AJ$28:$AJ$47 &amp; "-" &amp; CODE!$AI$28:$AI$478, 0)))</f>
        <v>83160.42</v>
      </c>
      <c r="BA13" s="27" cm="1">
        <f t="array" ref="BA13">_xlfn.NUMBERVALUE(INDEX(CODE!$AN$28:$AN$47, MATCH($S13&amp;"-"&amp;$R13, CODE!$AJ$28:$AJ$47 &amp; "-" &amp; CODE!$AI$28:$AI$478, 0)))</f>
        <v>6272.7079999999996</v>
      </c>
    </row>
    <row r="14" spans="1:53" x14ac:dyDescent="0.2">
      <c r="A14" s="29"/>
      <c r="B14" s="29" t="s">
        <v>360</v>
      </c>
      <c r="C14" s="29"/>
      <c r="D14" s="30" cm="1">
        <f t="array" ref="D14">SQRT(SUM((D4:D13-$D$4:$D$13)^2))</f>
        <v>0</v>
      </c>
      <c r="E14" s="30" cm="1">
        <f t="array" ref="E14">SQRT(SUM((E4:E13-$E$4:$E$13)^2))</f>
        <v>0</v>
      </c>
      <c r="F14" s="31" cm="1">
        <f t="array" ref="F14">SQRT(SUM((F4:F13-$D$4:$D$13)^2))</f>
        <v>4.2875419426519897E-7</v>
      </c>
      <c r="G14" s="31" cm="1">
        <f t="array" ref="G14">SQRT(SUM((G4:G13-$E$4:$E$13)^2))</f>
        <v>5.8854966086134177E-7</v>
      </c>
      <c r="H14" s="31" cm="1">
        <f t="array" ref="H14">SQRT(SUM((H4:H13-$D$4:$D$13)^2))</f>
        <v>4.4367501052236418E-7</v>
      </c>
      <c r="I14" s="31" cm="1">
        <f t="array" ref="I14">SQRT(SUM((I4:I13-$E$4:$E$13)^2))</f>
        <v>4.8044000829011901E-7</v>
      </c>
      <c r="J14" s="31" cm="1">
        <f t="array" ref="J14">SQRT(SUM((J4:J13-$D$4:$D$13)^2))</f>
        <v>4.2875738104362713E-7</v>
      </c>
      <c r="K14" s="31" cm="1">
        <f t="array" ref="K14">SQRT(SUM((K4:K13-$E$4:$E$13)^2))</f>
        <v>5.885415153973765E-7</v>
      </c>
      <c r="L14" s="31" cm="1">
        <f t="array" ref="L14">SQRT(SUM((L4:L13-$D$4:$D$13)^2))</f>
        <v>4.2875738104362713E-7</v>
      </c>
      <c r="M14" s="31" cm="1">
        <f t="array" ref="M14">SQRT(SUM((M4:M13-$E$4:$E$13)^2))</f>
        <v>5.885415153973765E-7</v>
      </c>
      <c r="N14" s="31" cm="1">
        <f t="array" ref="N14">SQRT(SUM((N4:N13-$D$4:$D$13)^2))</f>
        <v>7.604748056312036E-10</v>
      </c>
      <c r="O14" s="31" cm="1">
        <f t="array" ref="O14">SQRT(SUM((O4:O13-$E$4:$E$13)^2))</f>
        <v>4.7355658553118734E-9</v>
      </c>
      <c r="Q14" s="32" t="s">
        <v>373</v>
      </c>
      <c r="R14" s="26" t="s">
        <v>371</v>
      </c>
      <c r="S14" s="26">
        <v>3</v>
      </c>
      <c r="T14" s="27" cm="1">
        <f t="array" ref="T14">INDEX(ANSYS!$F$67:$F$98, MATCH($Q14&amp;"-"&amp;$R14, ANSYS!$A$67:$A$98 &amp; "-" &amp; ANSYS!$E$67:$E$98, 0))</f>
        <v>202890</v>
      </c>
      <c r="U14" s="27" cm="1">
        <f t="array" ref="U14">INDEX(ANSYS!$M$67:$M$98, MATCH($Q14&amp;"-"&amp;$R14, ANSYS!$H$67:$H$98 &amp; "-" &amp; ANSYS!$L$67:$L$98, 0))</f>
        <v>83160</v>
      </c>
      <c r="V14" s="27" cm="1">
        <f t="array" ref="V14">INDEX(ANSYS!$T$67:$T$98, MATCH($Q14&amp;"-"&amp;$R14, ANSYS!$O$67:$O$98 &amp; "-" &amp; ANSYS!$S$67:$S$98, 0))</f>
        <v>6272.7</v>
      </c>
      <c r="W14" s="27" cm="1">
        <f t="array" ref="W14">INDEX(ANSYS!$AA$67:$AA$98, MATCH($Q14&amp;"-"&amp;$R14, ANSYS!$V$67:$V$98 &amp; "-" &amp; ANSYS!$Z$67:$Z$98, 0))</f>
        <v>-61918</v>
      </c>
      <c r="X14" s="27" cm="1">
        <f t="array" ref="X14">INDEX(ANSYS!$AH$67:$AH$98, MATCH($Q14&amp;"-"&amp;$R14, ANSYS!$AC$67:$AC$98 &amp; "-" &amp; ANSYS!$AG$67:$AG$98, 0))</f>
        <v>-44470</v>
      </c>
      <c r="Y14" s="27" cm="1">
        <f t="array" ref="Y14">INDEX(ANSYS!$AO$67:$AO$98, MATCH($Q14&amp;"-"&amp;$R14, ANSYS!$AJ$67:$AJ$98 &amp; "-" &amp; ANSYS!$AN$67:$AN$98, 0))</f>
        <v>172200</v>
      </c>
      <c r="Z14" s="27" cm="1">
        <f t="array" ref="Z14">_xlfn.NUMBERVALUE(INDEX(CODE!$E$28:$E$47, MATCH($S14&amp;"-"&amp;$R14, CODE!$C$28:$C$47 &amp; "-" &amp; CODE!$B$28:$B$478, 0)))</f>
        <v>216194.1</v>
      </c>
      <c r="AA14" s="27" cm="1">
        <f t="array" ref="AA14">_xlfn.NUMBERVALUE(INDEX(CODE!$F$28:$F$47, MATCH($S14&amp;"-"&amp;$R14, CODE!$C$28:$C$47 &amp; "-" &amp; CODE!$B$28:$B$478, 0)))</f>
        <v>98409.68</v>
      </c>
      <c r="AB14" s="27" cm="1">
        <f t="array" ref="AB14">_xlfn.NUMBERVALUE(INDEX(CODE!$G$28:$G$47, MATCH($S14&amp;"-"&amp;$R14, CODE!$C$28:$C$47 &amp; "-" &amp; CODE!$B$28:$B$478, 0)))</f>
        <v>88736.68</v>
      </c>
      <c r="AC14" s="27" cm="1">
        <f t="array" ref="AC14">_xlfn.NUMBERVALUE(INDEX(CODE!$AA$28:$AA$47, MATCH($S14&amp;"-"&amp;$R14, CODE!$Y$28:$Y$47 &amp; "-" &amp; CODE!$X$28:$X$478, 0)))</f>
        <v>-61918.41</v>
      </c>
      <c r="AD14" s="27" cm="1">
        <f t="array" ref="AD14">_xlfn.NUMBERVALUE(INDEX(CODE!$AB$28:$AB$47, MATCH($S14&amp;"-"&amp;$R14, CODE!$Y$28:$Y$47 &amp; "-" &amp; CODE!$X$28:$X$478, 0)))</f>
        <v>-44470.34</v>
      </c>
      <c r="AE14" s="27" cm="1">
        <f t="array" ref="AE14">_xlfn.NUMBERVALUE(INDEX(CODE!$AC$28:$AC$47, MATCH($S14&amp;"-"&amp;$R14, CODE!$Y$28:$Y$47 &amp; "-" &amp; CODE!$X$28:$X$478, 0)))</f>
        <v>172197.7</v>
      </c>
      <c r="AF14" s="27" cm="1">
        <f t="array" ref="AF14">_xlfn.NUMBERVALUE(INDEX(CODE!$AL$28:$AL$47, MATCH($S14&amp;"-"&amp;$R14, CODE!$AJ$28:$AJ$47 &amp; "-" &amp; CODE!$AI$28:$AI$478, 0)))</f>
        <v>202885.2</v>
      </c>
      <c r="AG14" s="27" cm="1">
        <f t="array" ref="AG14">_xlfn.NUMBERVALUE(INDEX(CODE!$AM$28:$AM$47, MATCH($S14&amp;"-"&amp;$R14, CODE!$AJ$28:$AJ$47 &amp; "-" &amp; CODE!$AI$28:$AI$478, 0)))</f>
        <v>83160.42</v>
      </c>
      <c r="AH14" s="27" cm="1">
        <f t="array" ref="AH14">_xlfn.NUMBERVALUE(INDEX(CODE!$AN$28:$AN$47, MATCH($S14&amp;"-"&amp;$R14, CODE!$AJ$28:$AJ$47 &amp; "-" &amp; CODE!$AI$28:$AI$478, 0)))</f>
        <v>6272.7079999999996</v>
      </c>
      <c r="AK14" s="26" t="s">
        <v>371</v>
      </c>
      <c r="AL14" s="26">
        <v>3</v>
      </c>
      <c r="AM14" s="27" cm="1">
        <f t="array" ref="AM14">INDEX(ANSYS!$F$67:$F$98, MATCH($Q14&amp;"-"&amp;$R14, ANSYS!$A$67:$A$98 &amp; "-" &amp; ANSYS!$E$67:$E$98, 0))</f>
        <v>202890</v>
      </c>
      <c r="AN14" s="27" cm="1">
        <f t="array" ref="AN14">INDEX(ANSYS!$M$67:$M$98, MATCH($Q14&amp;"-"&amp;$R14, ANSYS!$H$67:$H$98 &amp; "-" &amp; ANSYS!$L$67:$L$98, 0))</f>
        <v>83160</v>
      </c>
      <c r="AO14" s="27" cm="1">
        <f t="array" ref="AO14">INDEX(ANSYS!$T$67:$T$98, MATCH($Q14&amp;"-"&amp;$R14, ANSYS!$O$67:$O$98 &amp; "-" &amp; ANSYS!$S$67:$S$98, 0))</f>
        <v>6272.7</v>
      </c>
      <c r="AP14" s="27" cm="1">
        <f t="array" ref="AP14">INDEX(ANSYS!$AA$67:$AA$98, MATCH($Q14&amp;"-"&amp;$R14, ANSYS!$V$67:$V$98 &amp; "-" &amp; ANSYS!$Z$67:$Z$98, 0))</f>
        <v>-61918</v>
      </c>
      <c r="AQ14" s="27" cm="1">
        <f t="array" ref="AQ14">INDEX(ANSYS!$AH$67:$AH$98, MATCH($Q14&amp;"-"&amp;$R14, ANSYS!$AC$67:$AC$98 &amp; "-" &amp; ANSYS!$AG$67:$AG$98, 0))</f>
        <v>-44470</v>
      </c>
      <c r="AR14" s="27" cm="1">
        <f t="array" ref="AR14">INDEX(ANSYS!$AO$67:$AO$98, MATCH($Q14&amp;"-"&amp;$R14, ANSYS!$AJ$67:$AJ$98 &amp; "-" &amp; ANSYS!$AN$67:$AN$98, 0))</f>
        <v>172200</v>
      </c>
      <c r="AS14" s="27" cm="1">
        <f t="array" ref="AS14">_xlfn.NUMBERVALUE(INDEX(CODE!$E$28:$E$47, MATCH($S14&amp;"-"&amp;$R14, CODE!$C$28:$C$47 &amp; "-" &amp; CODE!$B$28:$B$478, 0)))</f>
        <v>216194.1</v>
      </c>
      <c r="AT14" s="27" cm="1">
        <f t="array" ref="AT14">_xlfn.NUMBERVALUE(INDEX(CODE!$F$28:$F$47, MATCH($S14&amp;"-"&amp;$R14, CODE!$C$28:$C$47 &amp; "-" &amp; CODE!$B$28:$B$478, 0)))</f>
        <v>98409.68</v>
      </c>
      <c r="AU14" s="27" cm="1">
        <f t="array" ref="AU14">_xlfn.NUMBERVALUE(INDEX(CODE!$G$28:$G$47, MATCH($S14&amp;"-"&amp;$R14, CODE!$C$28:$C$47 &amp; "-" &amp; CODE!$B$28:$B$478, 0)))</f>
        <v>88736.68</v>
      </c>
      <c r="AV14" s="27" cm="1">
        <f t="array" ref="AV14">_xlfn.NUMBERVALUE(INDEX(CODE!$AA$28:$AA$47, MATCH($S14&amp;"-"&amp;$R14, CODE!$Y$28:$Y$47 &amp; "-" &amp; CODE!$X$28:$X$478, 0)))</f>
        <v>-61918.41</v>
      </c>
      <c r="AW14" s="27" cm="1">
        <f t="array" ref="AW14">_xlfn.NUMBERVALUE(INDEX(CODE!$AB$28:$AB$47, MATCH($S14&amp;"-"&amp;$R14, CODE!$Y$28:$Y$47 &amp; "-" &amp; CODE!$X$28:$X$478, 0)))</f>
        <v>-44470.34</v>
      </c>
      <c r="AX14" s="27" cm="1">
        <f t="array" ref="AX14">_xlfn.NUMBERVALUE(INDEX(CODE!$AC$28:$AC$47, MATCH($S14&amp;"-"&amp;$R14, CODE!$Y$28:$Y$47 &amp; "-" &amp; CODE!$X$28:$X$478, 0)))</f>
        <v>172197.7</v>
      </c>
      <c r="AY14" s="27" cm="1">
        <f t="array" ref="AY14">_xlfn.NUMBERVALUE(INDEX(CODE!$AL$28:$AL$47, MATCH($S14&amp;"-"&amp;$R14, CODE!$AJ$28:$AJ$47 &amp; "-" &amp; CODE!$AI$28:$AI$478, 0)))</f>
        <v>202885.2</v>
      </c>
      <c r="AZ14" s="27" cm="1">
        <f t="array" ref="AZ14">_xlfn.NUMBERVALUE(INDEX(CODE!$AM$28:$AM$47, MATCH($S14&amp;"-"&amp;$R14, CODE!$AJ$28:$AJ$47 &amp; "-" &amp; CODE!$AI$28:$AI$478, 0)))</f>
        <v>83160.42</v>
      </c>
      <c r="BA14" s="27" cm="1">
        <f t="array" ref="BA14">_xlfn.NUMBERVALUE(INDEX(CODE!$AN$28:$AN$47, MATCH($S14&amp;"-"&amp;$R14, CODE!$AJ$28:$AJ$47 &amp; "-" &amp; CODE!$AI$28:$AI$478, 0)))</f>
        <v>6272.7079999999996</v>
      </c>
    </row>
    <row r="15" spans="1:53" x14ac:dyDescent="0.2">
      <c r="Q15" s="32" t="s">
        <v>371</v>
      </c>
      <c r="R15" s="26" t="s">
        <v>371</v>
      </c>
      <c r="S15" s="26">
        <v>4</v>
      </c>
      <c r="T15" s="27" cm="1">
        <f t="array" ref="T15">INDEX(ANSYS!$F$67:$F$98, MATCH($Q15&amp;"-"&amp;$R15, ANSYS!$A$67:$A$98 &amp; "-" &amp; ANSYS!$E$67:$E$98, 0))</f>
        <v>202890</v>
      </c>
      <c r="U15" s="27" cm="1">
        <f t="array" ref="U15">INDEX(ANSYS!$M$67:$M$98, MATCH($Q15&amp;"-"&amp;$R15, ANSYS!$H$67:$H$98 &amp; "-" &amp; ANSYS!$L$67:$L$98, 0))</f>
        <v>-330150</v>
      </c>
      <c r="V15" s="27" cm="1">
        <f t="array" ref="V15">INDEX(ANSYS!$T$67:$T$98, MATCH($Q15&amp;"-"&amp;$R15, ANSYS!$O$67:$O$98 &amp; "-" &amp; ANSYS!$S$67:$S$98, 0))</f>
        <v>6272.7</v>
      </c>
      <c r="W15" s="27" cm="1">
        <f t="array" ref="W15">INDEX(ANSYS!$AA$67:$AA$98, MATCH($Q15&amp;"-"&amp;$R15, ANSYS!$V$67:$V$98 &amp; "-" &amp; ANSYS!$Z$67:$Z$98, 0))</f>
        <v>168000</v>
      </c>
      <c r="X15" s="27" cm="1">
        <f t="array" ref="X15">INDEX(ANSYS!$AH$67:$AH$98, MATCH($Q15&amp;"-"&amp;$R15, ANSYS!$AC$67:$AC$98 &amp; "-" &amp; ANSYS!$AG$67:$AG$98, 0))</f>
        <v>-275000</v>
      </c>
      <c r="Y15" s="27" cm="1">
        <f t="array" ref="Y15">INDEX(ANSYS!$AO$67:$AO$98, MATCH($Q15&amp;"-"&amp;$R15, ANSYS!$AJ$67:$AJ$98 &amp; "-" &amp; ANSYS!$AN$67:$AN$98, 0))</f>
        <v>70907</v>
      </c>
      <c r="Z15" s="27" cm="1">
        <f t="array" ref="Z15">_xlfn.NUMBERVALUE(INDEX(CODE!$E$28:$E$47, MATCH($S15&amp;"-"&amp;$R15, CODE!$C$28:$C$47 &amp; "-" &amp; CODE!$B$28:$B$478, 0)))</f>
        <v>71498.5</v>
      </c>
      <c r="AA15" s="27" cm="1">
        <f t="array" ref="AA15">_xlfn.NUMBERVALUE(INDEX(CODE!$F$28:$F$47, MATCH($S15&amp;"-"&amp;$R15, CODE!$C$28:$C$47 &amp; "-" &amp; CODE!$B$28:$B$478, 0)))</f>
        <v>-273664.8</v>
      </c>
      <c r="AB15" s="27" cm="1">
        <f t="array" ref="AB15">_xlfn.NUMBERVALUE(INDEX(CODE!$G$28:$G$47, MATCH($S15&amp;"-"&amp;$R15, CODE!$C$28:$C$47 &amp; "-" &amp; CODE!$B$28:$B$478, 0)))</f>
        <v>-1367.7449999999999</v>
      </c>
      <c r="AC15" s="27" cm="1">
        <f t="array" ref="AC15">_xlfn.NUMBERVALUE(INDEX(CODE!$AA$28:$AA$47, MATCH($S15&amp;"-"&amp;$R15, CODE!$Y$28:$Y$47 &amp; "-" &amp; CODE!$X$28:$X$478, 0)))</f>
        <v>168479.1</v>
      </c>
      <c r="AD15" s="27" cm="1">
        <f t="array" ref="AD15">_xlfn.NUMBERVALUE(INDEX(CODE!$AB$28:$AB$47, MATCH($S15&amp;"-"&amp;$R15, CODE!$Y$28:$Y$47 &amp; "-" &amp; CODE!$X$28:$X$478, 0)))</f>
        <v>-274867.8</v>
      </c>
      <c r="AE15" s="27" cm="1">
        <f t="array" ref="AE15">_xlfn.NUMBERVALUE(INDEX(CODE!$AC$28:$AC$47, MATCH($S15&amp;"-"&amp;$R15, CODE!$Y$28:$Y$47 &amp; "-" &amp; CODE!$X$28:$X$478, 0)))</f>
        <v>70906.649999999994</v>
      </c>
      <c r="AF15" s="27" cm="1">
        <f t="array" ref="AF15">_xlfn.NUMBERVALUE(INDEX(CODE!$AL$28:$AL$47, MATCH($S15&amp;"-"&amp;$R15, CODE!$AJ$28:$AJ$47 &amp; "-" &amp; CODE!$AI$28:$AI$478, 0)))</f>
        <v>202885.2</v>
      </c>
      <c r="AG15" s="27" cm="1">
        <f t="array" ref="AG15">_xlfn.NUMBERVALUE(INDEX(CODE!$AM$28:$AM$47, MATCH($S15&amp;"-"&amp;$R15, CODE!$AJ$28:$AJ$47 &amp; "-" &amp; CODE!$AI$28:$AI$478, 0)))</f>
        <v>-330147.40000000002</v>
      </c>
      <c r="AH15" s="27" cm="1">
        <f t="array" ref="AH15">_xlfn.NUMBERVALUE(INDEX(CODE!$AN$28:$AN$47, MATCH($S15&amp;"-"&amp;$R15, CODE!$AJ$28:$AJ$47 &amp; "-" &amp; CODE!$AI$28:$AI$478, 0)))</f>
        <v>6272.7079999999996</v>
      </c>
      <c r="AK15" s="26" t="s">
        <v>371</v>
      </c>
      <c r="AL15" s="26">
        <v>4</v>
      </c>
      <c r="AM15" s="27" cm="1">
        <f t="array" ref="AM15">INDEX(ANSYS!$F$67:$F$98, MATCH($Q15&amp;"-"&amp;$R15, ANSYS!$A$67:$A$98 &amp; "-" &amp; ANSYS!$E$67:$E$98, 0))</f>
        <v>202890</v>
      </c>
      <c r="AN15" s="27" cm="1">
        <f t="array" ref="AN15">INDEX(ANSYS!$M$67:$M$98, MATCH($Q15&amp;"-"&amp;$R15, ANSYS!$H$67:$H$98 &amp; "-" &amp; ANSYS!$L$67:$L$98, 0))</f>
        <v>-330150</v>
      </c>
      <c r="AO15" s="27" cm="1">
        <f t="array" ref="AO15">INDEX(ANSYS!$T$67:$T$98, MATCH($Q15&amp;"-"&amp;$R15, ANSYS!$O$67:$O$98 &amp; "-" &amp; ANSYS!$S$67:$S$98, 0))</f>
        <v>6272.7</v>
      </c>
      <c r="AP15" s="27" cm="1">
        <f t="array" ref="AP15">INDEX(ANSYS!$AA$67:$AA$98, MATCH($Q15&amp;"-"&amp;$R15, ANSYS!$V$67:$V$98 &amp; "-" &amp; ANSYS!$Z$67:$Z$98, 0))</f>
        <v>168000</v>
      </c>
      <c r="AQ15" s="27" cm="1">
        <f t="array" ref="AQ15">INDEX(ANSYS!$AH$67:$AH$98, MATCH($Q15&amp;"-"&amp;$R15, ANSYS!$AC$67:$AC$98 &amp; "-" &amp; ANSYS!$AG$67:$AG$98, 0))</f>
        <v>-275000</v>
      </c>
      <c r="AR15" s="27" cm="1">
        <f t="array" ref="AR15">INDEX(ANSYS!$AO$67:$AO$98, MATCH($Q15&amp;"-"&amp;$R15, ANSYS!$AJ$67:$AJ$98 &amp; "-" &amp; ANSYS!$AN$67:$AN$98, 0))</f>
        <v>70907</v>
      </c>
      <c r="AS15" s="27" cm="1">
        <f t="array" ref="AS15">_xlfn.NUMBERVALUE(INDEX(CODE!$E$28:$E$47, MATCH($S15&amp;"-"&amp;$R15, CODE!$C$28:$C$47 &amp; "-" &amp; CODE!$B$28:$B$478, 0)))</f>
        <v>71498.5</v>
      </c>
      <c r="AT15" s="27" cm="1">
        <f t="array" ref="AT15">_xlfn.NUMBERVALUE(INDEX(CODE!$F$28:$F$47, MATCH($S15&amp;"-"&amp;$R15, CODE!$C$28:$C$47 &amp; "-" &amp; CODE!$B$28:$B$478, 0)))</f>
        <v>-273664.8</v>
      </c>
      <c r="AU15" s="27" cm="1">
        <f t="array" ref="AU15">_xlfn.NUMBERVALUE(INDEX(CODE!$G$28:$G$47, MATCH($S15&amp;"-"&amp;$R15, CODE!$C$28:$C$47 &amp; "-" &amp; CODE!$B$28:$B$478, 0)))</f>
        <v>-1367.7449999999999</v>
      </c>
      <c r="AV15" s="27" cm="1">
        <f t="array" ref="AV15">_xlfn.NUMBERVALUE(INDEX(CODE!$AA$28:$AA$47, MATCH($S15&amp;"-"&amp;$R15, CODE!$Y$28:$Y$47 &amp; "-" &amp; CODE!$X$28:$X$478, 0)))</f>
        <v>168479.1</v>
      </c>
      <c r="AW15" s="27" cm="1">
        <f t="array" ref="AW15">_xlfn.NUMBERVALUE(INDEX(CODE!$AB$28:$AB$47, MATCH($S15&amp;"-"&amp;$R15, CODE!$Y$28:$Y$47 &amp; "-" &amp; CODE!$X$28:$X$478, 0)))</f>
        <v>-274867.8</v>
      </c>
      <c r="AX15" s="27" cm="1">
        <f t="array" ref="AX15">_xlfn.NUMBERVALUE(INDEX(CODE!$AC$28:$AC$47, MATCH($S15&amp;"-"&amp;$R15, CODE!$Y$28:$Y$47 &amp; "-" &amp; CODE!$X$28:$X$478, 0)))</f>
        <v>70906.649999999994</v>
      </c>
      <c r="AY15" s="27" cm="1">
        <f t="array" ref="AY15">_xlfn.NUMBERVALUE(INDEX(CODE!$AL$28:$AL$47, MATCH($S15&amp;"-"&amp;$R15, CODE!$AJ$28:$AJ$47 &amp; "-" &amp; CODE!$AI$28:$AI$478, 0)))</f>
        <v>202885.2</v>
      </c>
      <c r="AZ15" s="27" cm="1">
        <f t="array" ref="AZ15">_xlfn.NUMBERVALUE(INDEX(CODE!$AM$28:$AM$47, MATCH($S15&amp;"-"&amp;$R15, CODE!$AJ$28:$AJ$47 &amp; "-" &amp; CODE!$AI$28:$AI$478, 0)))</f>
        <v>-330147.40000000002</v>
      </c>
      <c r="BA15" s="27" cm="1">
        <f t="array" ref="BA15">_xlfn.NUMBERVALUE(INDEX(CODE!$AN$28:$AN$47, MATCH($S15&amp;"-"&amp;$R15, CODE!$AJ$28:$AJ$47 &amp; "-" &amp; CODE!$AI$28:$AI$478, 0)))</f>
        <v>6272.7079999999996</v>
      </c>
    </row>
    <row r="16" spans="1:53" x14ac:dyDescent="0.2">
      <c r="Q16" s="32" t="s">
        <v>374</v>
      </c>
      <c r="R16" s="26" t="s">
        <v>373</v>
      </c>
      <c r="S16" s="26">
        <v>1</v>
      </c>
      <c r="T16" s="27" cm="1">
        <f t="array" ref="T16">INDEX(ANSYS!$F$67:$F$98, MATCH($Q16&amp;"-"&amp;$R16, ANSYS!$A$67:$A$98 &amp; "-" &amp; ANSYS!$E$67:$E$98, 0))</f>
        <v>-199070</v>
      </c>
      <c r="U16" s="27" cm="1">
        <f t="array" ref="U16">INDEX(ANSYS!$M$67:$M$98, MATCH($Q16&amp;"-"&amp;$R16, ANSYS!$H$67:$H$98 &amp; "-" &amp; ANSYS!$L$67:$L$98, 0))</f>
        <v>-806750</v>
      </c>
      <c r="V16" s="27" cm="1">
        <f t="array" ref="V16">INDEX(ANSYS!$T$67:$T$98, MATCH($Q16&amp;"-"&amp;$R16, ANSYS!$O$67:$O$98 &amp; "-" &amp; ANSYS!$S$67:$S$98, 0))</f>
        <v>304790</v>
      </c>
      <c r="W16" s="27" cm="1">
        <f t="array" ref="W16">INDEX(ANSYS!$AA$67:$AA$98, MATCH($Q16&amp;"-"&amp;$R16, ANSYS!$V$67:$V$98 &amp; "-" &amp; ANSYS!$Z$67:$Z$98, 0))</f>
        <v>-32585</v>
      </c>
      <c r="X16" s="27" cm="1">
        <f t="array" ref="X16">INDEX(ANSYS!$AH$67:$AH$98, MATCH($Q16&amp;"-"&amp;$R16, ANSYS!$AC$67:$AC$98 &amp; "-" &amp; ANSYS!$AG$67:$AG$98, 0))</f>
        <v>-590000</v>
      </c>
      <c r="Y16" s="27" cm="1">
        <f t="array" ref="Y16">INDEX(ANSYS!$AO$67:$AO$98, MATCH($Q16&amp;"-"&amp;$R16, ANSYS!$AJ$67:$AJ$98 &amp; "-" &amp; ANSYS!$AN$67:$AN$98, 0))</f>
        <v>229070</v>
      </c>
      <c r="Z16" s="27" cm="1">
        <f t="array" ref="Z16">_xlfn.NUMBERVALUE(INDEX(CODE!$E$28:$E$47, MATCH($S16&amp;"-"&amp;$R16, CODE!$C$28:$C$47 &amp; "-" &amp; CODE!$B$28:$B$478, 0)))</f>
        <v>-315047.7</v>
      </c>
      <c r="AA16" s="27" cm="1">
        <f t="array" ref="AA16">_xlfn.NUMBERVALUE(INDEX(CODE!$F$28:$F$47, MATCH($S16&amp;"-"&amp;$R16, CODE!$C$28:$C$47 &amp; "-" &amp; CODE!$B$28:$B$478, 0)))</f>
        <v>-782946.2</v>
      </c>
      <c r="AB16" s="27" cm="1">
        <f t="array" ref="AB16">_xlfn.NUMBERVALUE(INDEX(CODE!$G$28:$G$47, MATCH($S16&amp;"-"&amp;$R16, CODE!$C$28:$C$47 &amp; "-" &amp; CODE!$B$28:$B$478, 0)))</f>
        <v>212751.1</v>
      </c>
      <c r="AC16" s="27" cm="1">
        <f t="array" ref="AC16">_xlfn.NUMBERVALUE(INDEX(CODE!$AA$28:$AA$47, MATCH($S16&amp;"-"&amp;$R16, CODE!$Y$28:$Y$47 &amp; "-" &amp; CODE!$X$28:$X$478, 0)))</f>
        <v>-32585.07</v>
      </c>
      <c r="AD16" s="27" cm="1">
        <f t="array" ref="AD16">_xlfn.NUMBERVALUE(INDEX(CODE!$AB$28:$AB$47, MATCH($S16&amp;"-"&amp;$R16, CODE!$Y$28:$Y$47 &amp; "-" &amp; CODE!$X$28:$X$478, 0)))</f>
        <v>-590408.4</v>
      </c>
      <c r="AE16" s="27" cm="1">
        <f t="array" ref="AE16">_xlfn.NUMBERVALUE(INDEX(CODE!$AC$28:$AC$47, MATCH($S16&amp;"-"&amp;$R16, CODE!$Y$28:$Y$47 &amp; "-" &amp; CODE!$X$28:$X$478, 0)))</f>
        <v>229074.7</v>
      </c>
      <c r="AF16" s="27" cm="1">
        <f t="array" ref="AF16">_xlfn.NUMBERVALUE(INDEX(CODE!$AL$28:$AL$47, MATCH($S16&amp;"-"&amp;$R16, CODE!$AJ$28:$AJ$47 &amp; "-" &amp; CODE!$AI$28:$AI$478, 0)))</f>
        <v>-199065.7</v>
      </c>
      <c r="AG16" s="27" cm="1">
        <f t="array" ref="AG16">_xlfn.NUMBERVALUE(INDEX(CODE!$AM$28:$AM$47, MATCH($S16&amp;"-"&amp;$R16, CODE!$AJ$28:$AJ$47 &amp; "-" &amp; CODE!$AI$28:$AI$478, 0)))</f>
        <v>-806753.3</v>
      </c>
      <c r="AH16" s="27" cm="1">
        <f t="array" ref="AH16">_xlfn.NUMBERVALUE(INDEX(CODE!$AN$28:$AN$47, MATCH($S16&amp;"-"&amp;$R16, CODE!$AJ$28:$AJ$47 &amp; "-" &amp; CODE!$AI$28:$AI$478, 0)))</f>
        <v>304786.90000000002</v>
      </c>
      <c r="AK16" s="26" t="s">
        <v>373</v>
      </c>
      <c r="AL16" s="26">
        <v>1</v>
      </c>
      <c r="AM16" s="27" cm="1">
        <f t="array" ref="AM16">INDEX(ANSYS!$F$67:$F$98, MATCH($Q16&amp;"-"&amp;$R16, ANSYS!$A$67:$A$98 &amp; "-" &amp; ANSYS!$E$67:$E$98, 0))</f>
        <v>-199070</v>
      </c>
      <c r="AN16" s="27" cm="1">
        <f t="array" ref="AN16">INDEX(ANSYS!$M$67:$M$98, MATCH($Q16&amp;"-"&amp;$R16, ANSYS!$H$67:$H$98 &amp; "-" &amp; ANSYS!$L$67:$L$98, 0))</f>
        <v>-806750</v>
      </c>
      <c r="AO16" s="27" cm="1">
        <f t="array" ref="AO16">INDEX(ANSYS!$T$67:$T$98, MATCH($Q16&amp;"-"&amp;$R16, ANSYS!$O$67:$O$98 &amp; "-" &amp; ANSYS!$S$67:$S$98, 0))</f>
        <v>304790</v>
      </c>
      <c r="AP16" s="27" cm="1">
        <f t="array" ref="AP16">INDEX(ANSYS!$AA$67:$AA$98, MATCH($Q16&amp;"-"&amp;$R16, ANSYS!$V$67:$V$98 &amp; "-" &amp; ANSYS!$Z$67:$Z$98, 0))</f>
        <v>-32585</v>
      </c>
      <c r="AQ16" s="27" cm="1">
        <f t="array" ref="AQ16">INDEX(ANSYS!$AH$67:$AH$98, MATCH($Q16&amp;"-"&amp;$R16, ANSYS!$AC$67:$AC$98 &amp; "-" &amp; ANSYS!$AG$67:$AG$98, 0))</f>
        <v>-590000</v>
      </c>
      <c r="AR16" s="27" cm="1">
        <f t="array" ref="AR16">INDEX(ANSYS!$AO$67:$AO$98, MATCH($Q16&amp;"-"&amp;$R16, ANSYS!$AJ$67:$AJ$98 &amp; "-" &amp; ANSYS!$AN$67:$AN$98, 0))</f>
        <v>229070</v>
      </c>
      <c r="AS16" s="27" cm="1">
        <f t="array" ref="AS16">_xlfn.NUMBERVALUE(INDEX(CODE!$E$28:$E$47, MATCH($S16&amp;"-"&amp;$R16, CODE!$C$28:$C$47 &amp; "-" &amp; CODE!$B$28:$B$478, 0)))</f>
        <v>-315047.7</v>
      </c>
      <c r="AT16" s="27" cm="1">
        <f t="array" ref="AT16">_xlfn.NUMBERVALUE(INDEX(CODE!$F$28:$F$47, MATCH($S16&amp;"-"&amp;$R16, CODE!$C$28:$C$47 &amp; "-" &amp; CODE!$B$28:$B$478, 0)))</f>
        <v>-782946.2</v>
      </c>
      <c r="AU16" s="27" cm="1">
        <f t="array" ref="AU16">_xlfn.NUMBERVALUE(INDEX(CODE!$G$28:$G$47, MATCH($S16&amp;"-"&amp;$R16, CODE!$C$28:$C$47 &amp; "-" &amp; CODE!$B$28:$B$478, 0)))</f>
        <v>212751.1</v>
      </c>
      <c r="AV16" s="27" cm="1">
        <f t="array" ref="AV16">_xlfn.NUMBERVALUE(INDEX(CODE!$AA$28:$AA$47, MATCH($S16&amp;"-"&amp;$R16, CODE!$Y$28:$Y$47 &amp; "-" &amp; CODE!$X$28:$X$478, 0)))</f>
        <v>-32585.07</v>
      </c>
      <c r="AW16" s="27" cm="1">
        <f t="array" ref="AW16">_xlfn.NUMBERVALUE(INDEX(CODE!$AB$28:$AB$47, MATCH($S16&amp;"-"&amp;$R16, CODE!$Y$28:$Y$47 &amp; "-" &amp; CODE!$X$28:$X$478, 0)))</f>
        <v>-590408.4</v>
      </c>
      <c r="AX16" s="27" cm="1">
        <f t="array" ref="AX16">_xlfn.NUMBERVALUE(INDEX(CODE!$AC$28:$AC$47, MATCH($S16&amp;"-"&amp;$R16, CODE!$Y$28:$Y$47 &amp; "-" &amp; CODE!$X$28:$X$478, 0)))</f>
        <v>229074.7</v>
      </c>
      <c r="AY16" s="27" cm="1">
        <f t="array" ref="AY16">_xlfn.NUMBERVALUE(INDEX(CODE!$AL$28:$AL$47, MATCH($S16&amp;"-"&amp;$R16, CODE!$AJ$28:$AJ$47 &amp; "-" &amp; CODE!$AI$28:$AI$478, 0)))</f>
        <v>-199065.7</v>
      </c>
      <c r="AZ16" s="27" cm="1">
        <f t="array" ref="AZ16">_xlfn.NUMBERVALUE(INDEX(CODE!$AM$28:$AM$47, MATCH($S16&amp;"-"&amp;$R16, CODE!$AJ$28:$AJ$47 &amp; "-" &amp; CODE!$AI$28:$AI$478, 0)))</f>
        <v>-806753.3</v>
      </c>
      <c r="BA16" s="27" cm="1">
        <f t="array" ref="BA16">_xlfn.NUMBERVALUE(INDEX(CODE!$AN$28:$AN$47, MATCH($S16&amp;"-"&amp;$R16, CODE!$AJ$28:$AJ$47 &amp; "-" &amp; CODE!$AI$28:$AI$478, 0)))</f>
        <v>304786.90000000002</v>
      </c>
    </row>
    <row r="17" spans="16:53" x14ac:dyDescent="0.2">
      <c r="Q17" s="32" t="s">
        <v>375</v>
      </c>
      <c r="R17" s="26" t="s">
        <v>373</v>
      </c>
      <c r="S17" s="26">
        <v>2</v>
      </c>
      <c r="T17" s="27" cm="1">
        <f t="array" ref="T17">INDEX(ANSYS!$F$67:$F$98, MATCH($Q17&amp;"-"&amp;$R17, ANSYS!$A$67:$A$98 &amp; "-" &amp; ANSYS!$E$67:$E$98, 0))</f>
        <v>-199070</v>
      </c>
      <c r="U17" s="27" cm="1">
        <f t="array" ref="U17">INDEX(ANSYS!$M$67:$M$98, MATCH($Q17&amp;"-"&amp;$R17, ANSYS!$H$67:$H$98 &amp; "-" &amp; ANSYS!$L$67:$L$98, 0))</f>
        <v>-52072</v>
      </c>
      <c r="V17" s="27" cm="1">
        <f t="array" ref="V17">INDEX(ANSYS!$T$67:$T$98, MATCH($Q17&amp;"-"&amp;$R17, ANSYS!$O$67:$O$98 &amp; "-" &amp; ANSYS!$S$67:$S$98, 0))</f>
        <v>304790</v>
      </c>
      <c r="W17" s="27" cm="1">
        <f t="array" ref="W17">INDEX(ANSYS!$AA$67:$AA$98, MATCH($Q17&amp;"-"&amp;$R17, ANSYS!$V$67:$V$98 &amp; "-" &amp; ANSYS!$Z$67:$Z$98, 0))</f>
        <v>-364000</v>
      </c>
      <c r="X17" s="27" cm="1">
        <f t="array" ref="X17">INDEX(ANSYS!$AH$67:$AH$98, MATCH($Q17&amp;"-"&amp;$R17, ANSYS!$AC$67:$AC$98 &amp; "-" &amp; ANSYS!$AG$67:$AG$98, 0))</f>
        <v>-259000</v>
      </c>
      <c r="Y17" s="27" cm="1">
        <f t="array" ref="Y17">INDEX(ANSYS!$AO$67:$AO$98, MATCH($Q17&amp;"-"&amp;$R17, ANSYS!$AJ$67:$AJ$98 &amp; "-" &amp; ANSYS!$AN$67:$AN$98, 0))</f>
        <v>199780</v>
      </c>
      <c r="Z17" s="27" cm="1">
        <f t="array" ref="Z17">_xlfn.NUMBERVALUE(INDEX(CODE!$E$28:$E$47, MATCH($S17&amp;"-"&amp;$R17, CODE!$C$28:$C$47 &amp; "-" &amp; CODE!$B$28:$B$478, 0)))</f>
        <v>-34940.959999999999</v>
      </c>
      <c r="AA17" s="27" cm="1">
        <f t="array" ref="AA17">_xlfn.NUMBERVALUE(INDEX(CODE!$F$28:$F$47, MATCH($S17&amp;"-"&amp;$R17, CODE!$C$28:$C$47 &amp; "-" &amp; CODE!$B$28:$B$478, 0)))</f>
        <v>-62671.67</v>
      </c>
      <c r="AB17" s="27" cm="1">
        <f t="array" ref="AB17">_xlfn.NUMBERVALUE(INDEX(CODE!$G$28:$G$47, MATCH($S17&amp;"-"&amp;$R17, CODE!$C$28:$C$47 &amp; "-" &amp; CODE!$B$28:$B$478, 0)))</f>
        <v>197159.1</v>
      </c>
      <c r="AC17" s="27" cm="1">
        <f t="array" ref="AC17">_xlfn.NUMBERVALUE(INDEX(CODE!$AA$28:$AA$47, MATCH($S17&amp;"-"&amp;$R17, CODE!$Y$28:$Y$47 &amp; "-" &amp; CODE!$X$28:$X$478, 0)))</f>
        <v>-364416.2</v>
      </c>
      <c r="AD17" s="27" cm="1">
        <f t="array" ref="AD17">_xlfn.NUMBERVALUE(INDEX(CODE!$AB$28:$AB$47, MATCH($S17&amp;"-"&amp;$R17, CODE!$Y$28:$Y$47 &amp; "-" &amp; CODE!$X$28:$X$478, 0)))</f>
        <v>-258577.2</v>
      </c>
      <c r="AE17" s="27" cm="1">
        <f t="array" ref="AE17">_xlfn.NUMBERVALUE(INDEX(CODE!$AC$28:$AC$47, MATCH($S17&amp;"-"&amp;$R17, CODE!$Y$28:$Y$47 &amp; "-" &amp; CODE!$X$28:$X$478, 0)))</f>
        <v>199779.1</v>
      </c>
      <c r="AF17" s="27" cm="1">
        <f t="array" ref="AF17">_xlfn.NUMBERVALUE(INDEX(CODE!$AL$28:$AL$47, MATCH($S17&amp;"-"&amp;$R17, CODE!$AJ$28:$AJ$47 &amp; "-" &amp; CODE!$AI$28:$AI$478, 0)))</f>
        <v>-199065.7</v>
      </c>
      <c r="AG17" s="27" cm="1">
        <f t="array" ref="AG17">_xlfn.NUMBERVALUE(INDEX(CODE!$AM$28:$AM$47, MATCH($S17&amp;"-"&amp;$R17, CODE!$AJ$28:$AJ$47 &amp; "-" &amp; CODE!$AI$28:$AI$478, 0)))</f>
        <v>-52071.97</v>
      </c>
      <c r="AH17" s="27" cm="1">
        <f t="array" ref="AH17">_xlfn.NUMBERVALUE(INDEX(CODE!$AN$28:$AN$47, MATCH($S17&amp;"-"&amp;$R17, CODE!$AJ$28:$AJ$47 &amp; "-" &amp; CODE!$AI$28:$AI$478, 0)))</f>
        <v>304786.90000000002</v>
      </c>
      <c r="AK17" s="26" t="s">
        <v>373</v>
      </c>
      <c r="AL17" s="26">
        <v>2</v>
      </c>
      <c r="AM17" s="27" cm="1">
        <f t="array" ref="AM17">INDEX(ANSYS!$F$67:$F$98, MATCH($Q17&amp;"-"&amp;$R17, ANSYS!$A$67:$A$98 &amp; "-" &amp; ANSYS!$E$67:$E$98, 0))</f>
        <v>-199070</v>
      </c>
      <c r="AN17" s="27" cm="1">
        <f t="array" ref="AN17">INDEX(ANSYS!$M$67:$M$98, MATCH($Q17&amp;"-"&amp;$R17, ANSYS!$H$67:$H$98 &amp; "-" &amp; ANSYS!$L$67:$L$98, 0))</f>
        <v>-52072</v>
      </c>
      <c r="AO17" s="27" cm="1">
        <f t="array" ref="AO17">INDEX(ANSYS!$T$67:$T$98, MATCH($Q17&amp;"-"&amp;$R17, ANSYS!$O$67:$O$98 &amp; "-" &amp; ANSYS!$S$67:$S$98, 0))</f>
        <v>304790</v>
      </c>
      <c r="AP17" s="27" cm="1">
        <f t="array" ref="AP17">INDEX(ANSYS!$AA$67:$AA$98, MATCH($Q17&amp;"-"&amp;$R17, ANSYS!$V$67:$V$98 &amp; "-" &amp; ANSYS!$Z$67:$Z$98, 0))</f>
        <v>-364000</v>
      </c>
      <c r="AQ17" s="27" cm="1">
        <f t="array" ref="AQ17">INDEX(ANSYS!$AH$67:$AH$98, MATCH($Q17&amp;"-"&amp;$R17, ANSYS!$AC$67:$AC$98 &amp; "-" &amp; ANSYS!$AG$67:$AG$98, 0))</f>
        <v>-259000</v>
      </c>
      <c r="AR17" s="27" cm="1">
        <f t="array" ref="AR17">INDEX(ANSYS!$AO$67:$AO$98, MATCH($Q17&amp;"-"&amp;$R17, ANSYS!$AJ$67:$AJ$98 &amp; "-" &amp; ANSYS!$AN$67:$AN$98, 0))</f>
        <v>199780</v>
      </c>
      <c r="AS17" s="27" cm="1">
        <f t="array" ref="AS17">_xlfn.NUMBERVALUE(INDEX(CODE!$E$28:$E$47, MATCH($S17&amp;"-"&amp;$R17, CODE!$C$28:$C$47 &amp; "-" &amp; CODE!$B$28:$B$478, 0)))</f>
        <v>-34940.959999999999</v>
      </c>
      <c r="AT17" s="27" cm="1">
        <f t="array" ref="AT17">_xlfn.NUMBERVALUE(INDEX(CODE!$F$28:$F$47, MATCH($S17&amp;"-"&amp;$R17, CODE!$C$28:$C$47 &amp; "-" &amp; CODE!$B$28:$B$478, 0)))</f>
        <v>-62671.67</v>
      </c>
      <c r="AU17" s="27" cm="1">
        <f t="array" ref="AU17">_xlfn.NUMBERVALUE(INDEX(CODE!$G$28:$G$47, MATCH($S17&amp;"-"&amp;$R17, CODE!$C$28:$C$47 &amp; "-" &amp; CODE!$B$28:$B$478, 0)))</f>
        <v>197159.1</v>
      </c>
      <c r="AV17" s="27" cm="1">
        <f t="array" ref="AV17">_xlfn.NUMBERVALUE(INDEX(CODE!$AA$28:$AA$47, MATCH($S17&amp;"-"&amp;$R17, CODE!$Y$28:$Y$47 &amp; "-" &amp; CODE!$X$28:$X$478, 0)))</f>
        <v>-364416.2</v>
      </c>
      <c r="AW17" s="27" cm="1">
        <f t="array" ref="AW17">_xlfn.NUMBERVALUE(INDEX(CODE!$AB$28:$AB$47, MATCH($S17&amp;"-"&amp;$R17, CODE!$Y$28:$Y$47 &amp; "-" &amp; CODE!$X$28:$X$478, 0)))</f>
        <v>-258577.2</v>
      </c>
      <c r="AX17" s="27" cm="1">
        <f t="array" ref="AX17">_xlfn.NUMBERVALUE(INDEX(CODE!$AC$28:$AC$47, MATCH($S17&amp;"-"&amp;$R17, CODE!$Y$28:$Y$47 &amp; "-" &amp; CODE!$X$28:$X$478, 0)))</f>
        <v>199779.1</v>
      </c>
      <c r="AY17" s="27" cm="1">
        <f t="array" ref="AY17">_xlfn.NUMBERVALUE(INDEX(CODE!$AL$28:$AL$47, MATCH($S17&amp;"-"&amp;$R17, CODE!$AJ$28:$AJ$47 &amp; "-" &amp; CODE!$AI$28:$AI$478, 0)))</f>
        <v>-199065.7</v>
      </c>
      <c r="AZ17" s="27" cm="1">
        <f t="array" ref="AZ17">_xlfn.NUMBERVALUE(INDEX(CODE!$AM$28:$AM$47, MATCH($S17&amp;"-"&amp;$R17, CODE!$AJ$28:$AJ$47 &amp; "-" &amp; CODE!$AI$28:$AI$478, 0)))</f>
        <v>-52071.97</v>
      </c>
      <c r="BA17" s="27" cm="1">
        <f t="array" ref="BA17">_xlfn.NUMBERVALUE(INDEX(CODE!$AN$28:$AN$47, MATCH($S17&amp;"-"&amp;$R17, CODE!$AJ$28:$AJ$47 &amp; "-" &amp; CODE!$AI$28:$AI$478, 0)))</f>
        <v>304786.90000000002</v>
      </c>
    </row>
    <row r="18" spans="16:53" x14ac:dyDescent="0.2">
      <c r="Q18" s="32" t="s">
        <v>372</v>
      </c>
      <c r="R18" s="26" t="s">
        <v>373</v>
      </c>
      <c r="S18" s="26">
        <v>3</v>
      </c>
      <c r="T18" s="27" cm="1">
        <f t="array" ref="T18">INDEX(ANSYS!$F$67:$F$98, MATCH($Q18&amp;"-"&amp;$R18, ANSYS!$A$67:$A$98 &amp; "-" &amp; ANSYS!$E$67:$E$98, 0))</f>
        <v>-286690</v>
      </c>
      <c r="U18" s="27" cm="1">
        <f t="array" ref="U18">INDEX(ANSYS!$M$67:$M$98, MATCH($Q18&amp;"-"&amp;$R18, ANSYS!$H$67:$H$98 &amp; "-" &amp; ANSYS!$L$67:$L$98, 0))</f>
        <v>-52072</v>
      </c>
      <c r="V18" s="27" cm="1">
        <f t="array" ref="V18">INDEX(ANSYS!$T$67:$T$98, MATCH($Q18&amp;"-"&amp;$R18, ANSYS!$O$67:$O$98 &amp; "-" &amp; ANSYS!$S$67:$S$98, 0))</f>
        <v>304790</v>
      </c>
      <c r="W18" s="27" cm="1">
        <f t="array" ref="W18">INDEX(ANSYS!$AA$67:$AA$98, MATCH($Q18&amp;"-"&amp;$R18, ANSYS!$V$67:$V$98 &amp; "-" &amp; ANSYS!$Z$67:$Z$98, 0))</f>
        <v>-384000</v>
      </c>
      <c r="X18" s="27" cm="1">
        <f t="array" ref="X18">INDEX(ANSYS!$AH$67:$AH$98, MATCH($Q18&amp;"-"&amp;$R18, ANSYS!$AC$67:$AC$98 &amp; "-" &amp; ANSYS!$AG$67:$AG$98, 0))</f>
        <v>-239000</v>
      </c>
      <c r="Y18" s="27" cm="1">
        <f t="array" ref="Y18">INDEX(ANSYS!$AO$67:$AO$98, MATCH($Q18&amp;"-"&amp;$R18, ANSYS!$AJ$67:$AJ$98 &amp; "-" &amp; ANSYS!$AN$67:$AN$98, 0))</f>
        <v>421000</v>
      </c>
      <c r="Z18" s="27" cm="1">
        <f t="array" ref="Z18">_xlfn.NUMBERVALUE(INDEX(CODE!$E$28:$E$47, MATCH($S18&amp;"-"&amp;$R18, CODE!$C$28:$C$47 &amp; "-" &amp; CODE!$B$28:$B$478, 0)))</f>
        <v>-68959.88</v>
      </c>
      <c r="AA18" s="27" cm="1">
        <f t="array" ref="AA18">_xlfn.NUMBERVALUE(INDEX(CODE!$F$28:$F$47, MATCH($S18&amp;"-"&amp;$R18, CODE!$C$28:$C$47 &amp; "-" &amp; CODE!$B$28:$B$478, 0)))</f>
        <v>-75901.25</v>
      </c>
      <c r="AB18" s="27" cm="1">
        <f t="array" ref="AB18">_xlfn.NUMBERVALUE(INDEX(CODE!$G$28:$G$47, MATCH($S18&amp;"-"&amp;$R18, CODE!$C$28:$C$47 &amp; "-" &amp; CODE!$B$28:$B$478, 0)))</f>
        <v>343881.7</v>
      </c>
      <c r="AC18" s="27" cm="1">
        <f t="array" ref="AC18">_xlfn.NUMBERVALUE(INDEX(CODE!$AA$28:$AA$47, MATCH($S18&amp;"-"&amp;$R18, CODE!$Y$28:$Y$47 &amp; "-" &amp; CODE!$X$28:$X$478, 0)))</f>
        <v>-383946.7</v>
      </c>
      <c r="AD18" s="27" cm="1">
        <f t="array" ref="AD18">_xlfn.NUMBERVALUE(INDEX(CODE!$AB$28:$AB$47, MATCH($S18&amp;"-"&amp;$R18, CODE!$Y$28:$Y$47 &amp; "-" &amp; CODE!$X$28:$X$478, 0)))</f>
        <v>-239046.8</v>
      </c>
      <c r="AE18" s="27" cm="1">
        <f t="array" ref="AE18">_xlfn.NUMBERVALUE(INDEX(CODE!$AC$28:$AC$47, MATCH($S18&amp;"-"&amp;$R18, CODE!$Y$28:$Y$47 &amp; "-" &amp; CODE!$X$28:$X$478, 0)))</f>
        <v>420999.8</v>
      </c>
      <c r="AF18" s="27" cm="1">
        <f t="array" ref="AF18">_xlfn.NUMBERVALUE(INDEX(CODE!$AL$28:$AL$47, MATCH($S18&amp;"-"&amp;$R18, CODE!$AJ$28:$AJ$47 &amp; "-" &amp; CODE!$AI$28:$AI$478, 0)))</f>
        <v>-286687.90000000002</v>
      </c>
      <c r="AG18" s="27" cm="1">
        <f t="array" ref="AG18">_xlfn.NUMBERVALUE(INDEX(CODE!$AM$28:$AM$47, MATCH($S18&amp;"-"&amp;$R18, CODE!$AJ$28:$AJ$47 &amp; "-" &amp; CODE!$AI$28:$AI$478, 0)))</f>
        <v>-52071.97</v>
      </c>
      <c r="AH18" s="27" cm="1">
        <f t="array" ref="AH18">_xlfn.NUMBERVALUE(INDEX(CODE!$AN$28:$AN$47, MATCH($S18&amp;"-"&amp;$R18, CODE!$AJ$28:$AJ$47 &amp; "-" &amp; CODE!$AI$28:$AI$478, 0)))</f>
        <v>304786.90000000002</v>
      </c>
      <c r="AK18" s="26" t="s">
        <v>373</v>
      </c>
      <c r="AL18" s="26">
        <v>3</v>
      </c>
      <c r="AM18" s="27" cm="1">
        <f t="array" ref="AM18">INDEX(ANSYS!$F$67:$F$98, MATCH($Q18&amp;"-"&amp;$R18, ANSYS!$A$67:$A$98 &amp; "-" &amp; ANSYS!$E$67:$E$98, 0))</f>
        <v>-286690</v>
      </c>
      <c r="AN18" s="27" cm="1">
        <f t="array" ref="AN18">INDEX(ANSYS!$M$67:$M$98, MATCH($Q18&amp;"-"&amp;$R18, ANSYS!$H$67:$H$98 &amp; "-" &amp; ANSYS!$L$67:$L$98, 0))</f>
        <v>-52072</v>
      </c>
      <c r="AO18" s="27" cm="1">
        <f t="array" ref="AO18">INDEX(ANSYS!$T$67:$T$98, MATCH($Q18&amp;"-"&amp;$R18, ANSYS!$O$67:$O$98 &amp; "-" &amp; ANSYS!$S$67:$S$98, 0))</f>
        <v>304790</v>
      </c>
      <c r="AP18" s="27" cm="1">
        <f t="array" ref="AP18">INDEX(ANSYS!$AA$67:$AA$98, MATCH($Q18&amp;"-"&amp;$R18, ANSYS!$V$67:$V$98 &amp; "-" &amp; ANSYS!$Z$67:$Z$98, 0))</f>
        <v>-384000</v>
      </c>
      <c r="AQ18" s="27" cm="1">
        <f t="array" ref="AQ18">INDEX(ANSYS!$AH$67:$AH$98, MATCH($Q18&amp;"-"&amp;$R18, ANSYS!$AC$67:$AC$98 &amp; "-" &amp; ANSYS!$AG$67:$AG$98, 0))</f>
        <v>-239000</v>
      </c>
      <c r="AR18" s="27" cm="1">
        <f t="array" ref="AR18">INDEX(ANSYS!$AO$67:$AO$98, MATCH($Q18&amp;"-"&amp;$R18, ANSYS!$AJ$67:$AJ$98 &amp; "-" &amp; ANSYS!$AN$67:$AN$98, 0))</f>
        <v>421000</v>
      </c>
      <c r="AS18" s="27" cm="1">
        <f t="array" ref="AS18">_xlfn.NUMBERVALUE(INDEX(CODE!$E$28:$E$47, MATCH($S18&amp;"-"&amp;$R18, CODE!$C$28:$C$47 &amp; "-" &amp; CODE!$B$28:$B$478, 0)))</f>
        <v>-68959.88</v>
      </c>
      <c r="AT18" s="27" cm="1">
        <f t="array" ref="AT18">_xlfn.NUMBERVALUE(INDEX(CODE!$F$28:$F$47, MATCH($S18&amp;"-"&amp;$R18, CODE!$C$28:$C$47 &amp; "-" &amp; CODE!$B$28:$B$478, 0)))</f>
        <v>-75901.25</v>
      </c>
      <c r="AU18" s="27" cm="1">
        <f t="array" ref="AU18">_xlfn.NUMBERVALUE(INDEX(CODE!$G$28:$G$47, MATCH($S18&amp;"-"&amp;$R18, CODE!$C$28:$C$47 &amp; "-" &amp; CODE!$B$28:$B$478, 0)))</f>
        <v>343881.7</v>
      </c>
      <c r="AV18" s="27" cm="1">
        <f t="array" ref="AV18">_xlfn.NUMBERVALUE(INDEX(CODE!$AA$28:$AA$47, MATCH($S18&amp;"-"&amp;$R18, CODE!$Y$28:$Y$47 &amp; "-" &amp; CODE!$X$28:$X$478, 0)))</f>
        <v>-383946.7</v>
      </c>
      <c r="AW18" s="27" cm="1">
        <f t="array" ref="AW18">_xlfn.NUMBERVALUE(INDEX(CODE!$AB$28:$AB$47, MATCH($S18&amp;"-"&amp;$R18, CODE!$Y$28:$Y$47 &amp; "-" &amp; CODE!$X$28:$X$478, 0)))</f>
        <v>-239046.8</v>
      </c>
      <c r="AX18" s="27" cm="1">
        <f t="array" ref="AX18">_xlfn.NUMBERVALUE(INDEX(CODE!$AC$28:$AC$47, MATCH($S18&amp;"-"&amp;$R18, CODE!$Y$28:$Y$47 &amp; "-" &amp; CODE!$X$28:$X$478, 0)))</f>
        <v>420999.8</v>
      </c>
      <c r="AY18" s="27" cm="1">
        <f t="array" ref="AY18">_xlfn.NUMBERVALUE(INDEX(CODE!$AL$28:$AL$47, MATCH($S18&amp;"-"&amp;$R18, CODE!$AJ$28:$AJ$47 &amp; "-" &amp; CODE!$AI$28:$AI$478, 0)))</f>
        <v>-286687.90000000002</v>
      </c>
      <c r="AZ18" s="27" cm="1">
        <f t="array" ref="AZ18">_xlfn.NUMBERVALUE(INDEX(CODE!$AM$28:$AM$47, MATCH($S18&amp;"-"&amp;$R18, CODE!$AJ$28:$AJ$47 &amp; "-" &amp; CODE!$AI$28:$AI$478, 0)))</f>
        <v>-52071.97</v>
      </c>
      <c r="BA18" s="27" cm="1">
        <f t="array" ref="BA18">_xlfn.NUMBERVALUE(INDEX(CODE!$AN$28:$AN$47, MATCH($S18&amp;"-"&amp;$R18, CODE!$AJ$28:$AJ$47 &amp; "-" &amp; CODE!$AI$28:$AI$478, 0)))</f>
        <v>304786.90000000002</v>
      </c>
    </row>
    <row r="19" spans="16:53" x14ac:dyDescent="0.2">
      <c r="Q19" s="32" t="s">
        <v>370</v>
      </c>
      <c r="R19" s="26" t="s">
        <v>373</v>
      </c>
      <c r="S19" s="26">
        <v>4</v>
      </c>
      <c r="T19" s="38" cm="1">
        <f t="array" ref="T19">INDEX(ANSYS!$F$67:$F$98, MATCH($Q19&amp;"-"&amp;$R19, ANSYS!$A$67:$A$98 &amp; "-" &amp; ANSYS!$E$67:$E$98, 0))</f>
        <v>-286690</v>
      </c>
      <c r="U19" s="38" cm="1">
        <f t="array" ref="U19">INDEX(ANSYS!$M$67:$M$98, MATCH($Q19&amp;"-"&amp;$R19, ANSYS!$H$67:$H$98 &amp; "-" &amp; ANSYS!$L$67:$L$98, 0))</f>
        <v>-806750</v>
      </c>
      <c r="V19" s="38" cm="1">
        <f t="array" ref="V19">INDEX(ANSYS!$T$67:$T$98, MATCH($Q19&amp;"-"&amp;$R19, ANSYS!$O$67:$O$98 &amp; "-" &amp; ANSYS!$S$67:$S$98, 0))</f>
        <v>304790</v>
      </c>
      <c r="W19" s="38" cm="1">
        <f t="array" ref="W19">INDEX(ANSYS!$AA$67:$AA$98, MATCH($Q19&amp;"-"&amp;$R19, ANSYS!$V$67:$V$98 &amp; "-" &amp; ANSYS!$Z$67:$Z$98, 0))</f>
        <v>-52115</v>
      </c>
      <c r="X19" s="38" cm="1">
        <f t="array" ref="X19">INDEX(ANSYS!$AH$67:$AH$98, MATCH($Q19&amp;"-"&amp;$R19, ANSYS!$AC$67:$AC$98 &amp; "-" &amp; ANSYS!$AG$67:$AG$98, 0))</f>
        <v>-571000</v>
      </c>
      <c r="Y19" s="38" cm="1">
        <f t="array" ref="Y19">INDEX(ANSYS!$AO$67:$AO$98, MATCH($Q19&amp;"-"&amp;$R19, ANSYS!$AJ$67:$AJ$98 &amp; "-" &amp; ANSYS!$AN$67:$AN$98, 0))</f>
        <v>450300</v>
      </c>
      <c r="Z19" s="38" cm="1">
        <f t="array" ref="Z19">_xlfn.NUMBERVALUE(INDEX(CODE!$E$28:$E$47, MATCH($S19&amp;"-"&amp;$R19, CODE!$C$28:$C$47 &amp; "-" &amp; CODE!$B$28:$B$478, 0)))</f>
        <v>-349066.7</v>
      </c>
      <c r="AA19" s="38" cm="1">
        <f t="array" ref="AA19">_xlfn.NUMBERVALUE(INDEX(CODE!$F$28:$F$47, MATCH($S19&amp;"-"&amp;$R19, CODE!$C$28:$C$47 &amp; "-" &amp; CODE!$B$28:$B$478, 0)))</f>
        <v>-796175.8</v>
      </c>
      <c r="AB19" s="38" cm="1">
        <f t="array" ref="AB19">_xlfn.NUMBERVALUE(INDEX(CODE!$G$28:$G$47, MATCH($S19&amp;"-"&amp;$R19, CODE!$C$28:$C$47 &amp; "-" &amp; CODE!$B$28:$B$478, 0)))</f>
        <v>359473.7</v>
      </c>
      <c r="AC19" s="38" cm="1">
        <f t="array" ref="AC19">_xlfn.NUMBERVALUE(INDEX(CODE!$AA$28:$AA$47, MATCH($S19&amp;"-"&amp;$R19, CODE!$Y$28:$Y$47 &amp; "-" &amp; CODE!$X$28:$X$478, 0)))</f>
        <v>-52115.5</v>
      </c>
      <c r="AD19" s="38" cm="1">
        <f t="array" ref="AD19">_xlfn.NUMBERVALUE(INDEX(CODE!$AB$28:$AB$47, MATCH($S19&amp;"-"&amp;$R19, CODE!$Y$28:$Y$47 &amp; "-" &amp; CODE!$X$28:$X$478, 0)))</f>
        <v>-570877.9</v>
      </c>
      <c r="AE19" s="38" cm="1">
        <f t="array" ref="AE19">_xlfn.NUMBERVALUE(INDEX(CODE!$AC$28:$AC$47, MATCH($S19&amp;"-"&amp;$R19, CODE!$Y$28:$Y$47 &amp; "-" &amp; CODE!$X$28:$X$478, 0)))</f>
        <v>450295.5</v>
      </c>
      <c r="AF19" s="38" cm="1">
        <f t="array" ref="AF19">_xlfn.NUMBERVALUE(INDEX(CODE!$AL$28:$AL$47, MATCH($S19&amp;"-"&amp;$R19, CODE!$AJ$28:$AJ$47 &amp; "-" &amp; CODE!$AI$28:$AI$478, 0)))</f>
        <v>-286687.90000000002</v>
      </c>
      <c r="AG19" s="38" cm="1">
        <f t="array" ref="AG19">_xlfn.NUMBERVALUE(INDEX(CODE!$AM$28:$AM$47, MATCH($S19&amp;"-"&amp;$R19, CODE!$AJ$28:$AJ$47 &amp; "-" &amp; CODE!$AI$28:$AI$478, 0)))</f>
        <v>-806753.3</v>
      </c>
      <c r="AH19" s="38" cm="1">
        <f t="array" ref="AH19">_xlfn.NUMBERVALUE(INDEX(CODE!$AN$28:$AN$47, MATCH($S19&amp;"-"&amp;$R19, CODE!$AJ$28:$AJ$47 &amp; "-" &amp; CODE!$AI$28:$AI$478, 0)))</f>
        <v>304786.90000000002</v>
      </c>
      <c r="AK19" s="26" t="s">
        <v>373</v>
      </c>
      <c r="AL19" s="26">
        <v>4</v>
      </c>
      <c r="AM19" s="38" cm="1">
        <f t="array" ref="AM19">INDEX(ANSYS!$F$67:$F$98, MATCH($Q19&amp;"-"&amp;$R19, ANSYS!$A$67:$A$98 &amp; "-" &amp; ANSYS!$E$67:$E$98, 0))</f>
        <v>-286690</v>
      </c>
      <c r="AN19" s="38" cm="1">
        <f t="array" ref="AN19">INDEX(ANSYS!$M$67:$M$98, MATCH($Q19&amp;"-"&amp;$R19, ANSYS!$H$67:$H$98 &amp; "-" &amp; ANSYS!$L$67:$L$98, 0))</f>
        <v>-806750</v>
      </c>
      <c r="AO19" s="38" cm="1">
        <f t="array" ref="AO19">INDEX(ANSYS!$T$67:$T$98, MATCH($Q19&amp;"-"&amp;$R19, ANSYS!$O$67:$O$98 &amp; "-" &amp; ANSYS!$S$67:$S$98, 0))</f>
        <v>304790</v>
      </c>
      <c r="AP19" s="38" cm="1">
        <f t="array" ref="AP19">INDEX(ANSYS!$AA$67:$AA$98, MATCH($Q19&amp;"-"&amp;$R19, ANSYS!$V$67:$V$98 &amp; "-" &amp; ANSYS!$Z$67:$Z$98, 0))</f>
        <v>-52115</v>
      </c>
      <c r="AQ19" s="38" cm="1">
        <f t="array" ref="AQ19">INDEX(ANSYS!$AH$67:$AH$98, MATCH($Q19&amp;"-"&amp;$R19, ANSYS!$AC$67:$AC$98 &amp; "-" &amp; ANSYS!$AG$67:$AG$98, 0))</f>
        <v>-571000</v>
      </c>
      <c r="AR19" s="38" cm="1">
        <f t="array" ref="AR19">INDEX(ANSYS!$AO$67:$AO$98, MATCH($Q19&amp;"-"&amp;$R19, ANSYS!$AJ$67:$AJ$98 &amp; "-" &amp; ANSYS!$AN$67:$AN$98, 0))</f>
        <v>450300</v>
      </c>
      <c r="AS19" s="38" cm="1">
        <f t="array" ref="AS19">_xlfn.NUMBERVALUE(INDEX(CODE!$E$28:$E$47, MATCH($S19&amp;"-"&amp;$R19, CODE!$C$28:$C$47 &amp; "-" &amp; CODE!$B$28:$B$478, 0)))</f>
        <v>-349066.7</v>
      </c>
      <c r="AT19" s="38" cm="1">
        <f t="array" ref="AT19">_xlfn.NUMBERVALUE(INDEX(CODE!$F$28:$F$47, MATCH($S19&amp;"-"&amp;$R19, CODE!$C$28:$C$47 &amp; "-" &amp; CODE!$B$28:$B$478, 0)))</f>
        <v>-796175.8</v>
      </c>
      <c r="AU19" s="38" cm="1">
        <f t="array" ref="AU19">_xlfn.NUMBERVALUE(INDEX(CODE!$G$28:$G$47, MATCH($S19&amp;"-"&amp;$R19, CODE!$C$28:$C$47 &amp; "-" &amp; CODE!$B$28:$B$478, 0)))</f>
        <v>359473.7</v>
      </c>
      <c r="AV19" s="38" cm="1">
        <f t="array" ref="AV19">_xlfn.NUMBERVALUE(INDEX(CODE!$AA$28:$AA$47, MATCH($S19&amp;"-"&amp;$R19, CODE!$Y$28:$Y$47 &amp; "-" &amp; CODE!$X$28:$X$478, 0)))</f>
        <v>-52115.5</v>
      </c>
      <c r="AW19" s="38" cm="1">
        <f t="array" ref="AW19">_xlfn.NUMBERVALUE(INDEX(CODE!$AB$28:$AB$47, MATCH($S19&amp;"-"&amp;$R19, CODE!$Y$28:$Y$47 &amp; "-" &amp; CODE!$X$28:$X$478, 0)))</f>
        <v>-570877.9</v>
      </c>
      <c r="AX19" s="38" cm="1">
        <f t="array" ref="AX19">_xlfn.NUMBERVALUE(INDEX(CODE!$AC$28:$AC$47, MATCH($S19&amp;"-"&amp;$R19, CODE!$Y$28:$Y$47 &amp; "-" &amp; CODE!$X$28:$X$478, 0)))</f>
        <v>450295.5</v>
      </c>
      <c r="AY19" s="38" cm="1">
        <f t="array" ref="AY19">_xlfn.NUMBERVALUE(INDEX(CODE!$AL$28:$AL$47, MATCH($S19&amp;"-"&amp;$R19, CODE!$AJ$28:$AJ$47 &amp; "-" &amp; CODE!$AI$28:$AI$478, 0)))</f>
        <v>-286687.90000000002</v>
      </c>
      <c r="AZ19" s="38" cm="1">
        <f t="array" ref="AZ19">_xlfn.NUMBERVALUE(INDEX(CODE!$AM$28:$AM$47, MATCH($S19&amp;"-"&amp;$R19, CODE!$AJ$28:$AJ$47 &amp; "-" &amp; CODE!$AI$28:$AI$478, 0)))</f>
        <v>-806753.3</v>
      </c>
      <c r="BA19" s="38" cm="1">
        <f t="array" ref="BA19">_xlfn.NUMBERVALUE(INDEX(CODE!$AN$28:$AN$47, MATCH($S19&amp;"-"&amp;$R19, CODE!$AJ$28:$AJ$47 &amp; "-" &amp; CODE!$AI$28:$AI$478, 0)))</f>
        <v>304786.90000000002</v>
      </c>
    </row>
    <row r="20" spans="16:53" x14ac:dyDescent="0.2">
      <c r="R20" s="29"/>
      <c r="S20" s="29" t="s">
        <v>360</v>
      </c>
      <c r="T20" s="30" cm="1">
        <f t="array" ref="T20">SQRT(SUM((T4:T19-$T$4:$T$19)^2))</f>
        <v>0</v>
      </c>
      <c r="U20" s="30" cm="1">
        <f t="array" ref="U20">SQRT(SUM((U4:U19-$U$4:$U$19)^2))</f>
        <v>0</v>
      </c>
      <c r="V20" s="30" cm="1">
        <f t="array" ref="V20">SQRT(SUM((V4:V19-$V$4:$V$19)^2))</f>
        <v>0</v>
      </c>
      <c r="W20" s="31" cm="1">
        <f t="array" ref="W20">SQRT(SUM((W4:W19-$T$4:$T$19)^2))</f>
        <v>691114.3646170292</v>
      </c>
      <c r="X20" s="31" cm="1">
        <f t="array" ref="X20">SQRT(SUM((X4:X19-$U$4:$U$19)^2))</f>
        <v>617518.05239847035</v>
      </c>
      <c r="Y20" s="31" cm="1">
        <f t="array" ref="Y20">SQRT(SUM((Y4:Y19-$V$4:$V$19)^2))</f>
        <v>532646.74939359201</v>
      </c>
      <c r="Z20" s="31" cm="1">
        <f t="array" ref="Z20">SQRT(SUM((Z4:Z19-$T$4:$T$19)^2))</f>
        <v>473759.76773551217</v>
      </c>
      <c r="AA20" s="31" cm="1">
        <f t="array" ref="AA20">SQRT(SUM((AA4:AA19-$U$4:$U$19)^2))</f>
        <v>217935.14262463478</v>
      </c>
      <c r="AB20" s="31" cm="1">
        <f t="array" ref="AB20">SQRT(SUM((AB4:AB19-$V$4:$V$19)^2))</f>
        <v>309349.92673657148</v>
      </c>
      <c r="AC20" s="31" cm="1">
        <f t="array" ref="AC20">SQRT(SUM((AC4:AC19-$T$4:$T$19)^2))</f>
        <v>690757.9952847996</v>
      </c>
      <c r="AD20" s="31" cm="1">
        <f t="array" ref="AD20">SQRT(SUM((AD4:AD19-$U$4:$U$19)^2))</f>
        <v>617243.5037702577</v>
      </c>
      <c r="AE20" s="31" cm="1">
        <f t="array" ref="AE20">SQRT(SUM((AE4:AE19-$V$4:$V$19)^2))</f>
        <v>532643.77684682352</v>
      </c>
      <c r="AF20" s="31" cm="1">
        <f t="array" ref="AF20">SQRT(SUM((AF4:AF19-$T$4:$T$19)^2))</f>
        <v>13.526063728953321</v>
      </c>
      <c r="AG20" s="31" cm="1">
        <f t="array" ref="AG20">SQRT(SUM((AG4:AG19-$U$4:$U$19)^2))</f>
        <v>9.4998315774752999</v>
      </c>
      <c r="AH20" s="31" cm="1">
        <f t="array" ref="AH20">SQRT(SUM((AH4:AH19-$V$4:$V$19)^2))</f>
        <v>9.7098020576504034</v>
      </c>
      <c r="AK20" s="29"/>
      <c r="AL20" s="29" t="s">
        <v>360</v>
      </c>
      <c r="AM20" s="30" cm="1">
        <f t="array" ref="AM20">SQRT(SUM((AM4:AM19-$T$4:$T$19)^2))</f>
        <v>0</v>
      </c>
      <c r="AN20" s="30" cm="1">
        <f t="array" ref="AN20">SQRT(SUM((AN4:AN19-$U$4:$U$19)^2))</f>
        <v>0</v>
      </c>
      <c r="AO20" s="30" cm="1">
        <f t="array" ref="AO20">SQRT(SUM((AO4:AO19-$V$4:$V$19)^2))</f>
        <v>0</v>
      </c>
      <c r="AP20" s="31" cm="1">
        <f t="array" ref="AP20">SQRT(SUM((AP4:AP19-$T$4:$T$19)^2))</f>
        <v>691114.3646170292</v>
      </c>
      <c r="AQ20" s="31" cm="1">
        <f t="array" ref="AQ20">SQRT(SUM((AQ4:AQ19-$U$4:$U$19)^2))</f>
        <v>617518.05239847035</v>
      </c>
      <c r="AR20" s="31" cm="1">
        <f t="array" ref="AR20">SQRT(SUM((AR4:AR19-$V$4:$V$19)^2))</f>
        <v>532646.74939359201</v>
      </c>
      <c r="AS20" s="31" cm="1">
        <f t="array" ref="AS20">SQRT(SUM((AS4:AS19-$T$4:$T$19)^2))</f>
        <v>473759.76773551217</v>
      </c>
      <c r="AT20" s="31" cm="1">
        <f t="array" ref="AT20">SQRT(SUM((AT4:AT19-$U$4:$U$19)^2))</f>
        <v>217935.14262463478</v>
      </c>
      <c r="AU20" s="31" cm="1">
        <f t="array" ref="AU20">SQRT(SUM((AU4:AU19-$V$4:$V$19)^2))</f>
        <v>309349.92673657148</v>
      </c>
      <c r="AV20" s="31" cm="1">
        <f t="array" ref="AV20">SQRT(SUM((AV4:AV19-$T$4:$T$19)^2))</f>
        <v>690757.9952847996</v>
      </c>
      <c r="AW20" s="31" cm="1">
        <f t="array" ref="AW20">SQRT(SUM((AW4:AW19-$U$4:$U$19)^2))</f>
        <v>617243.5037702577</v>
      </c>
      <c r="AX20" s="31" cm="1">
        <f t="array" ref="AX20">SQRT(SUM((AX4:AX19-$V$4:$V$19)^2))</f>
        <v>532643.77684682352</v>
      </c>
      <c r="AY20" s="31" cm="1">
        <f t="array" ref="AY20">SQRT(SUM((AY4:AY19-$T$4:$T$19)^2))</f>
        <v>13.526063728953321</v>
      </c>
      <c r="AZ20" s="31" cm="1">
        <f t="array" ref="AZ20">SQRT(SUM((AZ4:AZ19-$U$4:$U$19)^2))</f>
        <v>9.4998315774752999</v>
      </c>
      <c r="BA20" s="31" cm="1">
        <f t="array" ref="BA20">SQRT(SUM((BA4:BA19-$V$4:$V$19)^2))</f>
        <v>9.7098020576504034</v>
      </c>
    </row>
    <row r="22" spans="16:53" x14ac:dyDescent="0.2">
      <c r="R22" s="16" t="s">
        <v>377</v>
      </c>
      <c r="S22" s="16"/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K22" s="16" t="s">
        <v>382</v>
      </c>
      <c r="AL22" s="16"/>
      <c r="AM22" s="16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</row>
    <row r="23" spans="16:53" x14ac:dyDescent="0.2">
      <c r="Q23" s="33"/>
      <c r="R23" s="18" t="s">
        <v>361</v>
      </c>
      <c r="S23" s="19"/>
      <c r="T23" s="20" t="s">
        <v>18</v>
      </c>
      <c r="U23" s="20"/>
      <c r="V23" s="20"/>
      <c r="W23" s="21" t="s">
        <v>21</v>
      </c>
      <c r="X23" s="21"/>
      <c r="Y23" s="21"/>
      <c r="Z23" s="20" t="s">
        <v>22</v>
      </c>
      <c r="AA23" s="20"/>
      <c r="AB23" s="20"/>
      <c r="AC23" s="21" t="s">
        <v>40</v>
      </c>
      <c r="AD23" s="21"/>
      <c r="AE23" s="21"/>
      <c r="AF23" s="20" t="s">
        <v>132</v>
      </c>
      <c r="AG23" s="20"/>
      <c r="AH23" s="20"/>
      <c r="AK23" s="18" t="s">
        <v>361</v>
      </c>
      <c r="AL23" s="19"/>
      <c r="AM23" s="20" t="s">
        <v>18</v>
      </c>
      <c r="AN23" s="20"/>
      <c r="AO23" s="20"/>
      <c r="AP23" s="21" t="s">
        <v>21</v>
      </c>
      <c r="AQ23" s="21"/>
      <c r="AR23" s="21"/>
      <c r="AS23" s="20" t="s">
        <v>22</v>
      </c>
      <c r="AT23" s="20"/>
      <c r="AU23" s="20"/>
      <c r="AV23" s="21" t="s">
        <v>40</v>
      </c>
      <c r="AW23" s="21"/>
      <c r="AX23" s="21"/>
      <c r="AY23" s="20" t="s">
        <v>132</v>
      </c>
      <c r="AZ23" s="20"/>
      <c r="BA23" s="20"/>
    </row>
    <row r="24" spans="16:53" x14ac:dyDescent="0.2">
      <c r="R24" s="22" t="s">
        <v>42</v>
      </c>
      <c r="S24" s="22" t="s">
        <v>362</v>
      </c>
      <c r="T24" s="23" t="s">
        <v>378</v>
      </c>
      <c r="U24" s="23" t="s">
        <v>379</v>
      </c>
      <c r="V24" s="23" t="s">
        <v>380</v>
      </c>
      <c r="W24" s="24" t="s">
        <v>378</v>
      </c>
      <c r="X24" s="24" t="s">
        <v>379</v>
      </c>
      <c r="Y24" s="24" t="s">
        <v>380</v>
      </c>
      <c r="Z24" s="23" t="s">
        <v>378</v>
      </c>
      <c r="AA24" s="23" t="s">
        <v>379</v>
      </c>
      <c r="AB24" s="23" t="s">
        <v>380</v>
      </c>
      <c r="AC24" s="24" t="s">
        <v>378</v>
      </c>
      <c r="AD24" s="24" t="s">
        <v>379</v>
      </c>
      <c r="AE24" s="24" t="s">
        <v>380</v>
      </c>
      <c r="AF24" s="23" t="s">
        <v>378</v>
      </c>
      <c r="AG24" s="23" t="s">
        <v>379</v>
      </c>
      <c r="AH24" s="23" t="s">
        <v>380</v>
      </c>
      <c r="AK24" s="22" t="s">
        <v>42</v>
      </c>
      <c r="AL24" s="22" t="s">
        <v>362</v>
      </c>
      <c r="AM24" s="23" t="s">
        <v>378</v>
      </c>
      <c r="AN24" s="23" t="s">
        <v>379</v>
      </c>
      <c r="AO24" s="23" t="s">
        <v>380</v>
      </c>
      <c r="AP24" s="24" t="s">
        <v>378</v>
      </c>
      <c r="AQ24" s="24" t="s">
        <v>379</v>
      </c>
      <c r="AR24" s="24" t="s">
        <v>380</v>
      </c>
      <c r="AS24" s="23" t="s">
        <v>378</v>
      </c>
      <c r="AT24" s="23" t="s">
        <v>379</v>
      </c>
      <c r="AU24" s="23" t="s">
        <v>380</v>
      </c>
      <c r="AV24" s="24" t="s">
        <v>378</v>
      </c>
      <c r="AW24" s="24" t="s">
        <v>379</v>
      </c>
      <c r="AX24" s="24" t="s">
        <v>380</v>
      </c>
      <c r="AY24" s="23" t="s">
        <v>378</v>
      </c>
      <c r="AZ24" s="23" t="s">
        <v>379</v>
      </c>
      <c r="BA24" s="23" t="s">
        <v>380</v>
      </c>
    </row>
    <row r="25" spans="16:53" x14ac:dyDescent="0.2">
      <c r="Q25" s="35" t="s">
        <v>366</v>
      </c>
      <c r="R25" s="25" t="s">
        <v>369</v>
      </c>
      <c r="S25" s="26">
        <v>1</v>
      </c>
      <c r="T25" s="27" cm="1">
        <f t="array" ref="T25">INDEX(ANSYS!$F$33:$F$64, MATCH($Q25&amp;"-"&amp;$R25, ANSYS!$A$33:$A$64 &amp; "-" &amp; ANSYS!$E$33:$E$64, 0))</f>
        <v>4.4965000000000001E-7</v>
      </c>
      <c r="U25" s="27" cm="1">
        <f t="array" ref="U25">INDEX(ANSYS!$M$33:$M$64, MATCH($Q25&amp;"-"&amp;$R25, ANSYS!$H$33:$H$64 &amp; "-" &amp; ANSYS!$L$33:$L$64, 0))</f>
        <v>4.8813999999999998E-7</v>
      </c>
      <c r="V25" s="27" cm="1">
        <f t="array" ref="V25">INDEX(ANSYS!$T$33:$T$64, MATCH($Q25&amp;"-"&amp;$R25, ANSYS!$O$33:$O$64 &amp; "-" &amp; ANSYS!$S$33:$S$64, 0))</f>
        <v>-1.2756E-5</v>
      </c>
      <c r="W25" s="27" cm="1">
        <f t="array" ref="W25">INDEX(ANSYS!$AA$33:$AA$64, MATCH($Q25&amp;"-"&amp;$R25, ANSYS!$V$33:$V$64 &amp; "-" &amp; ANSYS!$Z$33:$Z$64, 0))</f>
        <v>4.1505E-7</v>
      </c>
      <c r="X25" s="27" cm="1">
        <f t="array" ref="X25">INDEX(ANSYS!$AH$33:$AH$64, MATCH($Q25&amp;"-"&amp;$R25, ANSYS!$AC$33:$AC$64 &amp; "-" &amp; ANSYS!$AG$33:$AG$64, 0))</f>
        <v>1.1305E-6</v>
      </c>
      <c r="Y25" s="27" cm="1">
        <f t="array" ref="Y25">INDEX(ANSYS!$AO$33:$AO$64, MATCH($Q25&amp;"-"&amp;$R25, ANSYS!$AJ$33:$AJ$64 &amp; "-" &amp; ANSYS!$AN$33:$AN$64, 0))</f>
        <v>-1.4058E-5</v>
      </c>
      <c r="Z25" s="27" cm="1">
        <f t="array" ref="Z25">_xlfn.NUMBERVALUE(INDEX(CODE!$E$50:$E$69, MATCH($S25&amp;"-"&amp;$R25, CODE!$C$50:$C$69 &amp; "-" &amp; CODE!$B$50:$B$698, 0)))</f>
        <v>7.8400540000000003E-7</v>
      </c>
      <c r="AA25" s="27" cm="1">
        <f t="array" ref="AA25">_xlfn.NUMBERVALUE(INDEX(CODE!$F$50:$F$69, MATCH($S25&amp;"-"&amp;$R25, CODE!$C$50:$C$69 &amp; "-" &amp; CODE!$B$50:$B$698, 0)))</f>
        <v>3.0412120000000001E-7</v>
      </c>
      <c r="AB25" s="27" cm="1">
        <f t="array" ref="AB25">_xlfn.NUMBERVALUE(INDEX(CODE!$G$50:$G$69, MATCH($S25&amp;"-"&amp;$R25, CODE!$C$50:$C$69 &amp; "-" &amp; CODE!$B$50:$B$698, 0)))</f>
        <v>-1.295269E-5</v>
      </c>
      <c r="AC25" s="27" cm="1">
        <f t="array" ref="AC25">_xlfn.NUMBERVALUE(INDEX(CODE!$AA$50:$AA$69, MATCH($S25&amp;"-"&amp;$R25, CODE!$Y$50:$Y$69 &amp; "-" &amp; CODE!$X$50:$X$698, 0)))</f>
        <v>4.150459E-7</v>
      </c>
      <c r="AD25" s="27" cm="1">
        <f t="array" ref="AD25">_xlfn.NUMBERVALUE(INDEX(CODE!$AB$50:$AB$69, MATCH($S25&amp;"-"&amp;$R25, CODE!$Y$50:$Y$69 &amp; "-" &amp; CODE!$X$50:$X$698, 0)))</f>
        <v>1.130507E-6</v>
      </c>
      <c r="AE25" s="27" cm="1">
        <f t="array" ref="AE25">_xlfn.NUMBERVALUE(INDEX(CODE!$AC$50:$AC$69, MATCH($S25&amp;"-"&amp;$R25, CODE!$Y$50:$Y$69 &amp; "-" &amp; CODE!$X$50:$X$698, 0)))</f>
        <v>-1.4057699999999999E-5</v>
      </c>
      <c r="AF25" s="27" cm="1">
        <f t="array" ref="AF25">_xlfn.NUMBERVALUE(INDEX(CODE!$AL$50:$AL$69, MATCH($S25&amp;"-"&amp;$R25, CODE!$AJ$50:$AJ$69 &amp; "-" &amp; CODE!$AI$50:$AI$698, 0)))</f>
        <v>4.4965050000000002E-7</v>
      </c>
      <c r="AG25" s="27" cm="1">
        <f t="array" ref="AG25">_xlfn.NUMBERVALUE(INDEX(CODE!$AM$50:$AM$69, MATCH($S25&amp;"-"&amp;$R25, CODE!$AJ$50:$AJ$69 &amp; "-" &amp; CODE!$AI$50:$AI$698, 0)))</f>
        <v>4.8814349999999997E-7</v>
      </c>
      <c r="AH25" s="27" cm="1">
        <f t="array" ref="AH25">_xlfn.NUMBERVALUE(INDEX(CODE!$AN$50:$AN$69, MATCH($S25&amp;"-"&amp;$R25, CODE!$AJ$50:$AJ$69 &amp; "-" &amp; CODE!$AI$50:$AI$698, 0)))</f>
        <v>-1.2756E-5</v>
      </c>
      <c r="AK25" s="25" t="s">
        <v>369</v>
      </c>
      <c r="AL25" s="26">
        <v>1</v>
      </c>
      <c r="AM25" s="27" cm="1">
        <f t="array" ref="AM25">INDEX(ANSYS!$F$33:$F$64, MATCH($Q25&amp;"-"&amp;$R25, ANSYS!$A$33:$A$64 &amp; "-" &amp; ANSYS!$E$33:$E$64, 0))</f>
        <v>4.4965000000000001E-7</v>
      </c>
      <c r="AN25" s="27" cm="1">
        <f t="array" ref="AN25">INDEX(ANSYS!$M$33:$M$64, MATCH($Q25&amp;"-"&amp;$R25, ANSYS!$H$33:$H$64 &amp; "-" &amp; ANSYS!$L$33:$L$64, 0))</f>
        <v>4.8813999999999998E-7</v>
      </c>
      <c r="AO25" s="27" cm="1">
        <f t="array" ref="AO25">INDEX(ANSYS!$T$33:$T$64, MATCH($Q25&amp;"-"&amp;$R25, ANSYS!$O$33:$O$64 &amp; "-" &amp; ANSYS!$S$33:$S$64, 0))</f>
        <v>-1.2756E-5</v>
      </c>
      <c r="AP25" s="27" cm="1">
        <f t="array" ref="AP25">INDEX(ANSYS!$AA$33:$AA$64, MATCH($Q25&amp;"-"&amp;$R25, ANSYS!$V$33:$V$64 &amp; "-" &amp; ANSYS!$Z$33:$Z$64, 0))</f>
        <v>4.1505E-7</v>
      </c>
      <c r="AQ25" s="27" cm="1">
        <f t="array" ref="AQ25">INDEX(ANSYS!$AH$33:$AH$64, MATCH($Q25&amp;"-"&amp;$R25, ANSYS!$AC$33:$AC$64 &amp; "-" &amp; ANSYS!$AG$33:$AG$64, 0))</f>
        <v>1.1305E-6</v>
      </c>
      <c r="AR25" s="27" cm="1">
        <f t="array" ref="AR25">INDEX(ANSYS!$AO$33:$AO$64, MATCH($Q25&amp;"-"&amp;$R25, ANSYS!$AJ$33:$AJ$64 &amp; "-" &amp; ANSYS!$AN$33:$AN$64, 0))</f>
        <v>-1.4058E-5</v>
      </c>
      <c r="AS25" s="27" cm="1">
        <f t="array" ref="AS25">_xlfn.NUMBERVALUE(INDEX(CODE!$E$50:$E$69, MATCH($S25&amp;"-"&amp;$R25, CODE!$C$50:$C$69 &amp; "-" &amp; CODE!$B$50:$B$698, 0)))</f>
        <v>7.8400540000000003E-7</v>
      </c>
      <c r="AT25" s="27" cm="1">
        <f t="array" ref="AT25">_xlfn.NUMBERVALUE(INDEX(CODE!$F$50:$F$69, MATCH($S25&amp;"-"&amp;$R25, CODE!$C$50:$C$69 &amp; "-" &amp; CODE!$B$50:$B$698, 0)))</f>
        <v>3.0412120000000001E-7</v>
      </c>
      <c r="AU25" s="27" cm="1">
        <f t="array" ref="AU25">_xlfn.NUMBERVALUE(INDEX(CODE!$G$50:$G$69, MATCH($S25&amp;"-"&amp;$R25, CODE!$C$50:$C$69 &amp; "-" &amp; CODE!$B$50:$B$698, 0)))</f>
        <v>-1.295269E-5</v>
      </c>
      <c r="AV25" s="27" cm="1">
        <f t="array" ref="AV25">_xlfn.NUMBERVALUE(INDEX(CODE!$AA$50:$AA$69, MATCH($S25&amp;"-"&amp;$R25, CODE!$Y$50:$Y$69 &amp; "-" &amp; CODE!$X$50:$X$698, 0)))</f>
        <v>4.150459E-7</v>
      </c>
      <c r="AW25" s="27" cm="1">
        <f t="array" ref="AW25">_xlfn.NUMBERVALUE(INDEX(CODE!$AB$50:$AB$69, MATCH($S25&amp;"-"&amp;$R25, CODE!$Y$50:$Y$69 &amp; "-" &amp; CODE!$X$50:$X$698, 0)))</f>
        <v>1.130507E-6</v>
      </c>
      <c r="AX25" s="27" cm="1">
        <f t="array" ref="AX25">_xlfn.NUMBERVALUE(INDEX(CODE!$AC$50:$AC$69, MATCH($S25&amp;"-"&amp;$R25, CODE!$Y$50:$Y$69 &amp; "-" &amp; CODE!$X$50:$X$698, 0)))</f>
        <v>-1.4057699999999999E-5</v>
      </c>
      <c r="AY25" s="27" cm="1">
        <f t="array" ref="AY25">_xlfn.NUMBERVALUE(INDEX(CODE!$AL$50:$AL$69, MATCH($S25&amp;"-"&amp;$R25, CODE!$AJ$50:$AJ$69 &amp; "-" &amp; CODE!$AI$50:$AI$698, 0)))</f>
        <v>4.4965050000000002E-7</v>
      </c>
      <c r="AZ25" s="27" cm="1">
        <f t="array" ref="AZ25">_xlfn.NUMBERVALUE(INDEX(CODE!$AM$50:$AM$69, MATCH($S25&amp;"-"&amp;$R25, CODE!$AJ$50:$AJ$69 &amp; "-" &amp; CODE!$AI$50:$AI$698, 0)))</f>
        <v>4.8814349999999997E-7</v>
      </c>
      <c r="BA25" s="27" cm="1">
        <f t="array" ref="BA25">_xlfn.NUMBERVALUE(INDEX(CODE!$AN$50:$AN$69, MATCH($S25&amp;"-"&amp;$R25, CODE!$AJ$50:$AJ$69 &amp; "-" &amp; CODE!$AI$50:$AI$698, 0)))</f>
        <v>-1.2756E-5</v>
      </c>
    </row>
    <row r="26" spans="16:53" x14ac:dyDescent="0.2">
      <c r="Q26" s="34" t="s">
        <v>367</v>
      </c>
      <c r="R26" s="26" t="s">
        <v>369</v>
      </c>
      <c r="S26" s="26">
        <v>2</v>
      </c>
      <c r="T26" s="27" cm="1">
        <f t="array" ref="T26">INDEX(ANSYS!$F$33:$F$64, MATCH($Q26&amp;"-"&amp;$R26, ANSYS!$A$33:$A$64 &amp; "-" &amp; ANSYS!$E$33:$E$64, 0))</f>
        <v>2.7619999999999999E-8</v>
      </c>
      <c r="U26" s="27" cm="1">
        <f t="array" ref="U26">INDEX(ANSYS!$M$33:$M$64, MATCH($Q26&amp;"-"&amp;$R26, ANSYS!$H$33:$H$64 &amp; "-" &amp; ANSYS!$L$33:$L$64, 0))</f>
        <v>1.5734E-6</v>
      </c>
      <c r="V26" s="27" cm="1">
        <f t="array" ref="V26">INDEX(ANSYS!$T$33:$T$64, MATCH($Q26&amp;"-"&amp;$R26, ANSYS!$O$33:$O$64 &amp; "-" &amp; ANSYS!$S$33:$S$64, 0))</f>
        <v>-1.2756E-5</v>
      </c>
      <c r="W26" s="27" cm="1">
        <f t="array" ref="W26">INDEX(ANSYS!$AA$33:$AA$64, MATCH($Q26&amp;"-"&amp;$R26, ANSYS!$V$33:$V$64 &amp; "-" &amp; ANSYS!$Z$33:$Z$64, 0))</f>
        <v>-3.7818999999999997E-7</v>
      </c>
      <c r="X26" s="27" cm="1">
        <f t="array" ref="X26">INDEX(ANSYS!$AH$33:$AH$64, MATCH($Q26&amp;"-"&amp;$R26, ANSYS!$AC$33:$AC$64 &amp; "-" &amp; ANSYS!$AG$33:$AG$64, 0))</f>
        <v>1.9236999999999999E-6</v>
      </c>
      <c r="Y26" s="27" cm="1">
        <f t="array" ref="Y26">INDEX(ANSYS!$AO$33:$AO$64, MATCH($Q26&amp;"-"&amp;$R26, ANSYS!$AJ$33:$AJ$64 &amp; "-" &amp; ANSYS!$AN$33:$AN$64, 0))</f>
        <v>-1.3139000000000001E-5</v>
      </c>
      <c r="Z26" s="27" cm="1">
        <f t="array" ref="Z26">_xlfn.NUMBERVALUE(INDEX(CODE!$E$50:$E$69, MATCH($S26&amp;"-"&amp;$R26, CODE!$C$50:$C$69 &amp; "-" &amp; CODE!$B$50:$B$698, 0)))</f>
        <v>7.8400540000000003E-7</v>
      </c>
      <c r="AA26" s="27" cm="1">
        <f t="array" ref="AA26">_xlfn.NUMBERVALUE(INDEX(CODE!$F$50:$F$69, MATCH($S26&amp;"-"&amp;$R26, CODE!$C$50:$C$69 &amp; "-" &amp; CODE!$B$50:$B$698, 0)))</f>
        <v>1.134996E-6</v>
      </c>
      <c r="AB26" s="27" cm="1">
        <f t="array" ref="AB26">_xlfn.NUMBERVALUE(INDEX(CODE!$G$50:$G$69, MATCH($S26&amp;"-"&amp;$R26, CODE!$C$50:$C$69 &amp; "-" &amp; CODE!$B$50:$B$698, 0)))</f>
        <v>-1.3112750000000001E-5</v>
      </c>
      <c r="AC26" s="27" cm="1">
        <f t="array" ref="AC26">_xlfn.NUMBERVALUE(INDEX(CODE!$AA$50:$AA$69, MATCH($S26&amp;"-"&amp;$R26, CODE!$Y$50:$Y$69 &amp; "-" &amp; CODE!$X$50:$X$698, 0)))</f>
        <v>-3.7819230000000001E-7</v>
      </c>
      <c r="AD26" s="27" cm="1">
        <f t="array" ref="AD26">_xlfn.NUMBERVALUE(INDEX(CODE!$AB$50:$AB$69, MATCH($S26&amp;"-"&amp;$R26, CODE!$Y$50:$Y$69 &amp; "-" &amp; CODE!$X$50:$X$698, 0)))</f>
        <v>1.9237450000000001E-6</v>
      </c>
      <c r="AE26" s="27" cm="1">
        <f t="array" ref="AE26">_xlfn.NUMBERVALUE(INDEX(CODE!$AC$50:$AC$69, MATCH($S26&amp;"-"&amp;$R26, CODE!$Y$50:$Y$69 &amp; "-" &amp; CODE!$X$50:$X$698, 0)))</f>
        <v>-1.3138519999999999E-5</v>
      </c>
      <c r="AF26" s="27" cm="1">
        <f t="array" ref="AF26">_xlfn.NUMBERVALUE(INDEX(CODE!$AL$50:$AL$69, MATCH($S26&amp;"-"&amp;$R26, CODE!$AJ$50:$AJ$69 &amp; "-" &amp; CODE!$AI$50:$AI$698, 0)))</f>
        <v>2.7620370000000001E-8</v>
      </c>
      <c r="AG26" s="27" cm="1">
        <f t="array" ref="AG26">_xlfn.NUMBERVALUE(INDEX(CODE!$AM$50:$AM$69, MATCH($S26&amp;"-"&amp;$R26, CODE!$AJ$50:$AJ$69 &amp; "-" &amp; CODE!$AI$50:$AI$698, 0)))</f>
        <v>1.5733639999999999E-6</v>
      </c>
      <c r="AH26" s="27" cm="1">
        <f t="array" ref="AH26">_xlfn.NUMBERVALUE(INDEX(CODE!$AN$50:$AN$69, MATCH($S26&amp;"-"&amp;$R26, CODE!$AJ$50:$AJ$69 &amp; "-" &amp; CODE!$AI$50:$AI$698, 0)))</f>
        <v>-1.2756E-5</v>
      </c>
      <c r="AK26" s="26" t="s">
        <v>369</v>
      </c>
      <c r="AL26" s="26">
        <v>2</v>
      </c>
      <c r="AM26" s="27" cm="1">
        <f t="array" ref="AM26">INDEX(ANSYS!$F$33:$F$64, MATCH($Q26&amp;"-"&amp;$R26, ANSYS!$A$33:$A$64 &amp; "-" &amp; ANSYS!$E$33:$E$64, 0))</f>
        <v>2.7619999999999999E-8</v>
      </c>
      <c r="AN26" s="27" cm="1">
        <f t="array" ref="AN26">INDEX(ANSYS!$M$33:$M$64, MATCH($Q26&amp;"-"&amp;$R26, ANSYS!$H$33:$H$64 &amp; "-" &amp; ANSYS!$L$33:$L$64, 0))</f>
        <v>1.5734E-6</v>
      </c>
      <c r="AO26" s="27" cm="1">
        <f t="array" ref="AO26">INDEX(ANSYS!$T$33:$T$64, MATCH($Q26&amp;"-"&amp;$R26, ANSYS!$O$33:$O$64 &amp; "-" &amp; ANSYS!$S$33:$S$64, 0))</f>
        <v>-1.2756E-5</v>
      </c>
      <c r="AP26" s="27" cm="1">
        <f t="array" ref="AP26">INDEX(ANSYS!$AA$33:$AA$64, MATCH($Q26&amp;"-"&amp;$R26, ANSYS!$V$33:$V$64 &amp; "-" &amp; ANSYS!$Z$33:$Z$64, 0))</f>
        <v>-3.7818999999999997E-7</v>
      </c>
      <c r="AQ26" s="27" cm="1">
        <f t="array" ref="AQ26">INDEX(ANSYS!$AH$33:$AH$64, MATCH($Q26&amp;"-"&amp;$R26, ANSYS!$AC$33:$AC$64 &amp; "-" &amp; ANSYS!$AG$33:$AG$64, 0))</f>
        <v>1.9236999999999999E-6</v>
      </c>
      <c r="AR26" s="27" cm="1">
        <f t="array" ref="AR26">INDEX(ANSYS!$AO$33:$AO$64, MATCH($Q26&amp;"-"&amp;$R26, ANSYS!$AJ$33:$AJ$64 &amp; "-" &amp; ANSYS!$AN$33:$AN$64, 0))</f>
        <v>-1.3139000000000001E-5</v>
      </c>
      <c r="AS26" s="27" cm="1">
        <f t="array" ref="AS26">_xlfn.NUMBERVALUE(INDEX(CODE!$E$50:$E$69, MATCH($S26&amp;"-"&amp;$R26, CODE!$C$50:$C$69 &amp; "-" &amp; CODE!$B$50:$B$698, 0)))</f>
        <v>7.8400540000000003E-7</v>
      </c>
      <c r="AT26" s="27" cm="1">
        <f t="array" ref="AT26">_xlfn.NUMBERVALUE(INDEX(CODE!$F$50:$F$69, MATCH($S26&amp;"-"&amp;$R26, CODE!$C$50:$C$69 &amp; "-" &amp; CODE!$B$50:$B$698, 0)))</f>
        <v>1.134996E-6</v>
      </c>
      <c r="AU26" s="27" cm="1">
        <f t="array" ref="AU26">_xlfn.NUMBERVALUE(INDEX(CODE!$G$50:$G$69, MATCH($S26&amp;"-"&amp;$R26, CODE!$C$50:$C$69 &amp; "-" &amp; CODE!$B$50:$B$698, 0)))</f>
        <v>-1.3112750000000001E-5</v>
      </c>
      <c r="AV26" s="27" cm="1">
        <f t="array" ref="AV26">_xlfn.NUMBERVALUE(INDEX(CODE!$AA$50:$AA$69, MATCH($S26&amp;"-"&amp;$R26, CODE!$Y$50:$Y$69 &amp; "-" &amp; CODE!$X$50:$X$698, 0)))</f>
        <v>-3.7819230000000001E-7</v>
      </c>
      <c r="AW26" s="27" cm="1">
        <f t="array" ref="AW26">_xlfn.NUMBERVALUE(INDEX(CODE!$AB$50:$AB$69, MATCH($S26&amp;"-"&amp;$R26, CODE!$Y$50:$Y$69 &amp; "-" &amp; CODE!$X$50:$X$698, 0)))</f>
        <v>1.9237450000000001E-6</v>
      </c>
      <c r="AX26" s="27" cm="1">
        <f t="array" ref="AX26">_xlfn.NUMBERVALUE(INDEX(CODE!$AC$50:$AC$69, MATCH($S26&amp;"-"&amp;$R26, CODE!$Y$50:$Y$69 &amp; "-" &amp; CODE!$X$50:$X$698, 0)))</f>
        <v>-1.3138519999999999E-5</v>
      </c>
      <c r="AY26" s="27" cm="1">
        <f t="array" ref="AY26">_xlfn.NUMBERVALUE(INDEX(CODE!$AL$50:$AL$69, MATCH($S26&amp;"-"&amp;$R26, CODE!$AJ$50:$AJ$69 &amp; "-" &amp; CODE!$AI$50:$AI$698, 0)))</f>
        <v>2.7620370000000001E-8</v>
      </c>
      <c r="AZ26" s="27" cm="1">
        <f t="array" ref="AZ26">_xlfn.NUMBERVALUE(INDEX(CODE!$AM$50:$AM$69, MATCH($S26&amp;"-"&amp;$R26, CODE!$AJ$50:$AJ$69 &amp; "-" &amp; CODE!$AI$50:$AI$698, 0)))</f>
        <v>1.5733639999999999E-6</v>
      </c>
      <c r="BA26" s="27" cm="1">
        <f t="array" ref="BA26">_xlfn.NUMBERVALUE(INDEX(CODE!$AN$50:$AN$69, MATCH($S26&amp;"-"&amp;$R26, CODE!$AJ$50:$AJ$69 &amp; "-" &amp; CODE!$AI$50:$AI$698, 0)))</f>
        <v>-1.2756E-5</v>
      </c>
    </row>
    <row r="27" spans="16:53" x14ac:dyDescent="0.2">
      <c r="Q27" s="34" t="s">
        <v>368</v>
      </c>
      <c r="R27" s="26" t="s">
        <v>369</v>
      </c>
      <c r="S27" s="26">
        <v>3</v>
      </c>
      <c r="T27" s="27" cm="1">
        <f t="array" ref="T27">INDEX(ANSYS!$F$33:$F$64, MATCH($Q27&amp;"-"&amp;$R27, ANSYS!$A$33:$A$64 &amp; "-" &amp; ANSYS!$E$33:$E$64, 0))</f>
        <v>4.9523999999999998E-7</v>
      </c>
      <c r="U27" s="27" cm="1">
        <f t="array" ref="U27">INDEX(ANSYS!$M$33:$M$64, MATCH($Q27&amp;"-"&amp;$R27, ANSYS!$H$33:$H$64 &amp; "-" &amp; ANSYS!$L$33:$L$64, 0))</f>
        <v>1.3914999999999999E-6</v>
      </c>
      <c r="V27" s="27" cm="1">
        <f t="array" ref="V27">INDEX(ANSYS!$T$33:$T$64, MATCH($Q27&amp;"-"&amp;$R27, ANSYS!$O$33:$O$64 &amp; "-" &amp; ANSYS!$S$33:$S$64, 0))</f>
        <v>-1.2756E-5</v>
      </c>
      <c r="W27" s="27" cm="1">
        <f t="array" ref="W27">INDEX(ANSYS!$AA$33:$AA$64, MATCH($Q27&amp;"-"&amp;$R27, ANSYS!$V$33:$V$64 &amp; "-" &amp; ANSYS!$Z$33:$Z$64, 0))</f>
        <v>-7.1798000000000005E-8</v>
      </c>
      <c r="X27" s="27" cm="1">
        <f t="array" ref="X27">INDEX(ANSYS!$AH$33:$AH$64, MATCH($Q27&amp;"-"&amp;$R27, ANSYS!$AC$33:$AC$64 &amp; "-" &amp; ANSYS!$AG$33:$AG$64, 0))</f>
        <v>1.6174E-6</v>
      </c>
      <c r="Y27" s="27" cm="1">
        <f t="array" ref="Y27">INDEX(ANSYS!$AO$33:$AO$64, MATCH($Q27&amp;"-"&amp;$R27, ANSYS!$AJ$33:$AJ$64 &amp; "-" &amp; ANSYS!$AN$33:$AN$64, 0))</f>
        <v>-1.2081E-5</v>
      </c>
      <c r="Z27" s="27" cm="1">
        <f t="array" ref="Z27">_xlfn.NUMBERVALUE(INDEX(CODE!$E$50:$E$69, MATCH($S27&amp;"-"&amp;$R27, CODE!$C$50:$C$69 &amp; "-" &amp; CODE!$B$50:$B$698, 0)))</f>
        <v>6.7729929999999996E-7</v>
      </c>
      <c r="AA27" s="27" cm="1">
        <f t="array" ref="AA27">_xlfn.NUMBERVALUE(INDEX(CODE!$F$50:$F$69, MATCH($S27&amp;"-"&amp;$R27, CODE!$C$50:$C$69 &amp; "-" &amp; CODE!$B$50:$B$698, 0)))</f>
        <v>1.134996E-6</v>
      </c>
      <c r="AB27" s="27" cm="1">
        <f t="array" ref="AB27">_xlfn.NUMBERVALUE(INDEX(CODE!$G$50:$G$69, MATCH($S27&amp;"-"&amp;$R27, CODE!$C$50:$C$69 &amp; "-" &amp; CODE!$B$50:$B$698, 0)))</f>
        <v>-1.255884E-5</v>
      </c>
      <c r="AC27" s="27" cm="1">
        <f t="array" ref="AC27">_xlfn.NUMBERVALUE(INDEX(CODE!$AA$50:$AA$69, MATCH($S27&amp;"-"&amp;$R27, CODE!$Y$50:$Y$69 &amp; "-" &amp; CODE!$X$50:$X$698, 0)))</f>
        <v>-7.1797510000000001E-8</v>
      </c>
      <c r="AD27" s="27" cm="1">
        <f t="array" ref="AD27">_xlfn.NUMBERVALUE(INDEX(CODE!$AB$50:$AB$69, MATCH($S27&amp;"-"&amp;$R27, CODE!$Y$50:$Y$69 &amp; "-" &amp; CODE!$X$50:$X$698, 0)))</f>
        <v>1.6173510000000001E-6</v>
      </c>
      <c r="AE27" s="27" cm="1">
        <f t="array" ref="AE27">_xlfn.NUMBERVALUE(INDEX(CODE!$AC$50:$AC$69, MATCH($S27&amp;"-"&amp;$R27, CODE!$Y$50:$Y$69 &amp; "-" &amp; CODE!$X$50:$X$698, 0)))</f>
        <v>-1.2080869999999999E-5</v>
      </c>
      <c r="AF27" s="27" cm="1">
        <f t="array" ref="AF27">_xlfn.NUMBERVALUE(INDEX(CODE!$AL$50:$AL$69, MATCH($S27&amp;"-"&amp;$R27, CODE!$AJ$50:$AJ$69 &amp; "-" &amp; CODE!$AI$50:$AI$698, 0)))</f>
        <v>4.9523579999999999E-7</v>
      </c>
      <c r="AG27" s="27" cm="1">
        <f t="array" ref="AG27">_xlfn.NUMBERVALUE(INDEX(CODE!$AM$50:$AM$69, MATCH($S27&amp;"-"&amp;$R27, CODE!$AJ$50:$AJ$69 &amp; "-" &amp; CODE!$AI$50:$AI$698, 0)))</f>
        <v>1.3915130000000001E-6</v>
      </c>
      <c r="AH27" s="27" cm="1">
        <f t="array" ref="AH27">_xlfn.NUMBERVALUE(INDEX(CODE!$AN$50:$AN$69, MATCH($S27&amp;"-"&amp;$R27, CODE!$AJ$50:$AJ$69 &amp; "-" &amp; CODE!$AI$50:$AI$698, 0)))</f>
        <v>-1.2756E-5</v>
      </c>
      <c r="AK27" s="26" t="s">
        <v>369</v>
      </c>
      <c r="AL27" s="26">
        <v>3</v>
      </c>
      <c r="AM27" s="27" cm="1">
        <f t="array" ref="AM27">INDEX(ANSYS!$F$33:$F$64, MATCH($Q27&amp;"-"&amp;$R27, ANSYS!$A$33:$A$64 &amp; "-" &amp; ANSYS!$E$33:$E$64, 0))</f>
        <v>4.9523999999999998E-7</v>
      </c>
      <c r="AN27" s="27" cm="1">
        <f t="array" ref="AN27">INDEX(ANSYS!$M$33:$M$64, MATCH($Q27&amp;"-"&amp;$R27, ANSYS!$H$33:$H$64 &amp; "-" &amp; ANSYS!$L$33:$L$64, 0))</f>
        <v>1.3914999999999999E-6</v>
      </c>
      <c r="AO27" s="27" cm="1">
        <f t="array" ref="AO27">INDEX(ANSYS!$T$33:$T$64, MATCH($Q27&amp;"-"&amp;$R27, ANSYS!$O$33:$O$64 &amp; "-" &amp; ANSYS!$S$33:$S$64, 0))</f>
        <v>-1.2756E-5</v>
      </c>
      <c r="AP27" s="27" cm="1">
        <f t="array" ref="AP27">INDEX(ANSYS!$AA$33:$AA$64, MATCH($Q27&amp;"-"&amp;$R27, ANSYS!$V$33:$V$64 &amp; "-" &amp; ANSYS!$Z$33:$Z$64, 0))</f>
        <v>-7.1798000000000005E-8</v>
      </c>
      <c r="AQ27" s="27" cm="1">
        <f t="array" ref="AQ27">INDEX(ANSYS!$AH$33:$AH$64, MATCH($Q27&amp;"-"&amp;$R27, ANSYS!$AC$33:$AC$64 &amp; "-" &amp; ANSYS!$AG$33:$AG$64, 0))</f>
        <v>1.6174E-6</v>
      </c>
      <c r="AR27" s="27" cm="1">
        <f t="array" ref="AR27">INDEX(ANSYS!$AO$33:$AO$64, MATCH($Q27&amp;"-"&amp;$R27, ANSYS!$AJ$33:$AJ$64 &amp; "-" &amp; ANSYS!$AN$33:$AN$64, 0))</f>
        <v>-1.2081E-5</v>
      </c>
      <c r="AS27" s="27" cm="1">
        <f t="array" ref="AS27">_xlfn.NUMBERVALUE(INDEX(CODE!$E$50:$E$69, MATCH($S27&amp;"-"&amp;$R27, CODE!$C$50:$C$69 &amp; "-" &amp; CODE!$B$50:$B$698, 0)))</f>
        <v>6.7729929999999996E-7</v>
      </c>
      <c r="AT27" s="27" cm="1">
        <f t="array" ref="AT27">_xlfn.NUMBERVALUE(INDEX(CODE!$F$50:$F$69, MATCH($S27&amp;"-"&amp;$R27, CODE!$C$50:$C$69 &amp; "-" &amp; CODE!$B$50:$B$698, 0)))</f>
        <v>1.134996E-6</v>
      </c>
      <c r="AU27" s="27" cm="1">
        <f t="array" ref="AU27">_xlfn.NUMBERVALUE(INDEX(CODE!$G$50:$G$69, MATCH($S27&amp;"-"&amp;$R27, CODE!$C$50:$C$69 &amp; "-" &amp; CODE!$B$50:$B$698, 0)))</f>
        <v>-1.255884E-5</v>
      </c>
      <c r="AV27" s="27" cm="1">
        <f t="array" ref="AV27">_xlfn.NUMBERVALUE(INDEX(CODE!$AA$50:$AA$69, MATCH($S27&amp;"-"&amp;$R27, CODE!$Y$50:$Y$69 &amp; "-" &amp; CODE!$X$50:$X$698, 0)))</f>
        <v>-7.1797510000000001E-8</v>
      </c>
      <c r="AW27" s="27" cm="1">
        <f t="array" ref="AW27">_xlfn.NUMBERVALUE(INDEX(CODE!$AB$50:$AB$69, MATCH($S27&amp;"-"&amp;$R27, CODE!$Y$50:$Y$69 &amp; "-" &amp; CODE!$X$50:$X$698, 0)))</f>
        <v>1.6173510000000001E-6</v>
      </c>
      <c r="AX27" s="27" cm="1">
        <f t="array" ref="AX27">_xlfn.NUMBERVALUE(INDEX(CODE!$AC$50:$AC$69, MATCH($S27&amp;"-"&amp;$R27, CODE!$Y$50:$Y$69 &amp; "-" &amp; CODE!$X$50:$X$698, 0)))</f>
        <v>-1.2080869999999999E-5</v>
      </c>
      <c r="AY27" s="27" cm="1">
        <f t="array" ref="AY27">_xlfn.NUMBERVALUE(INDEX(CODE!$AL$50:$AL$69, MATCH($S27&amp;"-"&amp;$R27, CODE!$AJ$50:$AJ$69 &amp; "-" &amp; CODE!$AI$50:$AI$698, 0)))</f>
        <v>4.9523579999999999E-7</v>
      </c>
      <c r="AZ27" s="27" cm="1">
        <f t="array" ref="AZ27">_xlfn.NUMBERVALUE(INDEX(CODE!$AM$50:$AM$69, MATCH($S27&amp;"-"&amp;$R27, CODE!$AJ$50:$AJ$69 &amp; "-" &amp; CODE!$AI$50:$AI$698, 0)))</f>
        <v>1.3915130000000001E-6</v>
      </c>
      <c r="BA27" s="27" cm="1">
        <f t="array" ref="BA27">_xlfn.NUMBERVALUE(INDEX(CODE!$AN$50:$AN$69, MATCH($S27&amp;"-"&amp;$R27, CODE!$AJ$50:$AJ$69 &amp; "-" &amp; CODE!$AI$50:$AI$698, 0)))</f>
        <v>-1.2756E-5</v>
      </c>
    </row>
    <row r="28" spans="16:53" x14ac:dyDescent="0.2">
      <c r="Q28" s="34" t="s">
        <v>369</v>
      </c>
      <c r="R28" s="26" t="s">
        <v>369</v>
      </c>
      <c r="S28" s="26">
        <v>4</v>
      </c>
      <c r="T28" s="27" cm="1">
        <f t="array" ref="T28">INDEX(ANSYS!$F$33:$F$64, MATCH($Q28&amp;"-"&amp;$R28, ANSYS!$A$33:$A$64 &amp; "-" &amp; ANSYS!$E$33:$E$64, 0))</f>
        <v>9.1727000000000001E-7</v>
      </c>
      <c r="U28" s="27" cm="1">
        <f t="array" ref="U28">INDEX(ANSYS!$M$33:$M$64, MATCH($Q28&amp;"-"&amp;$R28, ANSYS!$H$33:$H$64 &amp; "-" &amp; ANSYS!$L$33:$L$64, 0))</f>
        <v>3.0629000000000002E-7</v>
      </c>
      <c r="V28" s="27" cm="1">
        <f t="array" ref="V28">INDEX(ANSYS!$T$33:$T$64, MATCH($Q28&amp;"-"&amp;$R28, ANSYS!$O$33:$O$64 &amp; "-" &amp; ANSYS!$S$33:$S$64, 0))</f>
        <v>-1.2756E-5</v>
      </c>
      <c r="W28" s="27" cm="1">
        <f t="array" ref="W28">INDEX(ANSYS!$AA$33:$AA$64, MATCH($Q28&amp;"-"&amp;$R28, ANSYS!$V$33:$V$64 &amp; "-" &amp; ANSYS!$Z$33:$Z$64, 0))</f>
        <v>7.2144000000000003E-7</v>
      </c>
      <c r="X28" s="27" cm="1">
        <f t="array" ref="X28">INDEX(ANSYS!$AH$33:$AH$64, MATCH($Q28&amp;"-"&amp;$R28, ANSYS!$AC$33:$AC$64 &amp; "-" &amp; ANSYS!$AG$33:$AG$64, 0))</f>
        <v>8.2411000000000004E-7</v>
      </c>
      <c r="Y28" s="27" cm="1">
        <f t="array" ref="Y28">INDEX(ANSYS!$AO$33:$AO$64, MATCH($Q28&amp;"-"&amp;$R28, ANSYS!$AJ$33:$AJ$64 &amp; "-" &amp; ANSYS!$AN$33:$AN$64, 0))</f>
        <v>-1.2999999999999999E-5</v>
      </c>
      <c r="Z28" s="27" cm="1">
        <f t="array" ref="Z28">_xlfn.NUMBERVALUE(INDEX(CODE!$E$50:$E$69, MATCH($S28&amp;"-"&amp;$R28, CODE!$C$50:$C$69 &amp; "-" &amp; CODE!$B$50:$B$698, 0)))</f>
        <v>6.7729929999999996E-7</v>
      </c>
      <c r="AA28" s="27" cm="1">
        <f t="array" ref="AA28">_xlfn.NUMBERVALUE(INDEX(CODE!$F$50:$F$69, MATCH($S28&amp;"-"&amp;$R28, CODE!$C$50:$C$69 &amp; "-" &amp; CODE!$B$50:$B$698, 0)))</f>
        <v>3.0412120000000001E-7</v>
      </c>
      <c r="AB28" s="27" cm="1">
        <f t="array" ref="AB28">_xlfn.NUMBERVALUE(INDEX(CODE!$G$50:$G$69, MATCH($S28&amp;"-"&amp;$R28, CODE!$C$50:$C$69 &amp; "-" &amp; CODE!$B$50:$B$698, 0)))</f>
        <v>-1.2398779999999999E-5</v>
      </c>
      <c r="AC28" s="27" cm="1">
        <f t="array" ref="AC28">_xlfn.NUMBERVALUE(INDEX(CODE!$AA$50:$AA$69, MATCH($S28&amp;"-"&amp;$R28, CODE!$Y$50:$Y$69 &amp; "-" &amp; CODE!$X$50:$X$698, 0)))</f>
        <v>7.2144070000000003E-7</v>
      </c>
      <c r="AD28" s="27" cm="1">
        <f t="array" ref="AD28">_xlfn.NUMBERVALUE(INDEX(CODE!$AB$50:$AB$69, MATCH($S28&amp;"-"&amp;$R28, CODE!$Y$50:$Y$69 &amp; "-" &amp; CODE!$X$50:$X$698, 0)))</f>
        <v>8.2411239999999996E-7</v>
      </c>
      <c r="AE28" s="27" cm="1">
        <f t="array" ref="AE28">_xlfn.NUMBERVALUE(INDEX(CODE!$AC$50:$AC$69, MATCH($S28&amp;"-"&amp;$R28, CODE!$Y$50:$Y$69 &amp; "-" &amp; CODE!$X$50:$X$698, 0)))</f>
        <v>-1.3000049999999999E-5</v>
      </c>
      <c r="AF28" s="27" cm="1">
        <f t="array" ref="AF28">_xlfn.NUMBERVALUE(INDEX(CODE!$AL$50:$AL$69, MATCH($S28&amp;"-"&amp;$R28, CODE!$AJ$50:$AJ$69 &amp; "-" &amp; CODE!$AI$50:$AI$698, 0)))</f>
        <v>9.17266E-7</v>
      </c>
      <c r="AG28" s="27" cm="1">
        <f t="array" ref="AG28">_xlfn.NUMBERVALUE(INDEX(CODE!$AM$50:$AM$69, MATCH($S28&amp;"-"&amp;$R28, CODE!$AJ$50:$AJ$69 &amp; "-" &amp; CODE!$AI$50:$AI$698, 0)))</f>
        <v>3.06293E-7</v>
      </c>
      <c r="AH28" s="27" cm="1">
        <f t="array" ref="AH28">_xlfn.NUMBERVALUE(INDEX(CODE!$AN$50:$AN$69, MATCH($S28&amp;"-"&amp;$R28, CODE!$AJ$50:$AJ$69 &amp; "-" &amp; CODE!$AI$50:$AI$698, 0)))</f>
        <v>-1.2756E-5</v>
      </c>
      <c r="AK28" s="26" t="s">
        <v>369</v>
      </c>
      <c r="AL28" s="26">
        <v>4</v>
      </c>
      <c r="AM28" s="27" cm="1">
        <f t="array" ref="AM28">INDEX(ANSYS!$F$33:$F$64, MATCH($Q28&amp;"-"&amp;$R28, ANSYS!$A$33:$A$64 &amp; "-" &amp; ANSYS!$E$33:$E$64, 0))</f>
        <v>9.1727000000000001E-7</v>
      </c>
      <c r="AN28" s="27" cm="1">
        <f t="array" ref="AN28">INDEX(ANSYS!$M$33:$M$64, MATCH($Q28&amp;"-"&amp;$R28, ANSYS!$H$33:$H$64 &amp; "-" &amp; ANSYS!$L$33:$L$64, 0))</f>
        <v>3.0629000000000002E-7</v>
      </c>
      <c r="AO28" s="27" cm="1">
        <f t="array" ref="AO28">INDEX(ANSYS!$T$33:$T$64, MATCH($Q28&amp;"-"&amp;$R28, ANSYS!$O$33:$O$64 &amp; "-" &amp; ANSYS!$S$33:$S$64, 0))</f>
        <v>-1.2756E-5</v>
      </c>
      <c r="AP28" s="27" cm="1">
        <f t="array" ref="AP28">INDEX(ANSYS!$AA$33:$AA$64, MATCH($Q28&amp;"-"&amp;$R28, ANSYS!$V$33:$V$64 &amp; "-" &amp; ANSYS!$Z$33:$Z$64, 0))</f>
        <v>7.2144000000000003E-7</v>
      </c>
      <c r="AQ28" s="27" cm="1">
        <f t="array" ref="AQ28">INDEX(ANSYS!$AH$33:$AH$64, MATCH($Q28&amp;"-"&amp;$R28, ANSYS!$AC$33:$AC$64 &amp; "-" &amp; ANSYS!$AG$33:$AG$64, 0))</f>
        <v>8.2411000000000004E-7</v>
      </c>
      <c r="AR28" s="27" cm="1">
        <f t="array" ref="AR28">INDEX(ANSYS!$AO$33:$AO$64, MATCH($Q28&amp;"-"&amp;$R28, ANSYS!$AJ$33:$AJ$64 &amp; "-" &amp; ANSYS!$AN$33:$AN$64, 0))</f>
        <v>-1.2999999999999999E-5</v>
      </c>
      <c r="AS28" s="27" cm="1">
        <f t="array" ref="AS28">_xlfn.NUMBERVALUE(INDEX(CODE!$E$50:$E$69, MATCH($S28&amp;"-"&amp;$R28, CODE!$C$50:$C$69 &amp; "-" &amp; CODE!$B$50:$B$698, 0)))</f>
        <v>6.7729929999999996E-7</v>
      </c>
      <c r="AT28" s="27" cm="1">
        <f t="array" ref="AT28">_xlfn.NUMBERVALUE(INDEX(CODE!$F$50:$F$69, MATCH($S28&amp;"-"&amp;$R28, CODE!$C$50:$C$69 &amp; "-" &amp; CODE!$B$50:$B$698, 0)))</f>
        <v>3.0412120000000001E-7</v>
      </c>
      <c r="AU28" s="27" cm="1">
        <f t="array" ref="AU28">_xlfn.NUMBERVALUE(INDEX(CODE!$G$50:$G$69, MATCH($S28&amp;"-"&amp;$R28, CODE!$C$50:$C$69 &amp; "-" &amp; CODE!$B$50:$B$698, 0)))</f>
        <v>-1.2398779999999999E-5</v>
      </c>
      <c r="AV28" s="27" cm="1">
        <f t="array" ref="AV28">_xlfn.NUMBERVALUE(INDEX(CODE!$AA$50:$AA$69, MATCH($S28&amp;"-"&amp;$R28, CODE!$Y$50:$Y$69 &amp; "-" &amp; CODE!$X$50:$X$698, 0)))</f>
        <v>7.2144070000000003E-7</v>
      </c>
      <c r="AW28" s="27" cm="1">
        <f t="array" ref="AW28">_xlfn.NUMBERVALUE(INDEX(CODE!$AB$50:$AB$69, MATCH($S28&amp;"-"&amp;$R28, CODE!$Y$50:$Y$69 &amp; "-" &amp; CODE!$X$50:$X$698, 0)))</f>
        <v>8.2411239999999996E-7</v>
      </c>
      <c r="AX28" s="27" cm="1">
        <f t="array" ref="AX28">_xlfn.NUMBERVALUE(INDEX(CODE!$AC$50:$AC$69, MATCH($S28&amp;"-"&amp;$R28, CODE!$Y$50:$Y$69 &amp; "-" &amp; CODE!$X$50:$X$698, 0)))</f>
        <v>-1.3000049999999999E-5</v>
      </c>
      <c r="AY28" s="27" cm="1">
        <f t="array" ref="AY28">_xlfn.NUMBERVALUE(INDEX(CODE!$AL$50:$AL$69, MATCH($S28&amp;"-"&amp;$R28, CODE!$AJ$50:$AJ$69 &amp; "-" &amp; CODE!$AI$50:$AI$698, 0)))</f>
        <v>9.17266E-7</v>
      </c>
      <c r="AZ28" s="27" cm="1">
        <f t="array" ref="AZ28">_xlfn.NUMBERVALUE(INDEX(CODE!$AM$50:$AM$69, MATCH($S28&amp;"-"&amp;$R28, CODE!$AJ$50:$AJ$69 &amp; "-" &amp; CODE!$AI$50:$AI$698, 0)))</f>
        <v>3.06293E-7</v>
      </c>
      <c r="BA28" s="27" cm="1">
        <f t="array" ref="BA28">_xlfn.NUMBERVALUE(INDEX(CODE!$AN$50:$AN$69, MATCH($S28&amp;"-"&amp;$R28, CODE!$AJ$50:$AJ$69 &amp; "-" &amp; CODE!$AI$50:$AI$698, 0)))</f>
        <v>-1.2756E-5</v>
      </c>
    </row>
    <row r="29" spans="16:53" x14ac:dyDescent="0.2">
      <c r="P29" s="37"/>
      <c r="Q29" s="34" t="s">
        <v>367</v>
      </c>
      <c r="R29" s="26" t="s">
        <v>368</v>
      </c>
      <c r="S29" s="26">
        <v>1</v>
      </c>
      <c r="T29" s="27" cm="1">
        <f t="array" ref="T29">INDEX(ANSYS!$F$33:$F$64, MATCH($Q29&amp;"-"&amp;$R29, ANSYS!$A$33:$A$64 &amp; "-" &amp; ANSYS!$E$33:$E$64, 0))</f>
        <v>-1.2016E-8</v>
      </c>
      <c r="U29" s="27" cm="1">
        <f t="array" ref="U29">INDEX(ANSYS!$M$33:$M$64, MATCH($Q29&amp;"-"&amp;$R29, ANSYS!$H$33:$H$64 &amp; "-" &amp; ANSYS!$L$33:$L$64, 0))</f>
        <v>2.8185E-7</v>
      </c>
      <c r="V29" s="27" cm="1">
        <f t="array" ref="V29">INDEX(ANSYS!$T$33:$T$64, MATCH($Q29&amp;"-"&amp;$R29, ANSYS!$O$33:$O$64 &amp; "-" &amp; ANSYS!$S$33:$S$64, 0))</f>
        <v>5.9607999999999997E-6</v>
      </c>
      <c r="W29" s="27" cm="1">
        <f t="array" ref="W29">INDEX(ANSYS!$AA$33:$AA$64, MATCH($Q29&amp;"-"&amp;$R29, ANSYS!$V$33:$V$64 &amp; "-" &amp; ANSYS!$Z$33:$Z$64, 0))</f>
        <v>-1.3030000000000001E-6</v>
      </c>
      <c r="X29" s="27" cm="1">
        <f t="array" ref="X29">INDEX(ANSYS!$AH$33:$AH$64, MATCH($Q29&amp;"-"&amp;$R29, ANSYS!$AC$33:$AC$64 &amp; "-" &amp; ANSYS!$AG$33:$AG$64, 0))</f>
        <v>-4.0025E-7</v>
      </c>
      <c r="Y29" s="27" cm="1">
        <f t="array" ref="Y29">INDEX(ANSYS!$AO$33:$AO$64, MATCH($Q29&amp;"-"&amp;$R29, ANSYS!$AJ$33:$AJ$64 &amp; "-" &amp; ANSYS!$AN$33:$AN$64, 0))</f>
        <v>9.6092999999999996E-6</v>
      </c>
      <c r="Z29" s="27" cm="1">
        <f t="array" ref="Z29">_xlfn.NUMBERVALUE(INDEX(CODE!$E$50:$E$69, MATCH($S29&amp;"-"&amp;$R29, CODE!$C$50:$C$69 &amp; "-" &amp; CODE!$B$50:$B$698, 0)))</f>
        <v>-7.3619330000000002E-9</v>
      </c>
      <c r="AA29" s="27" cm="1">
        <f t="array" ref="AA29">_xlfn.NUMBERVALUE(INDEX(CODE!$F$50:$F$69, MATCH($S29&amp;"-"&amp;$R29, CODE!$C$50:$C$69 &amp; "-" &amp; CODE!$B$50:$B$698, 0)))</f>
        <v>6.8374169999999998E-7</v>
      </c>
      <c r="AB29" s="27" cm="1">
        <f t="array" ref="AB29">_xlfn.NUMBERVALUE(INDEX(CODE!$G$50:$G$69, MATCH($S29&amp;"-"&amp;$R29, CODE!$C$50:$C$69 &amp; "-" &amp; CODE!$B$50:$B$698, 0)))</f>
        <v>8.1783730000000006E-6</v>
      </c>
      <c r="AC29" s="27" cm="1">
        <f t="array" ref="AC29">_xlfn.NUMBERVALUE(INDEX(CODE!$AA$50:$AA$69, MATCH($S29&amp;"-"&amp;$R29, CODE!$Y$50:$Y$69 &amp; "-" &amp; CODE!$X$50:$X$698, 0)))</f>
        <v>-1.3029780000000001E-6</v>
      </c>
      <c r="AD29" s="27" cm="1">
        <f t="array" ref="AD29">_xlfn.NUMBERVALUE(INDEX(CODE!$AB$50:$AB$69, MATCH($S29&amp;"-"&amp;$R29, CODE!$Y$50:$Y$69 &amp; "-" &amp; CODE!$X$50:$X$698, 0)))</f>
        <v>-4.0024840000000002E-7</v>
      </c>
      <c r="AE29" s="27" cm="1">
        <f t="array" ref="AE29">_xlfn.NUMBERVALUE(INDEX(CODE!$AC$50:$AC$69, MATCH($S29&amp;"-"&amp;$R29, CODE!$Y$50:$Y$69 &amp; "-" &amp; CODE!$X$50:$X$698, 0)))</f>
        <v>9.6092669999999994E-6</v>
      </c>
      <c r="AF29" s="27" cm="1">
        <f t="array" ref="AF29">_xlfn.NUMBERVALUE(INDEX(CODE!$AL$50:$AL$69, MATCH($S29&amp;"-"&amp;$R29, CODE!$AJ$50:$AJ$69 &amp; "-" &amp; CODE!$AI$50:$AI$698, 0)))</f>
        <v>-1.201643E-8</v>
      </c>
      <c r="AG29" s="27" cm="1">
        <f t="array" ref="AG29">_xlfn.NUMBERVALUE(INDEX(CODE!$AM$50:$AM$69, MATCH($S29&amp;"-"&amp;$R29, CODE!$AJ$50:$AJ$69 &amp; "-" &amp; CODE!$AI$50:$AI$698, 0)))</f>
        <v>2.8184570000000002E-7</v>
      </c>
      <c r="AH29" s="27" cm="1">
        <f t="array" ref="AH29">_xlfn.NUMBERVALUE(INDEX(CODE!$AN$50:$AN$69, MATCH($S29&amp;"-"&amp;$R29, CODE!$AJ$50:$AJ$69 &amp; "-" &amp; CODE!$AI$50:$AI$698, 0)))</f>
        <v>5.9608029999999996E-6</v>
      </c>
      <c r="AK29" s="26" t="s">
        <v>368</v>
      </c>
      <c r="AL29" s="26">
        <v>1</v>
      </c>
      <c r="AM29" s="27" cm="1">
        <f t="array" ref="AM29">INDEX(ANSYS!$F$33:$F$64, MATCH($Q29&amp;"-"&amp;$R29, ANSYS!$A$33:$A$64 &amp; "-" &amp; ANSYS!$E$33:$E$64, 0))</f>
        <v>-1.2016E-8</v>
      </c>
      <c r="AN29" s="27" cm="1">
        <f t="array" ref="AN29">INDEX(ANSYS!$M$33:$M$64, MATCH($Q29&amp;"-"&amp;$R29, ANSYS!$H$33:$H$64 &amp; "-" &amp; ANSYS!$L$33:$L$64, 0))</f>
        <v>2.8185E-7</v>
      </c>
      <c r="AO29" s="27" cm="1">
        <f t="array" ref="AO29">INDEX(ANSYS!$T$33:$T$64, MATCH($Q29&amp;"-"&amp;$R29, ANSYS!$O$33:$O$64 &amp; "-" &amp; ANSYS!$S$33:$S$64, 0))</f>
        <v>5.9607999999999997E-6</v>
      </c>
      <c r="AP29" s="27" cm="1">
        <f t="array" ref="AP29">INDEX(ANSYS!$AA$33:$AA$64, MATCH($Q29&amp;"-"&amp;$R29, ANSYS!$V$33:$V$64 &amp; "-" &amp; ANSYS!$Z$33:$Z$64, 0))</f>
        <v>-1.3030000000000001E-6</v>
      </c>
      <c r="AQ29" s="27" cm="1">
        <f t="array" ref="AQ29">INDEX(ANSYS!$AH$33:$AH$64, MATCH($Q29&amp;"-"&amp;$R29, ANSYS!$AC$33:$AC$64 &amp; "-" &amp; ANSYS!$AG$33:$AG$64, 0))</f>
        <v>-4.0025E-7</v>
      </c>
      <c r="AR29" s="27" cm="1">
        <f t="array" ref="AR29">INDEX(ANSYS!$AO$33:$AO$64, MATCH($Q29&amp;"-"&amp;$R29, ANSYS!$AJ$33:$AJ$64 &amp; "-" &amp; ANSYS!$AN$33:$AN$64, 0))</f>
        <v>9.6092999999999996E-6</v>
      </c>
      <c r="AS29" s="27" cm="1">
        <f t="array" ref="AS29">_xlfn.NUMBERVALUE(INDEX(CODE!$E$50:$E$69, MATCH($S29&amp;"-"&amp;$R29, CODE!$C$50:$C$69 &amp; "-" &amp; CODE!$B$50:$B$698, 0)))</f>
        <v>-7.3619330000000002E-9</v>
      </c>
      <c r="AT29" s="27" cm="1">
        <f t="array" ref="AT29">_xlfn.NUMBERVALUE(INDEX(CODE!$F$50:$F$69, MATCH($S29&amp;"-"&amp;$R29, CODE!$C$50:$C$69 &amp; "-" &amp; CODE!$B$50:$B$698, 0)))</f>
        <v>6.8374169999999998E-7</v>
      </c>
      <c r="AU29" s="27" cm="1">
        <f t="array" ref="AU29">_xlfn.NUMBERVALUE(INDEX(CODE!$G$50:$G$69, MATCH($S29&amp;"-"&amp;$R29, CODE!$C$50:$C$69 &amp; "-" &amp; CODE!$B$50:$B$698, 0)))</f>
        <v>8.1783730000000006E-6</v>
      </c>
      <c r="AV29" s="27" cm="1">
        <f t="array" ref="AV29">_xlfn.NUMBERVALUE(INDEX(CODE!$AA$50:$AA$69, MATCH($S29&amp;"-"&amp;$R29, CODE!$Y$50:$Y$69 &amp; "-" &amp; CODE!$X$50:$X$698, 0)))</f>
        <v>-1.3029780000000001E-6</v>
      </c>
      <c r="AW29" s="27" cm="1">
        <f t="array" ref="AW29">_xlfn.NUMBERVALUE(INDEX(CODE!$AB$50:$AB$69, MATCH($S29&amp;"-"&amp;$R29, CODE!$Y$50:$Y$69 &amp; "-" &amp; CODE!$X$50:$X$698, 0)))</f>
        <v>-4.0024840000000002E-7</v>
      </c>
      <c r="AX29" s="27" cm="1">
        <f t="array" ref="AX29">_xlfn.NUMBERVALUE(INDEX(CODE!$AC$50:$AC$69, MATCH($S29&amp;"-"&amp;$R29, CODE!$Y$50:$Y$69 &amp; "-" &amp; CODE!$X$50:$X$698, 0)))</f>
        <v>9.6092669999999994E-6</v>
      </c>
      <c r="AY29" s="27" cm="1">
        <f t="array" ref="AY29">_xlfn.NUMBERVALUE(INDEX(CODE!$AL$50:$AL$69, MATCH($S29&amp;"-"&amp;$R29, CODE!$AJ$50:$AJ$69 &amp; "-" &amp; CODE!$AI$50:$AI$698, 0)))</f>
        <v>-1.201643E-8</v>
      </c>
      <c r="AZ29" s="27" cm="1">
        <f t="array" ref="AZ29">_xlfn.NUMBERVALUE(INDEX(CODE!$AM$50:$AM$69, MATCH($S29&amp;"-"&amp;$R29, CODE!$AJ$50:$AJ$69 &amp; "-" &amp; CODE!$AI$50:$AI$698, 0)))</f>
        <v>2.8184570000000002E-7</v>
      </c>
      <c r="BA29" s="27" cm="1">
        <f t="array" ref="BA29">_xlfn.NUMBERVALUE(INDEX(CODE!$AN$50:$AN$69, MATCH($S29&amp;"-"&amp;$R29, CODE!$AJ$50:$AJ$69 &amp; "-" &amp; CODE!$AI$50:$AI$698, 0)))</f>
        <v>5.9608029999999996E-6</v>
      </c>
    </row>
    <row r="30" spans="16:53" x14ac:dyDescent="0.2">
      <c r="P30" s="37"/>
      <c r="Q30" s="34" t="s">
        <v>370</v>
      </c>
      <c r="R30" s="26" t="s">
        <v>368</v>
      </c>
      <c r="S30" s="26">
        <v>2</v>
      </c>
      <c r="T30" s="27" cm="1">
        <f t="array" ref="T30">INDEX(ANSYS!$F$33:$F$64, MATCH($Q30&amp;"-"&amp;$R30, ANSYS!$A$33:$A$64 &amp; "-" &amp; ANSYS!$E$33:$E$64, 0))</f>
        <v>9.8826000000000009E-7</v>
      </c>
      <c r="U30" s="27" cm="1">
        <f t="array" ref="U30">INDEX(ANSYS!$M$33:$M$64, MATCH($Q30&amp;"-"&amp;$R30, ANSYS!$H$33:$H$64 &amp; "-" &amp; ANSYS!$L$33:$L$64, 0))</f>
        <v>-2.2902999999999999E-6</v>
      </c>
      <c r="V30" s="27" cm="1">
        <f t="array" ref="V30">INDEX(ANSYS!$T$33:$T$64, MATCH($Q30&amp;"-"&amp;$R30, ANSYS!$O$33:$O$64 &amp; "-" &amp; ANSYS!$S$33:$S$64, 0))</f>
        <v>5.9607999999999997E-6</v>
      </c>
      <c r="W30" s="27" cm="1">
        <f t="array" ref="W30">INDEX(ANSYS!$AA$33:$AA$64, MATCH($Q30&amp;"-"&amp;$R30, ANSYS!$V$33:$V$64 &amp; "-" &amp; ANSYS!$Z$33:$Z$64, 0))</f>
        <v>5.0676000000000002E-7</v>
      </c>
      <c r="X30" s="27" cm="1">
        <f t="array" ref="X30">INDEX(ANSYS!$AH$33:$AH$64, MATCH($Q30&amp;"-"&amp;$R30, ANSYS!$AC$33:$AC$64 &amp; "-" &amp; ANSYS!$AG$33:$AG$64, 0))</f>
        <v>-2.21E-6</v>
      </c>
      <c r="Y30" s="27" cm="1">
        <f t="array" ref="Y30">INDEX(ANSYS!$AO$33:$AO$64, MATCH($Q30&amp;"-"&amp;$R30, ANSYS!$AJ$33:$AJ$64 &amp; "-" &amp; ANSYS!$AN$33:$AN$64, 0))</f>
        <v>4.0987999999999996E-6</v>
      </c>
      <c r="Z30" s="27" cm="1">
        <f t="array" ref="Z30">_xlfn.NUMBERVALUE(INDEX(CODE!$E$50:$E$69, MATCH($S30&amp;"-"&amp;$R30, CODE!$C$50:$C$69 &amp; "-" &amp; CODE!$B$50:$B$698, 0)))</f>
        <v>-7.3619330000000002E-9</v>
      </c>
      <c r="AA30" s="27" cm="1">
        <f t="array" ref="AA30">_xlfn.NUMBERVALUE(INDEX(CODE!$F$50:$F$69, MATCH($S30&amp;"-"&amp;$R30, CODE!$C$50:$C$69 &amp; "-" &amp; CODE!$B$50:$B$698, 0)))</f>
        <v>-1.3799820000000001E-6</v>
      </c>
      <c r="AB30" s="27" cm="1">
        <f t="array" ref="AB30">_xlfn.NUMBERVALUE(INDEX(CODE!$G$50:$G$69, MATCH($S30&amp;"-"&amp;$R30, CODE!$C$50:$C$69 &amp; "-" &amp; CODE!$B$50:$B$698, 0)))</f>
        <v>5.119522E-6</v>
      </c>
      <c r="AC30" s="27" cm="1">
        <f t="array" ref="AC30">_xlfn.NUMBERVALUE(INDEX(CODE!$AA$50:$AA$69, MATCH($S30&amp;"-"&amp;$R30, CODE!$Y$50:$Y$69 &amp; "-" &amp; CODE!$X$50:$X$698, 0)))</f>
        <v>5.0675989999999997E-7</v>
      </c>
      <c r="AD30" s="27" cm="1">
        <f t="array" ref="AD30">_xlfn.NUMBERVALUE(INDEX(CODE!$AB$50:$AB$69, MATCH($S30&amp;"-"&amp;$R30, CODE!$Y$50:$Y$69 &amp; "-" &amp; CODE!$X$50:$X$698, 0)))</f>
        <v>-2.2099860000000001E-6</v>
      </c>
      <c r="AE30" s="27" cm="1">
        <f t="array" ref="AE30">_xlfn.NUMBERVALUE(INDEX(CODE!$AC$50:$AC$69, MATCH($S30&amp;"-"&amp;$R30, CODE!$Y$50:$Y$69 &amp; "-" &amp; CODE!$X$50:$X$698, 0)))</f>
        <v>4.0987600000000002E-6</v>
      </c>
      <c r="AF30" s="27" cm="1">
        <f t="array" ref="AF30">_xlfn.NUMBERVALUE(INDEX(CODE!$AL$50:$AL$69, MATCH($S30&amp;"-"&amp;$R30, CODE!$AJ$50:$AJ$69 &amp; "-" &amp; CODE!$AI$50:$AI$698, 0)))</f>
        <v>9.8825830000000006E-7</v>
      </c>
      <c r="AG30" s="27" cm="1">
        <f t="array" ref="AG30">_xlfn.NUMBERVALUE(INDEX(CODE!$AM$50:$AM$69, MATCH($S30&amp;"-"&amp;$R30, CODE!$AJ$50:$AJ$69 &amp; "-" &amp; CODE!$AI$50:$AI$698, 0)))</f>
        <v>-2.2902889999999998E-6</v>
      </c>
      <c r="AH30" s="27" cm="1">
        <f t="array" ref="AH30">_xlfn.NUMBERVALUE(INDEX(CODE!$AN$50:$AN$69, MATCH($S30&amp;"-"&amp;$R30, CODE!$AJ$50:$AJ$69 &amp; "-" &amp; CODE!$AI$50:$AI$698, 0)))</f>
        <v>5.9608029999999996E-6</v>
      </c>
      <c r="AK30" s="26" t="s">
        <v>368</v>
      </c>
      <c r="AL30" s="26">
        <v>2</v>
      </c>
      <c r="AM30" s="27" cm="1">
        <f t="array" ref="AM30">INDEX(ANSYS!$F$33:$F$64, MATCH($Q30&amp;"-"&amp;$R30, ANSYS!$A$33:$A$64 &amp; "-" &amp; ANSYS!$E$33:$E$64, 0))</f>
        <v>9.8826000000000009E-7</v>
      </c>
      <c r="AN30" s="27" cm="1">
        <f t="array" ref="AN30">INDEX(ANSYS!$M$33:$M$64, MATCH($Q30&amp;"-"&amp;$R30, ANSYS!$H$33:$H$64 &amp; "-" &amp; ANSYS!$L$33:$L$64, 0))</f>
        <v>-2.2902999999999999E-6</v>
      </c>
      <c r="AO30" s="27" cm="1">
        <f t="array" ref="AO30">INDEX(ANSYS!$T$33:$T$64, MATCH($Q30&amp;"-"&amp;$R30, ANSYS!$O$33:$O$64 &amp; "-" &amp; ANSYS!$S$33:$S$64, 0))</f>
        <v>5.9607999999999997E-6</v>
      </c>
      <c r="AP30" s="27" cm="1">
        <f t="array" ref="AP30">INDEX(ANSYS!$AA$33:$AA$64, MATCH($Q30&amp;"-"&amp;$R30, ANSYS!$V$33:$V$64 &amp; "-" &amp; ANSYS!$Z$33:$Z$64, 0))</f>
        <v>5.0676000000000002E-7</v>
      </c>
      <c r="AQ30" s="27" cm="1">
        <f t="array" ref="AQ30">INDEX(ANSYS!$AH$33:$AH$64, MATCH($Q30&amp;"-"&amp;$R30, ANSYS!$AC$33:$AC$64 &amp; "-" &amp; ANSYS!$AG$33:$AG$64, 0))</f>
        <v>-2.21E-6</v>
      </c>
      <c r="AR30" s="27" cm="1">
        <f t="array" ref="AR30">INDEX(ANSYS!$AO$33:$AO$64, MATCH($Q30&amp;"-"&amp;$R30, ANSYS!$AJ$33:$AJ$64 &amp; "-" &amp; ANSYS!$AN$33:$AN$64, 0))</f>
        <v>4.0987999999999996E-6</v>
      </c>
      <c r="AS30" s="27" cm="1">
        <f t="array" ref="AS30">_xlfn.NUMBERVALUE(INDEX(CODE!$E$50:$E$69, MATCH($S30&amp;"-"&amp;$R30, CODE!$C$50:$C$69 &amp; "-" &amp; CODE!$B$50:$B$698, 0)))</f>
        <v>-7.3619330000000002E-9</v>
      </c>
      <c r="AT30" s="27" cm="1">
        <f t="array" ref="AT30">_xlfn.NUMBERVALUE(INDEX(CODE!$F$50:$F$69, MATCH($S30&amp;"-"&amp;$R30, CODE!$C$50:$C$69 &amp; "-" &amp; CODE!$B$50:$B$698, 0)))</f>
        <v>-1.3799820000000001E-6</v>
      </c>
      <c r="AU30" s="27" cm="1">
        <f t="array" ref="AU30">_xlfn.NUMBERVALUE(INDEX(CODE!$G$50:$G$69, MATCH($S30&amp;"-"&amp;$R30, CODE!$C$50:$C$69 &amp; "-" &amp; CODE!$B$50:$B$698, 0)))</f>
        <v>5.119522E-6</v>
      </c>
      <c r="AV30" s="27" cm="1">
        <f t="array" ref="AV30">_xlfn.NUMBERVALUE(INDEX(CODE!$AA$50:$AA$69, MATCH($S30&amp;"-"&amp;$R30, CODE!$Y$50:$Y$69 &amp; "-" &amp; CODE!$X$50:$X$698, 0)))</f>
        <v>5.0675989999999997E-7</v>
      </c>
      <c r="AW30" s="27" cm="1">
        <f t="array" ref="AW30">_xlfn.NUMBERVALUE(INDEX(CODE!$AB$50:$AB$69, MATCH($S30&amp;"-"&amp;$R30, CODE!$Y$50:$Y$69 &amp; "-" &amp; CODE!$X$50:$X$698, 0)))</f>
        <v>-2.2099860000000001E-6</v>
      </c>
      <c r="AX30" s="27" cm="1">
        <f t="array" ref="AX30">_xlfn.NUMBERVALUE(INDEX(CODE!$AC$50:$AC$69, MATCH($S30&amp;"-"&amp;$R30, CODE!$Y$50:$Y$69 &amp; "-" &amp; CODE!$X$50:$X$698, 0)))</f>
        <v>4.0987600000000002E-6</v>
      </c>
      <c r="AY30" s="27" cm="1">
        <f t="array" ref="AY30">_xlfn.NUMBERVALUE(INDEX(CODE!$AL$50:$AL$69, MATCH($S30&amp;"-"&amp;$R30, CODE!$AJ$50:$AJ$69 &amp; "-" &amp; CODE!$AI$50:$AI$698, 0)))</f>
        <v>9.8825830000000006E-7</v>
      </c>
      <c r="AZ30" s="27" cm="1">
        <f t="array" ref="AZ30">_xlfn.NUMBERVALUE(INDEX(CODE!$AM$50:$AM$69, MATCH($S30&amp;"-"&amp;$R30, CODE!$AJ$50:$AJ$69 &amp; "-" &amp; CODE!$AI$50:$AI$698, 0)))</f>
        <v>-2.2902889999999998E-6</v>
      </c>
      <c r="BA30" s="27" cm="1">
        <f t="array" ref="BA30">_xlfn.NUMBERVALUE(INDEX(CODE!$AN$50:$AN$69, MATCH($S30&amp;"-"&amp;$R30, CODE!$AJ$50:$AJ$69 &amp; "-" &amp; CODE!$AI$50:$AI$698, 0)))</f>
        <v>5.9608029999999996E-6</v>
      </c>
    </row>
    <row r="31" spans="16:53" x14ac:dyDescent="0.2">
      <c r="P31" s="37"/>
      <c r="Q31" s="34" t="s">
        <v>371</v>
      </c>
      <c r="R31" s="26" t="s">
        <v>368</v>
      </c>
      <c r="S31" s="26">
        <v>3</v>
      </c>
      <c r="T31" s="27" cm="1">
        <f t="array" ref="T31">INDEX(ANSYS!$F$33:$F$64, MATCH($Q31&amp;"-"&amp;$R31, ANSYS!$A$33:$A$64 &amp; "-" &amp; ANSYS!$E$33:$E$64, 0))</f>
        <v>-2.3872000000000002E-6</v>
      </c>
      <c r="U31" s="27" cm="1">
        <f t="array" ref="U31">INDEX(ANSYS!$M$33:$M$64, MATCH($Q31&amp;"-"&amp;$R31, ANSYS!$H$33:$H$64 &amp; "-" &amp; ANSYS!$L$33:$L$64, 0))</f>
        <v>-9.7759999999999997E-7</v>
      </c>
      <c r="V31" s="27" cm="1">
        <f t="array" ref="V31">INDEX(ANSYS!$T$33:$T$64, MATCH($Q31&amp;"-"&amp;$R31, ANSYS!$O$33:$O$64 &amp; "-" &amp; ANSYS!$S$33:$S$64, 0))</f>
        <v>5.9607999999999997E-6</v>
      </c>
      <c r="W31" s="27" cm="1">
        <f t="array" ref="W31">INDEX(ANSYS!$AA$33:$AA$64, MATCH($Q31&amp;"-"&amp;$R31, ANSYS!$V$33:$V$64 &amp; "-" &amp; ANSYS!$Z$33:$Z$64, 0))</f>
        <v>-1.3301E-6</v>
      </c>
      <c r="X31" s="27" cm="1">
        <f t="array" ref="X31">INDEX(ANSYS!$AH$33:$AH$64, MATCH($Q31&amp;"-"&amp;$R31, ANSYS!$AC$33:$AC$64 &amp; "-" &amp; ANSYS!$AG$33:$AG$64, 0))</f>
        <v>-3.7314999999999998E-7</v>
      </c>
      <c r="Y31" s="27" cm="1">
        <f t="array" ref="Y31">INDEX(ANSYS!$AO$33:$AO$64, MATCH($Q31&amp;"-"&amp;$R31, ANSYS!$AJ$33:$AJ$64 &amp; "-" &amp; ANSYS!$AN$33:$AN$64, 0))</f>
        <v>1.6858E-6</v>
      </c>
      <c r="Z31" s="27" cm="1">
        <f t="array" ref="Z31">_xlfn.NUMBERVALUE(INDEX(CODE!$E$50:$E$69, MATCH($S31&amp;"-"&amp;$R31, CODE!$C$50:$C$69 &amp; "-" &amp; CODE!$B$50:$B$698, 0)))</f>
        <v>-2.0465959999999999E-6</v>
      </c>
      <c r="AA31" s="27" cm="1">
        <f t="array" ref="AA31">_xlfn.NUMBERVALUE(INDEX(CODE!$F$50:$F$69, MATCH($S31&amp;"-"&amp;$R31, CODE!$C$50:$C$69 &amp; "-" &amp; CODE!$B$50:$B$698, 0)))</f>
        <v>-1.3799820000000001E-6</v>
      </c>
      <c r="AB31" s="27" cm="1">
        <f t="array" ref="AB31">_xlfn.NUMBERVALUE(INDEX(CODE!$G$50:$G$69, MATCH($S31&amp;"-"&amp;$R31, CODE!$C$50:$C$69 &amp; "-" &amp; CODE!$B$50:$B$698, 0)))</f>
        <v>3.743706E-6</v>
      </c>
      <c r="AC31" s="27" cm="1">
        <f t="array" ref="AC31">_xlfn.NUMBERVALUE(INDEX(CODE!$AA$50:$AA$69, MATCH($S31&amp;"-"&amp;$R31, CODE!$Y$50:$Y$69 &amp; "-" &amp; CODE!$X$50:$X$698, 0)))</f>
        <v>-1.330076E-6</v>
      </c>
      <c r="AD31" s="27" cm="1">
        <f t="array" ref="AD31">_xlfn.NUMBERVALUE(INDEX(CODE!$AB$50:$AB$69, MATCH($S31&amp;"-"&amp;$R31, CODE!$Y$50:$Y$69 &amp; "-" &amp; CODE!$X$50:$X$698, 0)))</f>
        <v>-3.731504E-7</v>
      </c>
      <c r="AE31" s="27" cm="1">
        <f t="array" ref="AE31">_xlfn.NUMBERVALUE(INDEX(CODE!$AC$50:$AC$69, MATCH($S31&amp;"-"&amp;$R31, CODE!$Y$50:$Y$69 &amp; "-" &amp; CODE!$X$50:$X$698, 0)))</f>
        <v>1.685777E-6</v>
      </c>
      <c r="AF31" s="27" cm="1">
        <f t="array" ref="AF31">_xlfn.NUMBERVALUE(INDEX(CODE!$AL$50:$AL$69, MATCH($S31&amp;"-"&amp;$R31, CODE!$AJ$50:$AJ$69 &amp; "-" &amp; CODE!$AI$50:$AI$698, 0)))</f>
        <v>-2.3872269999999999E-6</v>
      </c>
      <c r="AG31" s="27" cm="1">
        <f t="array" ref="AG31">_xlfn.NUMBERVALUE(INDEX(CODE!$AM$50:$AM$69, MATCH($S31&amp;"-"&amp;$R31, CODE!$AJ$50:$AJ$69 &amp; "-" &amp; CODE!$AI$50:$AI$698, 0)))</f>
        <v>-9.7760060000000002E-7</v>
      </c>
      <c r="AH31" s="27" cm="1">
        <f t="array" ref="AH31">_xlfn.NUMBERVALUE(INDEX(CODE!$AN$50:$AN$69, MATCH($S31&amp;"-"&amp;$R31, CODE!$AJ$50:$AJ$69 &amp; "-" &amp; CODE!$AI$50:$AI$698, 0)))</f>
        <v>5.9608029999999996E-6</v>
      </c>
      <c r="AK31" s="26" t="s">
        <v>368</v>
      </c>
      <c r="AL31" s="26">
        <v>3</v>
      </c>
      <c r="AM31" s="27" cm="1">
        <f t="array" ref="AM31">INDEX(ANSYS!$F$33:$F$64, MATCH($Q31&amp;"-"&amp;$R31, ANSYS!$A$33:$A$64 &amp; "-" &amp; ANSYS!$E$33:$E$64, 0))</f>
        <v>-2.3872000000000002E-6</v>
      </c>
      <c r="AN31" s="27" cm="1">
        <f t="array" ref="AN31">INDEX(ANSYS!$M$33:$M$64, MATCH($Q31&amp;"-"&amp;$R31, ANSYS!$H$33:$H$64 &amp; "-" &amp; ANSYS!$L$33:$L$64, 0))</f>
        <v>-9.7759999999999997E-7</v>
      </c>
      <c r="AO31" s="27" cm="1">
        <f t="array" ref="AO31">INDEX(ANSYS!$T$33:$T$64, MATCH($Q31&amp;"-"&amp;$R31, ANSYS!$O$33:$O$64 &amp; "-" &amp; ANSYS!$S$33:$S$64, 0))</f>
        <v>5.9607999999999997E-6</v>
      </c>
      <c r="AP31" s="27" cm="1">
        <f t="array" ref="AP31">INDEX(ANSYS!$AA$33:$AA$64, MATCH($Q31&amp;"-"&amp;$R31, ANSYS!$V$33:$V$64 &amp; "-" &amp; ANSYS!$Z$33:$Z$64, 0))</f>
        <v>-1.3301E-6</v>
      </c>
      <c r="AQ31" s="27" cm="1">
        <f t="array" ref="AQ31">INDEX(ANSYS!$AH$33:$AH$64, MATCH($Q31&amp;"-"&amp;$R31, ANSYS!$AC$33:$AC$64 &amp; "-" &amp; ANSYS!$AG$33:$AG$64, 0))</f>
        <v>-3.7314999999999998E-7</v>
      </c>
      <c r="AR31" s="27" cm="1">
        <f t="array" ref="AR31">INDEX(ANSYS!$AO$33:$AO$64, MATCH($Q31&amp;"-"&amp;$R31, ANSYS!$AJ$33:$AJ$64 &amp; "-" &amp; ANSYS!$AN$33:$AN$64, 0))</f>
        <v>1.6858E-6</v>
      </c>
      <c r="AS31" s="27" cm="1">
        <f t="array" ref="AS31">_xlfn.NUMBERVALUE(INDEX(CODE!$E$50:$E$69, MATCH($S31&amp;"-"&amp;$R31, CODE!$C$50:$C$69 &amp; "-" &amp; CODE!$B$50:$B$698, 0)))</f>
        <v>-2.0465959999999999E-6</v>
      </c>
      <c r="AT31" s="27" cm="1">
        <f t="array" ref="AT31">_xlfn.NUMBERVALUE(INDEX(CODE!$F$50:$F$69, MATCH($S31&amp;"-"&amp;$R31, CODE!$C$50:$C$69 &amp; "-" &amp; CODE!$B$50:$B$698, 0)))</f>
        <v>-1.3799820000000001E-6</v>
      </c>
      <c r="AU31" s="27" cm="1">
        <f t="array" ref="AU31">_xlfn.NUMBERVALUE(INDEX(CODE!$G$50:$G$69, MATCH($S31&amp;"-"&amp;$R31, CODE!$C$50:$C$69 &amp; "-" &amp; CODE!$B$50:$B$698, 0)))</f>
        <v>3.743706E-6</v>
      </c>
      <c r="AV31" s="27" cm="1">
        <f t="array" ref="AV31">_xlfn.NUMBERVALUE(INDEX(CODE!$AA$50:$AA$69, MATCH($S31&amp;"-"&amp;$R31, CODE!$Y$50:$Y$69 &amp; "-" &amp; CODE!$X$50:$X$698, 0)))</f>
        <v>-1.330076E-6</v>
      </c>
      <c r="AW31" s="27" cm="1">
        <f t="array" ref="AW31">_xlfn.NUMBERVALUE(INDEX(CODE!$AB$50:$AB$69, MATCH($S31&amp;"-"&amp;$R31, CODE!$Y$50:$Y$69 &amp; "-" &amp; CODE!$X$50:$X$698, 0)))</f>
        <v>-3.731504E-7</v>
      </c>
      <c r="AX31" s="27" cm="1">
        <f t="array" ref="AX31">_xlfn.NUMBERVALUE(INDEX(CODE!$AC$50:$AC$69, MATCH($S31&amp;"-"&amp;$R31, CODE!$Y$50:$Y$69 &amp; "-" &amp; CODE!$X$50:$X$698, 0)))</f>
        <v>1.685777E-6</v>
      </c>
      <c r="AY31" s="27" cm="1">
        <f t="array" ref="AY31">_xlfn.NUMBERVALUE(INDEX(CODE!$AL$50:$AL$69, MATCH($S31&amp;"-"&amp;$R31, CODE!$AJ$50:$AJ$69 &amp; "-" &amp; CODE!$AI$50:$AI$698, 0)))</f>
        <v>-2.3872269999999999E-6</v>
      </c>
      <c r="AZ31" s="27" cm="1">
        <f t="array" ref="AZ31">_xlfn.NUMBERVALUE(INDEX(CODE!$AM$50:$AM$69, MATCH($S31&amp;"-"&amp;$R31, CODE!$AJ$50:$AJ$69 &amp; "-" &amp; CODE!$AI$50:$AI$698, 0)))</f>
        <v>-9.7760060000000002E-7</v>
      </c>
      <c r="BA31" s="27" cm="1">
        <f t="array" ref="BA31">_xlfn.NUMBERVALUE(INDEX(CODE!$AN$50:$AN$69, MATCH($S31&amp;"-"&amp;$R31, CODE!$AJ$50:$AJ$69 &amp; "-" &amp; CODE!$AI$50:$AI$698, 0)))</f>
        <v>5.9608029999999996E-6</v>
      </c>
    </row>
    <row r="32" spans="16:53" x14ac:dyDescent="0.2">
      <c r="P32" s="37"/>
      <c r="Q32" s="34" t="s">
        <v>368</v>
      </c>
      <c r="R32" s="26" t="s">
        <v>368</v>
      </c>
      <c r="S32" s="26">
        <v>4</v>
      </c>
      <c r="T32" s="27" cm="1">
        <f t="array" ref="T32">INDEX(ANSYS!$F$33:$F$64, MATCH($Q32&amp;"-"&amp;$R32, ANSYS!$A$33:$A$64 &amp; "-" &amp; ANSYS!$E$33:$E$64, 0))</f>
        <v>-3.3875000000000002E-6</v>
      </c>
      <c r="U32" s="27" cm="1">
        <f t="array" ref="U32">INDEX(ANSYS!$M$33:$M$64, MATCH($Q32&amp;"-"&amp;$R32, ANSYS!$H$33:$H$64 &amp; "-" &amp; ANSYS!$L$33:$L$64, 0))</f>
        <v>1.5944999999999999E-6</v>
      </c>
      <c r="V32" s="27" cm="1">
        <f t="array" ref="V32">INDEX(ANSYS!$T$33:$T$64, MATCH($Q32&amp;"-"&amp;$R32, ANSYS!$O$33:$O$64 &amp; "-" &amp; ANSYS!$S$33:$S$64, 0))</f>
        <v>5.9607999999999997E-6</v>
      </c>
      <c r="W32" s="27" cm="1">
        <f t="array" ref="W32">INDEX(ANSYS!$AA$33:$AA$64, MATCH($Q32&amp;"-"&amp;$R32, ANSYS!$V$33:$V$64 &amp; "-" &amp; ANSYS!$Z$33:$Z$64, 0))</f>
        <v>-3.1398E-6</v>
      </c>
      <c r="X32" s="27" cm="1">
        <f t="array" ref="X32">INDEX(ANSYS!$AH$33:$AH$64, MATCH($Q32&amp;"-"&amp;$R32, ANSYS!$AC$33:$AC$64 &amp; "-" &amp; ANSYS!$AG$33:$AG$64, 0))</f>
        <v>1.4365999999999999E-6</v>
      </c>
      <c r="Y32" s="27" cm="1">
        <f t="array" ref="Y32">INDEX(ANSYS!$AO$33:$AO$64, MATCH($Q32&amp;"-"&amp;$R32, ANSYS!$AJ$33:$AJ$64 &amp; "-" &amp; ANSYS!$AN$33:$AN$64, 0))</f>
        <v>7.1963E-6</v>
      </c>
      <c r="Z32" s="27" cm="1">
        <f t="array" ref="Z32">_xlfn.NUMBERVALUE(INDEX(CODE!$E$50:$E$69, MATCH($S32&amp;"-"&amp;$R32, CODE!$C$50:$C$69 &amp; "-" &amp; CODE!$B$50:$B$698, 0)))</f>
        <v>-2.0465959999999999E-6</v>
      </c>
      <c r="AA32" s="27" cm="1">
        <f t="array" ref="AA32">_xlfn.NUMBERVALUE(INDEX(CODE!$F$50:$F$69, MATCH($S32&amp;"-"&amp;$R32, CODE!$C$50:$C$69 &amp; "-" &amp; CODE!$B$50:$B$698, 0)))</f>
        <v>6.8374169999999998E-7</v>
      </c>
      <c r="AB32" s="27" cm="1">
        <f t="array" ref="AB32">_xlfn.NUMBERVALUE(INDEX(CODE!$G$50:$G$69, MATCH($S32&amp;"-"&amp;$R32, CODE!$C$50:$C$69 &amp; "-" &amp; CODE!$B$50:$B$698, 0)))</f>
        <v>6.8025569999999998E-6</v>
      </c>
      <c r="AC32" s="27" cm="1">
        <f t="array" ref="AC32">_xlfn.NUMBERVALUE(INDEX(CODE!$AA$50:$AA$69, MATCH($S32&amp;"-"&amp;$R32, CODE!$Y$50:$Y$69 &amp; "-" &amp; CODE!$X$50:$X$698, 0)))</f>
        <v>-3.1398130000000001E-6</v>
      </c>
      <c r="AD32" s="27" cm="1">
        <f t="array" ref="AD32">_xlfn.NUMBERVALUE(INDEX(CODE!$AB$50:$AB$69, MATCH($S32&amp;"-"&amp;$R32, CODE!$Y$50:$Y$69 &amp; "-" &amp; CODE!$X$50:$X$698, 0)))</f>
        <v>1.436587E-6</v>
      </c>
      <c r="AE32" s="27" cm="1">
        <f t="array" ref="AE32">_xlfn.NUMBERVALUE(INDEX(CODE!$AC$50:$AC$69, MATCH($S32&amp;"-"&amp;$R32, CODE!$Y$50:$Y$69 &amp; "-" &amp; CODE!$X$50:$X$698, 0)))</f>
        <v>7.1962830000000002E-6</v>
      </c>
      <c r="AF32" s="27" cm="1">
        <f t="array" ref="AF32">_xlfn.NUMBERVALUE(INDEX(CODE!$AL$50:$AL$69, MATCH($S32&amp;"-"&amp;$R32, CODE!$AJ$50:$AJ$69 &amp; "-" &amp; CODE!$AI$50:$AI$698, 0)))</f>
        <v>-3.3875019999999998E-6</v>
      </c>
      <c r="AG32" s="27" cm="1">
        <f t="array" ref="AG32">_xlfn.NUMBERVALUE(INDEX(CODE!$AM$50:$AM$69, MATCH($S32&amp;"-"&amp;$R32, CODE!$AJ$50:$AJ$69 &amp; "-" &amp; CODE!$AI$50:$AI$698, 0)))</f>
        <v>1.594534E-6</v>
      </c>
      <c r="AH32" s="27" cm="1">
        <f t="array" ref="AH32">_xlfn.NUMBERVALUE(INDEX(CODE!$AN$50:$AN$69, MATCH($S32&amp;"-"&amp;$R32, CODE!$AJ$50:$AJ$69 &amp; "-" &amp; CODE!$AI$50:$AI$698, 0)))</f>
        <v>5.9608029999999996E-6</v>
      </c>
      <c r="AK32" s="26" t="s">
        <v>368</v>
      </c>
      <c r="AL32" s="26">
        <v>4</v>
      </c>
      <c r="AM32" s="27" cm="1">
        <f t="array" ref="AM32">INDEX(ANSYS!$F$33:$F$64, MATCH($Q32&amp;"-"&amp;$R32, ANSYS!$A$33:$A$64 &amp; "-" &amp; ANSYS!$E$33:$E$64, 0))</f>
        <v>-3.3875000000000002E-6</v>
      </c>
      <c r="AN32" s="27" cm="1">
        <f t="array" ref="AN32">INDEX(ANSYS!$M$33:$M$64, MATCH($Q32&amp;"-"&amp;$R32, ANSYS!$H$33:$H$64 &amp; "-" &amp; ANSYS!$L$33:$L$64, 0))</f>
        <v>1.5944999999999999E-6</v>
      </c>
      <c r="AO32" s="27" cm="1">
        <f t="array" ref="AO32">INDEX(ANSYS!$T$33:$T$64, MATCH($Q32&amp;"-"&amp;$R32, ANSYS!$O$33:$O$64 &amp; "-" &amp; ANSYS!$S$33:$S$64, 0))</f>
        <v>5.9607999999999997E-6</v>
      </c>
      <c r="AP32" s="27" cm="1">
        <f t="array" ref="AP32">INDEX(ANSYS!$AA$33:$AA$64, MATCH($Q32&amp;"-"&amp;$R32, ANSYS!$V$33:$V$64 &amp; "-" &amp; ANSYS!$Z$33:$Z$64, 0))</f>
        <v>-3.1398E-6</v>
      </c>
      <c r="AQ32" s="27" cm="1">
        <f t="array" ref="AQ32">INDEX(ANSYS!$AH$33:$AH$64, MATCH($Q32&amp;"-"&amp;$R32, ANSYS!$AC$33:$AC$64 &amp; "-" &amp; ANSYS!$AG$33:$AG$64, 0))</f>
        <v>1.4365999999999999E-6</v>
      </c>
      <c r="AR32" s="27" cm="1">
        <f t="array" ref="AR32">INDEX(ANSYS!$AO$33:$AO$64, MATCH($Q32&amp;"-"&amp;$R32, ANSYS!$AJ$33:$AJ$64 &amp; "-" &amp; ANSYS!$AN$33:$AN$64, 0))</f>
        <v>7.1963E-6</v>
      </c>
      <c r="AS32" s="27" cm="1">
        <f t="array" ref="AS32">_xlfn.NUMBERVALUE(INDEX(CODE!$E$50:$E$69, MATCH($S32&amp;"-"&amp;$R32, CODE!$C$50:$C$69 &amp; "-" &amp; CODE!$B$50:$B$698, 0)))</f>
        <v>-2.0465959999999999E-6</v>
      </c>
      <c r="AT32" s="27" cm="1">
        <f t="array" ref="AT32">_xlfn.NUMBERVALUE(INDEX(CODE!$F$50:$F$69, MATCH($S32&amp;"-"&amp;$R32, CODE!$C$50:$C$69 &amp; "-" &amp; CODE!$B$50:$B$698, 0)))</f>
        <v>6.8374169999999998E-7</v>
      </c>
      <c r="AU32" s="27" cm="1">
        <f t="array" ref="AU32">_xlfn.NUMBERVALUE(INDEX(CODE!$G$50:$G$69, MATCH($S32&amp;"-"&amp;$R32, CODE!$C$50:$C$69 &amp; "-" &amp; CODE!$B$50:$B$698, 0)))</f>
        <v>6.8025569999999998E-6</v>
      </c>
      <c r="AV32" s="27" cm="1">
        <f t="array" ref="AV32">_xlfn.NUMBERVALUE(INDEX(CODE!$AA$50:$AA$69, MATCH($S32&amp;"-"&amp;$R32, CODE!$Y$50:$Y$69 &amp; "-" &amp; CODE!$X$50:$X$698, 0)))</f>
        <v>-3.1398130000000001E-6</v>
      </c>
      <c r="AW32" s="27" cm="1">
        <f t="array" ref="AW32">_xlfn.NUMBERVALUE(INDEX(CODE!$AB$50:$AB$69, MATCH($S32&amp;"-"&amp;$R32, CODE!$Y$50:$Y$69 &amp; "-" &amp; CODE!$X$50:$X$698, 0)))</f>
        <v>1.436587E-6</v>
      </c>
      <c r="AX32" s="27" cm="1">
        <f t="array" ref="AX32">_xlfn.NUMBERVALUE(INDEX(CODE!$AC$50:$AC$69, MATCH($S32&amp;"-"&amp;$R32, CODE!$Y$50:$Y$69 &amp; "-" &amp; CODE!$X$50:$X$698, 0)))</f>
        <v>7.1962830000000002E-6</v>
      </c>
      <c r="AY32" s="27" cm="1">
        <f t="array" ref="AY32">_xlfn.NUMBERVALUE(INDEX(CODE!$AL$50:$AL$69, MATCH($S32&amp;"-"&amp;$R32, CODE!$AJ$50:$AJ$69 &amp; "-" &amp; CODE!$AI$50:$AI$698, 0)))</f>
        <v>-3.3875019999999998E-6</v>
      </c>
      <c r="AZ32" s="27" cm="1">
        <f t="array" ref="AZ32">_xlfn.NUMBERVALUE(INDEX(CODE!$AM$50:$AM$69, MATCH($S32&amp;"-"&amp;$R32, CODE!$AJ$50:$AJ$69 &amp; "-" &amp; CODE!$AI$50:$AI$698, 0)))</f>
        <v>1.594534E-6</v>
      </c>
      <c r="BA32" s="27" cm="1">
        <f t="array" ref="BA32">_xlfn.NUMBERVALUE(INDEX(CODE!$AN$50:$AN$69, MATCH($S32&amp;"-"&amp;$R32, CODE!$AJ$50:$AJ$69 &amp; "-" &amp; CODE!$AI$50:$AI$698, 0)))</f>
        <v>5.9608029999999996E-6</v>
      </c>
    </row>
    <row r="33" spans="16:53" x14ac:dyDescent="0.2">
      <c r="P33" s="37"/>
      <c r="Q33" s="34" t="s">
        <v>370</v>
      </c>
      <c r="R33" s="26" t="s">
        <v>371</v>
      </c>
      <c r="S33" s="26">
        <v>1</v>
      </c>
      <c r="T33" s="27" cm="1">
        <f t="array" ref="T33">INDEX(ANSYS!$F$33:$F$64, MATCH($Q33&amp;"-"&amp;$R33, ANSYS!$A$33:$A$64 &amp; "-" &amp; ANSYS!$E$33:$E$64, 0))</f>
        <v>1.8685999999999999E-7</v>
      </c>
      <c r="U33" s="27" cm="1">
        <f t="array" ref="U33">INDEX(ANSYS!$M$33:$M$64, MATCH($Q33&amp;"-"&amp;$R33, ANSYS!$H$33:$H$64 &amp; "-" &amp; ANSYS!$L$33:$L$64, 0))</f>
        <v>-1.5074E-6</v>
      </c>
      <c r="V33" s="27" cm="1">
        <f t="array" ref="V33">INDEX(ANSYS!$T$33:$T$64, MATCH($Q33&amp;"-"&amp;$R33, ANSYS!$O$33:$O$64 &amp; "-" &amp; ANSYS!$S$33:$S$64, 0))</f>
        <v>8.9212000000000005E-8</v>
      </c>
      <c r="W33" s="27" cm="1">
        <f t="array" ref="W33">INDEX(ANSYS!$AA$33:$AA$64, MATCH($Q33&amp;"-"&amp;$R33, ANSYS!$V$33:$V$64 &amp; "-" &amp; ANSYS!$Z$33:$Z$64, 0))</f>
        <v>9.2971000000000003E-7</v>
      </c>
      <c r="X33" s="27" cm="1">
        <f t="array" ref="X33">INDEX(ANSYS!$AH$33:$AH$64, MATCH($Q33&amp;"-"&amp;$R33, ANSYS!$AC$33:$AC$64 &amp; "-" &amp; ANSYS!$AG$33:$AG$64, 0))</f>
        <v>-1.2626E-6</v>
      </c>
      <c r="Y33" s="27" cm="1">
        <f t="array" ref="Y33">INDEX(ANSYS!$AO$33:$AO$64, MATCH($Q33&amp;"-"&amp;$R33, ANSYS!$AJ$33:$AJ$64 &amp; "-" &amp; ANSYS!$AN$33:$AN$64, 0))</f>
        <v>-1.1761000000000001E-6</v>
      </c>
      <c r="Z33" s="27" cm="1">
        <f t="array" ref="Z33">_xlfn.NUMBERVALUE(INDEX(CODE!$E$50:$E$69, MATCH($S33&amp;"-"&amp;$R33, CODE!$C$50:$C$69 &amp; "-" &amp; CODE!$B$50:$B$698, 0)))</f>
        <v>5.6645830000000002E-8</v>
      </c>
      <c r="AA33" s="27" cm="1">
        <f t="array" ref="AA33">_xlfn.NUMBERVALUE(INDEX(CODE!$F$50:$F$69, MATCH($S33&amp;"-"&amp;$R33, CODE!$C$50:$C$69 &amp; "-" &amp; CODE!$B$50:$B$698, 0)))</f>
        <v>-1.543525E-6</v>
      </c>
      <c r="AB33" s="27" cm="1">
        <f t="array" ref="AB33">_xlfn.NUMBERVALUE(INDEX(CODE!$G$50:$G$69, MATCH($S33&amp;"-"&amp;$R33, CODE!$C$50:$C$69 &amp; "-" &amp; CODE!$B$50:$B$698, 0)))</f>
        <v>-1.097396E-6</v>
      </c>
      <c r="AC33" s="27" cm="1">
        <f t="array" ref="AC33">_xlfn.NUMBERVALUE(INDEX(CODE!$AA$50:$AA$69, MATCH($S33&amp;"-"&amp;$R33, CODE!$Y$50:$Y$69 &amp; "-" &amp; CODE!$X$50:$X$698, 0)))</f>
        <v>9.2971050000000005E-7</v>
      </c>
      <c r="AD33" s="27" cm="1">
        <f t="array" ref="AD33">_xlfn.NUMBERVALUE(INDEX(CODE!$AB$50:$AB$69, MATCH($S33&amp;"-"&amp;$R33, CODE!$Y$50:$Y$69 &amp; "-" &amp; CODE!$X$50:$X$698, 0)))</f>
        <v>-1.2625889999999999E-6</v>
      </c>
      <c r="AE33" s="27" cm="1">
        <f t="array" ref="AE33">_xlfn.NUMBERVALUE(INDEX(CODE!$AC$50:$AC$69, MATCH($S33&amp;"-"&amp;$R33, CODE!$Y$50:$Y$69 &amp; "-" &amp; CODE!$X$50:$X$698, 0)))</f>
        <v>-1.17606E-6</v>
      </c>
      <c r="AF33" s="27" cm="1">
        <f t="array" ref="AF33">_xlfn.NUMBERVALUE(INDEX(CODE!$AL$50:$AL$69, MATCH($S33&amp;"-"&amp;$R33, CODE!$AJ$50:$AJ$69 &amp; "-" &amp; CODE!$AI$50:$AI$698, 0)))</f>
        <v>1.868606E-7</v>
      </c>
      <c r="AG33" s="27" cm="1">
        <f t="array" ref="AG33">_xlfn.NUMBERVALUE(INDEX(CODE!$AM$50:$AM$69, MATCH($S33&amp;"-"&amp;$R33, CODE!$AJ$50:$AJ$69 &amp; "-" &amp; CODE!$AI$50:$AI$698, 0)))</f>
        <v>-1.5073829999999999E-6</v>
      </c>
      <c r="AH33" s="27" cm="1">
        <f t="array" ref="AH33">_xlfn.NUMBERVALUE(INDEX(CODE!$AN$50:$AN$69, MATCH($S33&amp;"-"&amp;$R33, CODE!$AJ$50:$AJ$69 &amp; "-" &amp; CODE!$AI$50:$AI$698, 0)))</f>
        <v>8.9211839999999994E-8</v>
      </c>
      <c r="AK33" s="26" t="s">
        <v>371</v>
      </c>
      <c r="AL33" s="26">
        <v>1</v>
      </c>
      <c r="AM33" s="27" cm="1">
        <f t="array" ref="AM33">INDEX(ANSYS!$F$33:$F$64, MATCH($Q33&amp;"-"&amp;$R33, ANSYS!$A$33:$A$64 &amp; "-" &amp; ANSYS!$E$33:$E$64, 0))</f>
        <v>1.8685999999999999E-7</v>
      </c>
      <c r="AN33" s="27" cm="1">
        <f t="array" ref="AN33">INDEX(ANSYS!$M$33:$M$64, MATCH($Q33&amp;"-"&amp;$R33, ANSYS!$H$33:$H$64 &amp; "-" &amp; ANSYS!$L$33:$L$64, 0))</f>
        <v>-1.5074E-6</v>
      </c>
      <c r="AO33" s="27" cm="1">
        <f t="array" ref="AO33">INDEX(ANSYS!$T$33:$T$64, MATCH($Q33&amp;"-"&amp;$R33, ANSYS!$O$33:$O$64 &amp; "-" &amp; ANSYS!$S$33:$S$64, 0))</f>
        <v>8.9212000000000005E-8</v>
      </c>
      <c r="AP33" s="27" cm="1">
        <f t="array" ref="AP33">INDEX(ANSYS!$AA$33:$AA$64, MATCH($Q33&amp;"-"&amp;$R33, ANSYS!$V$33:$V$64 &amp; "-" &amp; ANSYS!$Z$33:$Z$64, 0))</f>
        <v>9.2971000000000003E-7</v>
      </c>
      <c r="AQ33" s="27" cm="1">
        <f t="array" ref="AQ33">INDEX(ANSYS!$AH$33:$AH$64, MATCH($Q33&amp;"-"&amp;$R33, ANSYS!$AC$33:$AC$64 &amp; "-" &amp; ANSYS!$AG$33:$AG$64, 0))</f>
        <v>-1.2626E-6</v>
      </c>
      <c r="AR33" s="27" cm="1">
        <f t="array" ref="AR33">INDEX(ANSYS!$AO$33:$AO$64, MATCH($Q33&amp;"-"&amp;$R33, ANSYS!$AJ$33:$AJ$64 &amp; "-" &amp; ANSYS!$AN$33:$AN$64, 0))</f>
        <v>-1.1761000000000001E-6</v>
      </c>
      <c r="AS33" s="27" cm="1">
        <f t="array" ref="AS33">_xlfn.NUMBERVALUE(INDEX(CODE!$E$50:$E$69, MATCH($S33&amp;"-"&amp;$R33, CODE!$C$50:$C$69 &amp; "-" &amp; CODE!$B$50:$B$698, 0)))</f>
        <v>5.6645830000000002E-8</v>
      </c>
      <c r="AT33" s="27" cm="1">
        <f t="array" ref="AT33">_xlfn.NUMBERVALUE(INDEX(CODE!$F$50:$F$69, MATCH($S33&amp;"-"&amp;$R33, CODE!$C$50:$C$69 &amp; "-" &amp; CODE!$B$50:$B$698, 0)))</f>
        <v>-1.543525E-6</v>
      </c>
      <c r="AU33" s="27" cm="1">
        <f t="array" ref="AU33">_xlfn.NUMBERVALUE(INDEX(CODE!$G$50:$G$69, MATCH($S33&amp;"-"&amp;$R33, CODE!$C$50:$C$69 &amp; "-" &amp; CODE!$B$50:$B$698, 0)))</f>
        <v>-1.097396E-6</v>
      </c>
      <c r="AV33" s="27" cm="1">
        <f t="array" ref="AV33">_xlfn.NUMBERVALUE(INDEX(CODE!$AA$50:$AA$69, MATCH($S33&amp;"-"&amp;$R33, CODE!$Y$50:$Y$69 &amp; "-" &amp; CODE!$X$50:$X$698, 0)))</f>
        <v>9.2971050000000005E-7</v>
      </c>
      <c r="AW33" s="27" cm="1">
        <f t="array" ref="AW33">_xlfn.NUMBERVALUE(INDEX(CODE!$AB$50:$AB$69, MATCH($S33&amp;"-"&amp;$R33, CODE!$Y$50:$Y$69 &amp; "-" &amp; CODE!$X$50:$X$698, 0)))</f>
        <v>-1.2625889999999999E-6</v>
      </c>
      <c r="AX33" s="27" cm="1">
        <f t="array" ref="AX33">_xlfn.NUMBERVALUE(INDEX(CODE!$AC$50:$AC$69, MATCH($S33&amp;"-"&amp;$R33, CODE!$Y$50:$Y$69 &amp; "-" &amp; CODE!$X$50:$X$698, 0)))</f>
        <v>-1.17606E-6</v>
      </c>
      <c r="AY33" s="27" cm="1">
        <f t="array" ref="AY33">_xlfn.NUMBERVALUE(INDEX(CODE!$AL$50:$AL$69, MATCH($S33&amp;"-"&amp;$R33, CODE!$AJ$50:$AJ$69 &amp; "-" &amp; CODE!$AI$50:$AI$698, 0)))</f>
        <v>1.868606E-7</v>
      </c>
      <c r="AZ33" s="27" cm="1">
        <f t="array" ref="AZ33">_xlfn.NUMBERVALUE(INDEX(CODE!$AM$50:$AM$69, MATCH($S33&amp;"-"&amp;$R33, CODE!$AJ$50:$AJ$69 &amp; "-" &amp; CODE!$AI$50:$AI$698, 0)))</f>
        <v>-1.5073829999999999E-6</v>
      </c>
      <c r="BA33" s="27" cm="1">
        <f t="array" ref="BA33">_xlfn.NUMBERVALUE(INDEX(CODE!$AN$50:$AN$69, MATCH($S33&amp;"-"&amp;$R33, CODE!$AJ$50:$AJ$69 &amp; "-" &amp; CODE!$AI$50:$AI$698, 0)))</f>
        <v>8.9211839999999994E-8</v>
      </c>
    </row>
    <row r="34" spans="16:53" x14ac:dyDescent="0.2">
      <c r="P34" s="37"/>
      <c r="Q34" s="34" t="s">
        <v>372</v>
      </c>
      <c r="R34" s="28" t="s">
        <v>371</v>
      </c>
      <c r="S34" s="28">
        <v>2</v>
      </c>
      <c r="T34" s="27" cm="1">
        <f t="array" ref="T34">INDEX(ANSYS!$F$33:$F$64, MATCH($Q34&amp;"-"&amp;$R34, ANSYS!$A$33:$A$64 &amp; "-" &amp; ANSYS!$E$33:$E$64, 0))</f>
        <v>-6.3608000000000002E-7</v>
      </c>
      <c r="U34" s="27" cm="1">
        <f t="array" ref="U34">INDEX(ANSYS!$M$33:$M$64, MATCH($Q34&amp;"-"&amp;$R34, ANSYS!$H$33:$H$64 &amp; "-" &amp; ANSYS!$L$33:$L$64, 0))</f>
        <v>6.0874999999999999E-7</v>
      </c>
      <c r="V34" s="27" cm="1">
        <f t="array" ref="V34">INDEX(ANSYS!$T$33:$T$64, MATCH($Q34&amp;"-"&amp;$R34, ANSYS!$O$33:$O$64 &amp; "-" &amp; ANSYS!$S$33:$S$64, 0))</f>
        <v>8.9212000000000005E-8</v>
      </c>
      <c r="W34" s="27" cm="1">
        <f t="array" ref="W34">INDEX(ANSYS!$AA$33:$AA$64, MATCH($Q34&amp;"-"&amp;$R34, ANSYS!$V$33:$V$64 &amp; "-" &amp; ANSYS!$Z$33:$Z$64, 0))</f>
        <v>-7.0867000000000001E-7</v>
      </c>
      <c r="X34" s="27" cm="1">
        <f t="array" ref="X34">INDEX(ANSYS!$AH$33:$AH$64, MATCH($Q34&amp;"-"&amp;$R34, ANSYS!$AC$33:$AC$64 &amp; "-" &amp; ANSYS!$AG$33:$AG$64, 0))</f>
        <v>3.7579000000000001E-7</v>
      </c>
      <c r="Y34" s="27" cm="1">
        <f t="array" ref="Y34">INDEX(ANSYS!$AO$33:$AO$64, MATCH($Q34&amp;"-"&amp;$R34, ANSYS!$AJ$33:$AJ$64 &amp; "-" &amp; ANSYS!$AN$33:$AN$64, 0))</f>
        <v>2.6451999999999999E-7</v>
      </c>
      <c r="Z34" s="27" cm="1">
        <f t="array" ref="Z34">_xlfn.NUMBERVALUE(INDEX(CODE!$E$50:$E$69, MATCH($S34&amp;"-"&amp;$R34, CODE!$C$50:$C$69 &amp; "-" &amp; CODE!$B$50:$B$698, 0)))</f>
        <v>5.6645830000000002E-8</v>
      </c>
      <c r="AA34" s="27" cm="1">
        <f t="array" ref="AA34">_xlfn.NUMBERVALUE(INDEX(CODE!$F$50:$F$69, MATCH($S34&amp;"-"&amp;$R34, CODE!$C$50:$C$69 &amp; "-" &amp; CODE!$B$50:$B$698, 0)))</f>
        <v>7.3391039999999998E-8</v>
      </c>
      <c r="AB34" s="27" cm="1">
        <f t="array" ref="AB34">_xlfn.NUMBERVALUE(INDEX(CODE!$G$50:$G$69, MATCH($S34&amp;"-"&amp;$R34, CODE!$C$50:$C$69 &amp; "-" &amp; CODE!$B$50:$B$698, 0)))</f>
        <v>1.840887E-7</v>
      </c>
      <c r="AC34" s="27" cm="1">
        <f t="array" ref="AC34">_xlfn.NUMBERVALUE(INDEX(CODE!$AA$50:$AA$69, MATCH($S34&amp;"-"&amp;$R34, CODE!$Y$50:$Y$69 &amp; "-" &amp; CODE!$X$50:$X$698, 0)))</f>
        <v>-7.0867170000000003E-7</v>
      </c>
      <c r="AD34" s="27" cm="1">
        <f t="array" ref="AD34">_xlfn.NUMBERVALUE(INDEX(CODE!$AB$50:$AB$69, MATCH($S34&amp;"-"&amp;$R34, CODE!$Y$50:$Y$69 &amp; "-" &amp; CODE!$X$50:$X$698, 0)))</f>
        <v>3.7579309999999997E-7</v>
      </c>
      <c r="AE34" s="27" cm="1">
        <f t="array" ref="AE34">_xlfn.NUMBERVALUE(INDEX(CODE!$AC$50:$AC$69, MATCH($S34&amp;"-"&amp;$R34, CODE!$Y$50:$Y$69 &amp; "-" &amp; CODE!$X$50:$X$698, 0)))</f>
        <v>2.6452500000000002E-7</v>
      </c>
      <c r="AF34" s="27" cm="1">
        <f t="array" ref="AF34">_xlfn.NUMBERVALUE(INDEX(CODE!$AL$50:$AL$69, MATCH($S34&amp;"-"&amp;$R34, CODE!$AJ$50:$AJ$69 &amp; "-" &amp; CODE!$AI$50:$AI$698, 0)))</f>
        <v>-6.3608129999999997E-7</v>
      </c>
      <c r="AG34" s="27" cm="1">
        <f t="array" ref="AG34">_xlfn.NUMBERVALUE(INDEX(CODE!$AM$50:$AM$69, MATCH($S34&amp;"-"&amp;$R34, CODE!$AJ$50:$AJ$69 &amp; "-" &amp; CODE!$AI$50:$AI$698, 0)))</f>
        <v>6.0875340000000005E-7</v>
      </c>
      <c r="AH34" s="27" cm="1">
        <f t="array" ref="AH34">_xlfn.NUMBERVALUE(INDEX(CODE!$AN$50:$AN$69, MATCH($S34&amp;"-"&amp;$R34, CODE!$AJ$50:$AJ$69 &amp; "-" &amp; CODE!$AI$50:$AI$698, 0)))</f>
        <v>8.9211839999999994E-8</v>
      </c>
      <c r="AK34" s="28" t="s">
        <v>371</v>
      </c>
      <c r="AL34" s="28">
        <v>2</v>
      </c>
      <c r="AM34" s="27" cm="1">
        <f t="array" ref="AM34">INDEX(ANSYS!$F$33:$F$64, MATCH($Q34&amp;"-"&amp;$R34, ANSYS!$A$33:$A$64 &amp; "-" &amp; ANSYS!$E$33:$E$64, 0))</f>
        <v>-6.3608000000000002E-7</v>
      </c>
      <c r="AN34" s="27" cm="1">
        <f t="array" ref="AN34">INDEX(ANSYS!$M$33:$M$64, MATCH($Q34&amp;"-"&amp;$R34, ANSYS!$H$33:$H$64 &amp; "-" &amp; ANSYS!$L$33:$L$64, 0))</f>
        <v>6.0874999999999999E-7</v>
      </c>
      <c r="AO34" s="27" cm="1">
        <f t="array" ref="AO34">INDEX(ANSYS!$T$33:$T$64, MATCH($Q34&amp;"-"&amp;$R34, ANSYS!$O$33:$O$64 &amp; "-" &amp; ANSYS!$S$33:$S$64, 0))</f>
        <v>8.9212000000000005E-8</v>
      </c>
      <c r="AP34" s="27" cm="1">
        <f t="array" ref="AP34">INDEX(ANSYS!$AA$33:$AA$64, MATCH($Q34&amp;"-"&amp;$R34, ANSYS!$V$33:$V$64 &amp; "-" &amp; ANSYS!$Z$33:$Z$64, 0))</f>
        <v>-7.0867000000000001E-7</v>
      </c>
      <c r="AQ34" s="27" cm="1">
        <f t="array" ref="AQ34">INDEX(ANSYS!$AH$33:$AH$64, MATCH($Q34&amp;"-"&amp;$R34, ANSYS!$AC$33:$AC$64 &amp; "-" &amp; ANSYS!$AG$33:$AG$64, 0))</f>
        <v>3.7579000000000001E-7</v>
      </c>
      <c r="AR34" s="27" cm="1">
        <f t="array" ref="AR34">INDEX(ANSYS!$AO$33:$AO$64, MATCH($Q34&amp;"-"&amp;$R34, ANSYS!$AJ$33:$AJ$64 &amp; "-" &amp; ANSYS!$AN$33:$AN$64, 0))</f>
        <v>2.6451999999999999E-7</v>
      </c>
      <c r="AS34" s="27" cm="1">
        <f t="array" ref="AS34">_xlfn.NUMBERVALUE(INDEX(CODE!$E$50:$E$69, MATCH($S34&amp;"-"&amp;$R34, CODE!$C$50:$C$69 &amp; "-" &amp; CODE!$B$50:$B$698, 0)))</f>
        <v>5.6645830000000002E-8</v>
      </c>
      <c r="AT34" s="27" cm="1">
        <f t="array" ref="AT34">_xlfn.NUMBERVALUE(INDEX(CODE!$F$50:$F$69, MATCH($S34&amp;"-"&amp;$R34, CODE!$C$50:$C$69 &amp; "-" &amp; CODE!$B$50:$B$698, 0)))</f>
        <v>7.3391039999999998E-8</v>
      </c>
      <c r="AU34" s="27" cm="1">
        <f t="array" ref="AU34">_xlfn.NUMBERVALUE(INDEX(CODE!$G$50:$G$69, MATCH($S34&amp;"-"&amp;$R34, CODE!$C$50:$C$69 &amp; "-" &amp; CODE!$B$50:$B$698, 0)))</f>
        <v>1.840887E-7</v>
      </c>
      <c r="AV34" s="27" cm="1">
        <f t="array" ref="AV34">_xlfn.NUMBERVALUE(INDEX(CODE!$AA$50:$AA$69, MATCH($S34&amp;"-"&amp;$R34, CODE!$Y$50:$Y$69 &amp; "-" &amp; CODE!$X$50:$X$698, 0)))</f>
        <v>-7.0867170000000003E-7</v>
      </c>
      <c r="AW34" s="27" cm="1">
        <f t="array" ref="AW34">_xlfn.NUMBERVALUE(INDEX(CODE!$AB$50:$AB$69, MATCH($S34&amp;"-"&amp;$R34, CODE!$Y$50:$Y$69 &amp; "-" &amp; CODE!$X$50:$X$698, 0)))</f>
        <v>3.7579309999999997E-7</v>
      </c>
      <c r="AX34" s="27" cm="1">
        <f t="array" ref="AX34">_xlfn.NUMBERVALUE(INDEX(CODE!$AC$50:$AC$69, MATCH($S34&amp;"-"&amp;$R34, CODE!$Y$50:$Y$69 &amp; "-" &amp; CODE!$X$50:$X$698, 0)))</f>
        <v>2.6452500000000002E-7</v>
      </c>
      <c r="AY34" s="27" cm="1">
        <f t="array" ref="AY34">_xlfn.NUMBERVALUE(INDEX(CODE!$AL$50:$AL$69, MATCH($S34&amp;"-"&amp;$R34, CODE!$AJ$50:$AJ$69 &amp; "-" &amp; CODE!$AI$50:$AI$698, 0)))</f>
        <v>-6.3608129999999997E-7</v>
      </c>
      <c r="AZ34" s="27" cm="1">
        <f t="array" ref="AZ34">_xlfn.NUMBERVALUE(INDEX(CODE!$AM$50:$AM$69, MATCH($S34&amp;"-"&amp;$R34, CODE!$AJ$50:$AJ$69 &amp; "-" &amp; CODE!$AI$50:$AI$698, 0)))</f>
        <v>6.0875340000000005E-7</v>
      </c>
      <c r="BA34" s="27" cm="1">
        <f t="array" ref="BA34">_xlfn.NUMBERVALUE(INDEX(CODE!$AN$50:$AN$69, MATCH($S34&amp;"-"&amp;$R34, CODE!$AJ$50:$AJ$69 &amp; "-" &amp; CODE!$AI$50:$AI$698, 0)))</f>
        <v>8.9211839999999994E-8</v>
      </c>
    </row>
    <row r="35" spans="16:53" x14ac:dyDescent="0.2">
      <c r="P35" s="37"/>
      <c r="Q35" s="32" t="s">
        <v>373</v>
      </c>
      <c r="R35" s="26" t="s">
        <v>371</v>
      </c>
      <c r="S35" s="26">
        <v>3</v>
      </c>
      <c r="T35" s="27" cm="1">
        <f t="array" ref="T35">INDEX(ANSYS!$F$33:$F$64, MATCH($Q35&amp;"-"&amp;$R35, ANSYS!$A$33:$A$64 &amp; "-" &amp; ANSYS!$E$33:$E$64, 0))</f>
        <v>8.7319E-7</v>
      </c>
      <c r="U35" s="27" cm="1">
        <f t="array" ref="U35">INDEX(ANSYS!$M$33:$M$64, MATCH($Q35&amp;"-"&amp;$R35, ANSYS!$H$33:$H$64 &amp; "-" &amp; ANSYS!$L$33:$L$64, 0))</f>
        <v>2.1813999999999999E-8</v>
      </c>
      <c r="V35" s="27" cm="1">
        <f t="array" ref="V35">INDEX(ANSYS!$T$33:$T$64, MATCH($Q35&amp;"-"&amp;$R35, ANSYS!$O$33:$O$64 &amp; "-" &amp; ANSYS!$S$33:$S$64, 0))</f>
        <v>8.9212000000000005E-8</v>
      </c>
      <c r="W35" s="27" cm="1">
        <f t="array" ref="W35">INDEX(ANSYS!$AA$33:$AA$64, MATCH($Q35&amp;"-"&amp;$R35, ANSYS!$V$33:$V$64 &amp; "-" &amp; ANSYS!$Z$33:$Z$64, 0))</f>
        <v>-2.2847999999999999E-7</v>
      </c>
      <c r="X35" s="27" cm="1">
        <f t="array" ref="X35">INDEX(ANSYS!$AH$33:$AH$64, MATCH($Q35&amp;"-"&amp;$R35, ANSYS!$AC$33:$AC$64 &amp; "-" &amp; ANSYS!$AG$33:$AG$64, 0))</f>
        <v>-1.044E-7</v>
      </c>
      <c r="Y35" s="27" cm="1">
        <f t="array" ref="Y35">INDEX(ANSYS!$AO$33:$AO$64, MATCH($Q35&amp;"-"&amp;$R35, ANSYS!$AJ$33:$AJ$64 &amp; "-" &amp; ANSYS!$AN$33:$AN$64, 0))</f>
        <v>2.4490000000000002E-6</v>
      </c>
      <c r="Z35" s="27" cm="1">
        <f t="array" ref="Z35">_xlfn.NUMBERVALUE(INDEX(CODE!$E$50:$E$69, MATCH($S35&amp;"-"&amp;$R35, CODE!$C$50:$C$69 &amp; "-" &amp; CODE!$B$50:$B$698, 0)))</f>
        <v>9.1096929999999996E-7</v>
      </c>
      <c r="AA35" s="27" cm="1">
        <f t="array" ref="AA35">_xlfn.NUMBERVALUE(INDEX(CODE!$F$50:$F$69, MATCH($S35&amp;"-"&amp;$R35, CODE!$C$50:$C$69 &amp; "-" &amp; CODE!$B$50:$B$698, 0)))</f>
        <v>7.3391039999999998E-8</v>
      </c>
      <c r="AB35" s="27" cm="1">
        <f t="array" ref="AB35">_xlfn.NUMBERVALUE(INDEX(CODE!$G$50:$G$69, MATCH($S35&amp;"-"&amp;$R35, CODE!$C$50:$C$69 &amp; "-" &amp; CODE!$B$50:$B$698, 0)))</f>
        <v>1.262033E-6</v>
      </c>
      <c r="AC35" s="27" cm="1">
        <f t="array" ref="AC35">_xlfn.NUMBERVALUE(INDEX(CODE!$AA$50:$AA$69, MATCH($S35&amp;"-"&amp;$R35, CODE!$Y$50:$Y$69 &amp; "-" &amp; CODE!$X$50:$X$698, 0)))</f>
        <v>-2.284768E-7</v>
      </c>
      <c r="AD35" s="27" cm="1">
        <f t="array" ref="AD35">_xlfn.NUMBERVALUE(INDEX(CODE!$AB$50:$AB$69, MATCH($S35&amp;"-"&amp;$R35, CODE!$Y$50:$Y$69 &amp; "-" &amp; CODE!$X$50:$X$698, 0)))</f>
        <v>-1.0440169999999999E-7</v>
      </c>
      <c r="AE35" s="27" cm="1">
        <f t="array" ref="AE35">_xlfn.NUMBERVALUE(INDEX(CODE!$AC$50:$AC$69, MATCH($S35&amp;"-"&amp;$R35, CODE!$Y$50:$Y$69 &amp; "-" &amp; CODE!$X$50:$X$698, 0)))</f>
        <v>2.4490350000000001E-6</v>
      </c>
      <c r="AF35" s="27" cm="1">
        <f t="array" ref="AF35">_xlfn.NUMBERVALUE(INDEX(CODE!$AL$50:$AL$69, MATCH($S35&amp;"-"&amp;$R35, CODE!$AJ$50:$AJ$69 &amp; "-" &amp; CODE!$AI$50:$AI$698, 0)))</f>
        <v>8.731907E-7</v>
      </c>
      <c r="AG35" s="27" cm="1">
        <f t="array" ref="AG35">_xlfn.NUMBERVALUE(INDEX(CODE!$AM$50:$AM$69, MATCH($S35&amp;"-"&amp;$R35, CODE!$AJ$50:$AJ$69 &amp; "-" &amp; CODE!$AI$50:$AI$698, 0)))</f>
        <v>2.1814339999999999E-8</v>
      </c>
      <c r="AH35" s="27" cm="1">
        <f t="array" ref="AH35">_xlfn.NUMBERVALUE(INDEX(CODE!$AN$50:$AN$69, MATCH($S35&amp;"-"&amp;$R35, CODE!$AJ$50:$AJ$69 &amp; "-" &amp; CODE!$AI$50:$AI$698, 0)))</f>
        <v>8.9211839999999994E-8</v>
      </c>
      <c r="AK35" s="26" t="s">
        <v>371</v>
      </c>
      <c r="AL35" s="26">
        <v>3</v>
      </c>
      <c r="AM35" s="27" cm="1">
        <f t="array" ref="AM35">INDEX(ANSYS!$F$33:$F$64, MATCH($Q35&amp;"-"&amp;$R35, ANSYS!$A$33:$A$64 &amp; "-" &amp; ANSYS!$E$33:$E$64, 0))</f>
        <v>8.7319E-7</v>
      </c>
      <c r="AN35" s="27" cm="1">
        <f t="array" ref="AN35">INDEX(ANSYS!$M$33:$M$64, MATCH($Q35&amp;"-"&amp;$R35, ANSYS!$H$33:$H$64 &amp; "-" &amp; ANSYS!$L$33:$L$64, 0))</f>
        <v>2.1813999999999999E-8</v>
      </c>
      <c r="AO35" s="27" cm="1">
        <f t="array" ref="AO35">INDEX(ANSYS!$T$33:$T$64, MATCH($Q35&amp;"-"&amp;$R35, ANSYS!$O$33:$O$64 &amp; "-" &amp; ANSYS!$S$33:$S$64, 0))</f>
        <v>8.9212000000000005E-8</v>
      </c>
      <c r="AP35" s="27" cm="1">
        <f t="array" ref="AP35">INDEX(ANSYS!$AA$33:$AA$64, MATCH($Q35&amp;"-"&amp;$R35, ANSYS!$V$33:$V$64 &amp; "-" &amp; ANSYS!$Z$33:$Z$64, 0))</f>
        <v>-2.2847999999999999E-7</v>
      </c>
      <c r="AQ35" s="27" cm="1">
        <f t="array" ref="AQ35">INDEX(ANSYS!$AH$33:$AH$64, MATCH($Q35&amp;"-"&amp;$R35, ANSYS!$AC$33:$AC$64 &amp; "-" &amp; ANSYS!$AG$33:$AG$64, 0))</f>
        <v>-1.044E-7</v>
      </c>
      <c r="AR35" s="27" cm="1">
        <f t="array" ref="AR35">INDEX(ANSYS!$AO$33:$AO$64, MATCH($Q35&amp;"-"&amp;$R35, ANSYS!$AJ$33:$AJ$64 &amp; "-" &amp; ANSYS!$AN$33:$AN$64, 0))</f>
        <v>2.4490000000000002E-6</v>
      </c>
      <c r="AS35" s="27" cm="1">
        <f t="array" ref="AS35">_xlfn.NUMBERVALUE(INDEX(CODE!$E$50:$E$69, MATCH($S35&amp;"-"&amp;$R35, CODE!$C$50:$C$69 &amp; "-" &amp; CODE!$B$50:$B$698, 0)))</f>
        <v>9.1096929999999996E-7</v>
      </c>
      <c r="AT35" s="27" cm="1">
        <f t="array" ref="AT35">_xlfn.NUMBERVALUE(INDEX(CODE!$F$50:$F$69, MATCH($S35&amp;"-"&amp;$R35, CODE!$C$50:$C$69 &amp; "-" &amp; CODE!$B$50:$B$698, 0)))</f>
        <v>7.3391039999999998E-8</v>
      </c>
      <c r="AU35" s="27" cm="1">
        <f t="array" ref="AU35">_xlfn.NUMBERVALUE(INDEX(CODE!$G$50:$G$69, MATCH($S35&amp;"-"&amp;$R35, CODE!$C$50:$C$69 &amp; "-" &amp; CODE!$B$50:$B$698, 0)))</f>
        <v>1.262033E-6</v>
      </c>
      <c r="AV35" s="27" cm="1">
        <f t="array" ref="AV35">_xlfn.NUMBERVALUE(INDEX(CODE!$AA$50:$AA$69, MATCH($S35&amp;"-"&amp;$R35, CODE!$Y$50:$Y$69 &amp; "-" &amp; CODE!$X$50:$X$698, 0)))</f>
        <v>-2.284768E-7</v>
      </c>
      <c r="AW35" s="27" cm="1">
        <f t="array" ref="AW35">_xlfn.NUMBERVALUE(INDEX(CODE!$AB$50:$AB$69, MATCH($S35&amp;"-"&amp;$R35, CODE!$Y$50:$Y$69 &amp; "-" &amp; CODE!$X$50:$X$698, 0)))</f>
        <v>-1.0440169999999999E-7</v>
      </c>
      <c r="AX35" s="27" cm="1">
        <f t="array" ref="AX35">_xlfn.NUMBERVALUE(INDEX(CODE!$AC$50:$AC$69, MATCH($S35&amp;"-"&amp;$R35, CODE!$Y$50:$Y$69 &amp; "-" &amp; CODE!$X$50:$X$698, 0)))</f>
        <v>2.4490350000000001E-6</v>
      </c>
      <c r="AY35" s="27" cm="1">
        <f t="array" ref="AY35">_xlfn.NUMBERVALUE(INDEX(CODE!$AL$50:$AL$69, MATCH($S35&amp;"-"&amp;$R35, CODE!$AJ$50:$AJ$69 &amp; "-" &amp; CODE!$AI$50:$AI$698, 0)))</f>
        <v>8.731907E-7</v>
      </c>
      <c r="AZ35" s="27" cm="1">
        <f t="array" ref="AZ35">_xlfn.NUMBERVALUE(INDEX(CODE!$AM$50:$AM$69, MATCH($S35&amp;"-"&amp;$R35, CODE!$AJ$50:$AJ$69 &amp; "-" &amp; CODE!$AI$50:$AI$698, 0)))</f>
        <v>2.1814339999999999E-8</v>
      </c>
      <c r="BA35" s="27" cm="1">
        <f t="array" ref="BA35">_xlfn.NUMBERVALUE(INDEX(CODE!$AN$50:$AN$69, MATCH($S35&amp;"-"&amp;$R35, CODE!$AJ$50:$AJ$69 &amp; "-" &amp; CODE!$AI$50:$AI$698, 0)))</f>
        <v>8.9211839999999994E-8</v>
      </c>
    </row>
    <row r="36" spans="16:53" x14ac:dyDescent="0.2">
      <c r="P36" s="37"/>
      <c r="Q36" s="32" t="s">
        <v>371</v>
      </c>
      <c r="R36" s="26" t="s">
        <v>371</v>
      </c>
      <c r="S36" s="26">
        <v>4</v>
      </c>
      <c r="T36" s="27" cm="1">
        <f t="array" ref="T36">INDEX(ANSYS!$F$33:$F$64, MATCH($Q36&amp;"-"&amp;$R36, ANSYS!$A$33:$A$64 &amp; "-" &amp; ANSYS!$E$33:$E$64, 0))</f>
        <v>1.6960999999999999E-6</v>
      </c>
      <c r="U36" s="27" cm="1">
        <f t="array" ref="U36">INDEX(ANSYS!$M$33:$M$64, MATCH($Q36&amp;"-"&amp;$R36, ANSYS!$H$33:$H$64 &amp; "-" &amp; ANSYS!$L$33:$L$64, 0))</f>
        <v>-2.0943E-6</v>
      </c>
      <c r="V36" s="27" cm="1">
        <f t="array" ref="V36">INDEX(ANSYS!$T$33:$T$64, MATCH($Q36&amp;"-"&amp;$R36, ANSYS!$O$33:$O$64 &amp; "-" &amp; ANSYS!$S$33:$S$64, 0))</f>
        <v>8.9212000000000005E-8</v>
      </c>
      <c r="W36" s="27" cm="1">
        <f t="array" ref="W36">INDEX(ANSYS!$AA$33:$AA$64, MATCH($Q36&amp;"-"&amp;$R36, ANSYS!$V$33:$V$64 &amp; "-" &amp; ANSYS!$Z$33:$Z$64, 0))</f>
        <v>1.4099E-6</v>
      </c>
      <c r="X36" s="27" cm="1">
        <f t="array" ref="X36">INDEX(ANSYS!$AH$33:$AH$64, MATCH($Q36&amp;"-"&amp;$R36, ANSYS!$AC$33:$AC$64 &amp; "-" &amp; ANSYS!$AG$33:$AG$64, 0))</f>
        <v>-1.7428000000000001E-6</v>
      </c>
      <c r="Y36" s="27" cm="1">
        <f t="array" ref="Y36">INDEX(ANSYS!$AO$33:$AO$64, MATCH($Q36&amp;"-"&amp;$R36, ANSYS!$AJ$33:$AJ$64 &amp; "-" &amp; ANSYS!$AN$33:$AN$64, 0))</f>
        <v>1.0085E-6</v>
      </c>
      <c r="Z36" s="27" cm="1">
        <f t="array" ref="Z36">_xlfn.NUMBERVALUE(INDEX(CODE!$E$50:$E$69, MATCH($S36&amp;"-"&amp;$R36, CODE!$C$50:$C$69 &amp; "-" &amp; CODE!$B$50:$B$698, 0)))</f>
        <v>9.1096929999999996E-7</v>
      </c>
      <c r="AA36" s="27" cm="1">
        <f t="array" ref="AA36">_xlfn.NUMBERVALUE(INDEX(CODE!$F$50:$F$69, MATCH($S36&amp;"-"&amp;$R36, CODE!$C$50:$C$69 &amp; "-" &amp; CODE!$B$50:$B$698, 0)))</f>
        <v>-1.543525E-6</v>
      </c>
      <c r="AB36" s="27" cm="1">
        <f t="array" ref="AB36">_xlfn.NUMBERVALUE(INDEX(CODE!$G$50:$G$69, MATCH($S36&amp;"-"&amp;$R36, CODE!$C$50:$C$69 &amp; "-" &amp; CODE!$B$50:$B$698, 0)))</f>
        <v>-1.945237E-8</v>
      </c>
      <c r="AC36" s="27" cm="1">
        <f t="array" ref="AC36">_xlfn.NUMBERVALUE(INDEX(CODE!$AA$50:$AA$69, MATCH($S36&amp;"-"&amp;$R36, CODE!$Y$50:$Y$69 &amp; "-" &amp; CODE!$X$50:$X$698, 0)))</f>
        <v>1.409905E-6</v>
      </c>
      <c r="AD36" s="27" cm="1">
        <f t="array" ref="AD36">_xlfn.NUMBERVALUE(INDEX(CODE!$AB$50:$AB$69, MATCH($S36&amp;"-"&amp;$R36, CODE!$Y$50:$Y$69 &amp; "-" &amp; CODE!$X$50:$X$698, 0)))</f>
        <v>-1.742784E-6</v>
      </c>
      <c r="AE36" s="27" cm="1">
        <f t="array" ref="AE36">_xlfn.NUMBERVALUE(INDEX(CODE!$AC$50:$AC$69, MATCH($S36&amp;"-"&amp;$R36, CODE!$Y$50:$Y$69 &amp; "-" &amp; CODE!$X$50:$X$698, 0)))</f>
        <v>1.0084500000000001E-6</v>
      </c>
      <c r="AF36" s="27" cm="1">
        <f t="array" ref="AF36">_xlfn.NUMBERVALUE(INDEX(CODE!$AL$50:$AL$69, MATCH($S36&amp;"-"&amp;$R36, CODE!$AJ$50:$AJ$69 &amp; "-" &amp; CODE!$AI$50:$AI$698, 0)))</f>
        <v>1.696132E-6</v>
      </c>
      <c r="AG36" s="27" cm="1">
        <f t="array" ref="AG36">_xlfn.NUMBERVALUE(INDEX(CODE!$AM$50:$AM$69, MATCH($S36&amp;"-"&amp;$R36, CODE!$AJ$50:$AJ$69 &amp; "-" &amp; CODE!$AI$50:$AI$698, 0)))</f>
        <v>-2.0943220000000002E-6</v>
      </c>
      <c r="AH36" s="27" cm="1">
        <f t="array" ref="AH36">_xlfn.NUMBERVALUE(INDEX(CODE!$AN$50:$AN$69, MATCH($S36&amp;"-"&amp;$R36, CODE!$AJ$50:$AJ$69 &amp; "-" &amp; CODE!$AI$50:$AI$698, 0)))</f>
        <v>8.9211839999999994E-8</v>
      </c>
      <c r="AK36" s="26" t="s">
        <v>371</v>
      </c>
      <c r="AL36" s="26">
        <v>4</v>
      </c>
      <c r="AM36" s="27" cm="1">
        <f t="array" ref="AM36">INDEX(ANSYS!$F$33:$F$64, MATCH($Q36&amp;"-"&amp;$R36, ANSYS!$A$33:$A$64 &amp; "-" &amp; ANSYS!$E$33:$E$64, 0))</f>
        <v>1.6960999999999999E-6</v>
      </c>
      <c r="AN36" s="27" cm="1">
        <f t="array" ref="AN36">INDEX(ANSYS!$M$33:$M$64, MATCH($Q36&amp;"-"&amp;$R36, ANSYS!$H$33:$H$64 &amp; "-" &amp; ANSYS!$L$33:$L$64, 0))</f>
        <v>-2.0943E-6</v>
      </c>
      <c r="AO36" s="27" cm="1">
        <f t="array" ref="AO36">INDEX(ANSYS!$T$33:$T$64, MATCH($Q36&amp;"-"&amp;$R36, ANSYS!$O$33:$O$64 &amp; "-" &amp; ANSYS!$S$33:$S$64, 0))</f>
        <v>8.9212000000000005E-8</v>
      </c>
      <c r="AP36" s="27" cm="1">
        <f t="array" ref="AP36">INDEX(ANSYS!$AA$33:$AA$64, MATCH($Q36&amp;"-"&amp;$R36, ANSYS!$V$33:$V$64 &amp; "-" &amp; ANSYS!$Z$33:$Z$64, 0))</f>
        <v>1.4099E-6</v>
      </c>
      <c r="AQ36" s="27" cm="1">
        <f t="array" ref="AQ36">INDEX(ANSYS!$AH$33:$AH$64, MATCH($Q36&amp;"-"&amp;$R36, ANSYS!$AC$33:$AC$64 &amp; "-" &amp; ANSYS!$AG$33:$AG$64, 0))</f>
        <v>-1.7428000000000001E-6</v>
      </c>
      <c r="AR36" s="27" cm="1">
        <f t="array" ref="AR36">INDEX(ANSYS!$AO$33:$AO$64, MATCH($Q36&amp;"-"&amp;$R36, ANSYS!$AJ$33:$AJ$64 &amp; "-" &amp; ANSYS!$AN$33:$AN$64, 0))</f>
        <v>1.0085E-6</v>
      </c>
      <c r="AS36" s="27" cm="1">
        <f t="array" ref="AS36">_xlfn.NUMBERVALUE(INDEX(CODE!$E$50:$E$69, MATCH($S36&amp;"-"&amp;$R36, CODE!$C$50:$C$69 &amp; "-" &amp; CODE!$B$50:$B$698, 0)))</f>
        <v>9.1096929999999996E-7</v>
      </c>
      <c r="AT36" s="27" cm="1">
        <f t="array" ref="AT36">_xlfn.NUMBERVALUE(INDEX(CODE!$F$50:$F$69, MATCH($S36&amp;"-"&amp;$R36, CODE!$C$50:$C$69 &amp; "-" &amp; CODE!$B$50:$B$698, 0)))</f>
        <v>-1.543525E-6</v>
      </c>
      <c r="AU36" s="27" cm="1">
        <f t="array" ref="AU36">_xlfn.NUMBERVALUE(INDEX(CODE!$G$50:$G$69, MATCH($S36&amp;"-"&amp;$R36, CODE!$C$50:$C$69 &amp; "-" &amp; CODE!$B$50:$B$698, 0)))</f>
        <v>-1.945237E-8</v>
      </c>
      <c r="AV36" s="27" cm="1">
        <f t="array" ref="AV36">_xlfn.NUMBERVALUE(INDEX(CODE!$AA$50:$AA$69, MATCH($S36&amp;"-"&amp;$R36, CODE!$Y$50:$Y$69 &amp; "-" &amp; CODE!$X$50:$X$698, 0)))</f>
        <v>1.409905E-6</v>
      </c>
      <c r="AW36" s="27" cm="1">
        <f t="array" ref="AW36">_xlfn.NUMBERVALUE(INDEX(CODE!$AB$50:$AB$69, MATCH($S36&amp;"-"&amp;$R36, CODE!$Y$50:$Y$69 &amp; "-" &amp; CODE!$X$50:$X$698, 0)))</f>
        <v>-1.742784E-6</v>
      </c>
      <c r="AX36" s="27" cm="1">
        <f t="array" ref="AX36">_xlfn.NUMBERVALUE(INDEX(CODE!$AC$50:$AC$69, MATCH($S36&amp;"-"&amp;$R36, CODE!$Y$50:$Y$69 &amp; "-" &amp; CODE!$X$50:$X$698, 0)))</f>
        <v>1.0084500000000001E-6</v>
      </c>
      <c r="AY36" s="27" cm="1">
        <f t="array" ref="AY36">_xlfn.NUMBERVALUE(INDEX(CODE!$AL$50:$AL$69, MATCH($S36&amp;"-"&amp;$R36, CODE!$AJ$50:$AJ$69 &amp; "-" &amp; CODE!$AI$50:$AI$698, 0)))</f>
        <v>1.696132E-6</v>
      </c>
      <c r="AZ36" s="27" cm="1">
        <f t="array" ref="AZ36">_xlfn.NUMBERVALUE(INDEX(CODE!$AM$50:$AM$69, MATCH($S36&amp;"-"&amp;$R36, CODE!$AJ$50:$AJ$69 &amp; "-" &amp; CODE!$AI$50:$AI$698, 0)))</f>
        <v>-2.0943220000000002E-6</v>
      </c>
      <c r="BA36" s="27" cm="1">
        <f t="array" ref="BA36">_xlfn.NUMBERVALUE(INDEX(CODE!$AN$50:$AN$69, MATCH($S36&amp;"-"&amp;$R36, CODE!$AJ$50:$AJ$69 &amp; "-" &amp; CODE!$AI$50:$AI$698, 0)))</f>
        <v>8.9211839999999994E-8</v>
      </c>
    </row>
    <row r="37" spans="16:53" x14ac:dyDescent="0.2">
      <c r="Q37" s="32" t="s">
        <v>374</v>
      </c>
      <c r="R37" s="26" t="s">
        <v>373</v>
      </c>
      <c r="S37" s="26">
        <v>1</v>
      </c>
      <c r="T37" s="27" cm="1">
        <f t="array" ref="T37">INDEX(ANSYS!$F$33:$F$64, MATCH($Q37&amp;"-"&amp;$R37, ANSYS!$A$33:$A$64 &amp; "-" &amp; ANSYS!$E$33:$E$64, 0))</f>
        <v>5.8711999999999998E-7</v>
      </c>
      <c r="U37" s="27" cm="1">
        <f t="array" ref="U37">INDEX(ANSYS!$M$33:$M$64, MATCH($Q37&amp;"-"&amp;$R37, ANSYS!$H$33:$H$64 &amp; "-" &amp; ANSYS!$L$33:$L$64, 0))</f>
        <v>-3.7342000000000002E-6</v>
      </c>
      <c r="V37" s="27" cm="1">
        <f t="array" ref="V37">INDEX(ANSYS!$T$33:$T$64, MATCH($Q37&amp;"-"&amp;$R37, ANSYS!$O$33:$O$64 &amp; "-" &amp; ANSYS!$S$33:$S$64, 0))</f>
        <v>4.3347000000000002E-6</v>
      </c>
      <c r="W37" s="27" cm="1">
        <f t="array" ref="W37">INDEX(ANSYS!$AA$33:$AA$64, MATCH($Q37&amp;"-"&amp;$R37, ANSYS!$V$33:$V$64 &amp; "-" &amp; ANSYS!$Z$33:$Z$64, 0))</f>
        <v>1.0087E-6</v>
      </c>
      <c r="X37" s="27" cm="1">
        <f t="array" ref="X37">INDEX(ANSYS!$AH$33:$AH$64, MATCH($Q37&amp;"-"&amp;$R37, ANSYS!$AC$33:$AC$64 &amp; "-" &amp; ANSYS!$AG$33:$AG$64, 0))</f>
        <v>-2.9579999999999999E-6</v>
      </c>
      <c r="Y37" s="27" cm="1">
        <f t="array" ref="Y37">INDEX(ANSYS!$AO$33:$AO$64, MATCH($Q37&amp;"-"&amp;$R37, ANSYS!$AJ$33:$AJ$64 &amp; "-" &amp; ANSYS!$AN$33:$AN$64, 0))</f>
        <v>3.258E-6</v>
      </c>
      <c r="Z37" s="27" cm="1">
        <f t="array" ref="Z37">_xlfn.NUMBERVALUE(INDEX(CODE!$E$50:$E$69, MATCH($S37&amp;"-"&amp;$R37, CODE!$C$50:$C$69 &amp; "-" &amp; CODE!$B$50:$B$698, 0)))</f>
        <v>-5.4111480000000001E-8</v>
      </c>
      <c r="AA37" s="27" cm="1">
        <f t="array" ref="AA37">_xlfn.NUMBERVALUE(INDEX(CODE!$F$50:$F$69, MATCH($S37&amp;"-"&amp;$R37, CODE!$C$50:$C$69 &amp; "-" &amp; CODE!$B$50:$B$698, 0)))</f>
        <v>-3.3813900000000001E-6</v>
      </c>
      <c r="AB37" s="27" cm="1">
        <f t="array" ref="AB37">_xlfn.NUMBERVALUE(INDEX(CODE!$G$50:$G$69, MATCH($S37&amp;"-"&amp;$R37, CODE!$C$50:$C$69 &amp; "-" &amp; CODE!$B$50:$B$698, 0)))</f>
        <v>3.0257940000000002E-6</v>
      </c>
      <c r="AC37" s="27" cm="1">
        <f t="array" ref="AC37">_xlfn.NUMBERVALUE(INDEX(CODE!$AA$50:$AA$69, MATCH($S37&amp;"-"&amp;$R37, CODE!$Y$50:$Y$69 &amp; "-" &amp; CODE!$X$50:$X$698, 0)))</f>
        <v>1.008733E-6</v>
      </c>
      <c r="AD37" s="27" cm="1">
        <f t="array" ref="AD37">_xlfn.NUMBERVALUE(INDEX(CODE!$AB$50:$AB$69, MATCH($S37&amp;"-"&amp;$R37, CODE!$Y$50:$Y$69 &amp; "-" &amp; CODE!$X$50:$X$698, 0)))</f>
        <v>-2.9580100000000002E-6</v>
      </c>
      <c r="AE37" s="27" cm="1">
        <f t="array" ref="AE37">_xlfn.NUMBERVALUE(INDEX(CODE!$AC$50:$AC$69, MATCH($S37&amp;"-"&amp;$R37, CODE!$Y$50:$Y$69 &amp; "-" &amp; CODE!$X$50:$X$698, 0)))</f>
        <v>3.2579510000000001E-6</v>
      </c>
      <c r="AF37" s="27" cm="1">
        <f t="array" ref="AF37">_xlfn.NUMBERVALUE(INDEX(CODE!$AL$50:$AL$69, MATCH($S37&amp;"-"&amp;$R37, CODE!$AJ$50:$AJ$69 &amp; "-" &amp; CODE!$AI$50:$AI$698, 0)))</f>
        <v>5.8711890000000001E-7</v>
      </c>
      <c r="AG37" s="27" cm="1">
        <f t="array" ref="AG37">_xlfn.NUMBERVALUE(INDEX(CODE!$AM$50:$AM$69, MATCH($S37&amp;"-"&amp;$R37, CODE!$AJ$50:$AJ$69 &amp; "-" &amp; CODE!$AI$50:$AI$698, 0)))</f>
        <v>-3.734215E-6</v>
      </c>
      <c r="AH37" s="27" cm="1">
        <f t="array" ref="AH37">_xlfn.NUMBERVALUE(INDEX(CODE!$AN$50:$AN$69, MATCH($S37&amp;"-"&amp;$R37, CODE!$AJ$50:$AJ$69 &amp; "-" &amp; CODE!$AI$50:$AI$698, 0)))</f>
        <v>4.3347479999999998E-6</v>
      </c>
      <c r="AK37" s="26" t="s">
        <v>373</v>
      </c>
      <c r="AL37" s="26">
        <v>1</v>
      </c>
      <c r="AM37" s="27" cm="1">
        <f t="array" ref="AM37">INDEX(ANSYS!$F$33:$F$64, MATCH($Q37&amp;"-"&amp;$R37, ANSYS!$A$33:$A$64 &amp; "-" &amp; ANSYS!$E$33:$E$64, 0))</f>
        <v>5.8711999999999998E-7</v>
      </c>
      <c r="AN37" s="27" cm="1">
        <f t="array" ref="AN37">INDEX(ANSYS!$M$33:$M$64, MATCH($Q37&amp;"-"&amp;$R37, ANSYS!$H$33:$H$64 &amp; "-" &amp; ANSYS!$L$33:$L$64, 0))</f>
        <v>-3.7342000000000002E-6</v>
      </c>
      <c r="AO37" s="27" cm="1">
        <f t="array" ref="AO37">INDEX(ANSYS!$T$33:$T$64, MATCH($Q37&amp;"-"&amp;$R37, ANSYS!$O$33:$O$64 &amp; "-" &amp; ANSYS!$S$33:$S$64, 0))</f>
        <v>4.3347000000000002E-6</v>
      </c>
      <c r="AP37" s="27" cm="1">
        <f t="array" ref="AP37">INDEX(ANSYS!$AA$33:$AA$64, MATCH($Q37&amp;"-"&amp;$R37, ANSYS!$V$33:$V$64 &amp; "-" &amp; ANSYS!$Z$33:$Z$64, 0))</f>
        <v>1.0087E-6</v>
      </c>
      <c r="AQ37" s="27" cm="1">
        <f t="array" ref="AQ37">INDEX(ANSYS!$AH$33:$AH$64, MATCH($Q37&amp;"-"&amp;$R37, ANSYS!$AC$33:$AC$64 &amp; "-" &amp; ANSYS!$AG$33:$AG$64, 0))</f>
        <v>-2.9579999999999999E-6</v>
      </c>
      <c r="AR37" s="27" cm="1">
        <f t="array" ref="AR37">INDEX(ANSYS!$AO$33:$AO$64, MATCH($Q37&amp;"-"&amp;$R37, ANSYS!$AJ$33:$AJ$64 &amp; "-" &amp; ANSYS!$AN$33:$AN$64, 0))</f>
        <v>3.258E-6</v>
      </c>
      <c r="AS37" s="27" cm="1">
        <f t="array" ref="AS37">_xlfn.NUMBERVALUE(INDEX(CODE!$E$50:$E$69, MATCH($S37&amp;"-"&amp;$R37, CODE!$C$50:$C$69 &amp; "-" &amp; CODE!$B$50:$B$698, 0)))</f>
        <v>-5.4111480000000001E-8</v>
      </c>
      <c r="AT37" s="27" cm="1">
        <f t="array" ref="AT37">_xlfn.NUMBERVALUE(INDEX(CODE!$F$50:$F$69, MATCH($S37&amp;"-"&amp;$R37, CODE!$C$50:$C$69 &amp; "-" &amp; CODE!$B$50:$B$698, 0)))</f>
        <v>-3.3813900000000001E-6</v>
      </c>
      <c r="AU37" s="27" cm="1">
        <f t="array" ref="AU37">_xlfn.NUMBERVALUE(INDEX(CODE!$G$50:$G$69, MATCH($S37&amp;"-"&amp;$R37, CODE!$C$50:$C$69 &amp; "-" &amp; CODE!$B$50:$B$698, 0)))</f>
        <v>3.0257940000000002E-6</v>
      </c>
      <c r="AV37" s="27" cm="1">
        <f t="array" ref="AV37">_xlfn.NUMBERVALUE(INDEX(CODE!$AA$50:$AA$69, MATCH($S37&amp;"-"&amp;$R37, CODE!$Y$50:$Y$69 &amp; "-" &amp; CODE!$X$50:$X$698, 0)))</f>
        <v>1.008733E-6</v>
      </c>
      <c r="AW37" s="27" cm="1">
        <f t="array" ref="AW37">_xlfn.NUMBERVALUE(INDEX(CODE!$AB$50:$AB$69, MATCH($S37&amp;"-"&amp;$R37, CODE!$Y$50:$Y$69 &amp; "-" &amp; CODE!$X$50:$X$698, 0)))</f>
        <v>-2.9580100000000002E-6</v>
      </c>
      <c r="AX37" s="27" cm="1">
        <f t="array" ref="AX37">_xlfn.NUMBERVALUE(INDEX(CODE!$AC$50:$AC$69, MATCH($S37&amp;"-"&amp;$R37, CODE!$Y$50:$Y$69 &amp; "-" &amp; CODE!$X$50:$X$698, 0)))</f>
        <v>3.2579510000000001E-6</v>
      </c>
      <c r="AY37" s="27" cm="1">
        <f t="array" ref="AY37">_xlfn.NUMBERVALUE(INDEX(CODE!$AL$50:$AL$69, MATCH($S37&amp;"-"&amp;$R37, CODE!$AJ$50:$AJ$69 &amp; "-" &amp; CODE!$AI$50:$AI$698, 0)))</f>
        <v>5.8711890000000001E-7</v>
      </c>
      <c r="AZ37" s="27" cm="1">
        <f t="array" ref="AZ37">_xlfn.NUMBERVALUE(INDEX(CODE!$AM$50:$AM$69, MATCH($S37&amp;"-"&amp;$R37, CODE!$AJ$50:$AJ$69 &amp; "-" &amp; CODE!$AI$50:$AI$698, 0)))</f>
        <v>-3.734215E-6</v>
      </c>
      <c r="BA37" s="27" cm="1">
        <f t="array" ref="BA37">_xlfn.NUMBERVALUE(INDEX(CODE!$AN$50:$AN$69, MATCH($S37&amp;"-"&amp;$R37, CODE!$AJ$50:$AJ$69 &amp; "-" &amp; CODE!$AI$50:$AI$698, 0)))</f>
        <v>4.3347479999999998E-6</v>
      </c>
    </row>
    <row r="38" spans="16:53" x14ac:dyDescent="0.2">
      <c r="Q38" s="32" t="s">
        <v>375</v>
      </c>
      <c r="R38" s="26" t="s">
        <v>373</v>
      </c>
      <c r="S38" s="26">
        <v>2</v>
      </c>
      <c r="T38" s="27" cm="1">
        <f t="array" ref="T38">INDEX(ANSYS!$F$33:$F$64, MATCH($Q38&amp;"-"&amp;$R38, ANSYS!$A$33:$A$64 &amp; "-" &amp; ANSYS!$E$33:$E$64, 0))</f>
        <v>-9.1554E-7</v>
      </c>
      <c r="U38" s="27" cm="1">
        <f t="array" ref="U38">INDEX(ANSYS!$M$33:$M$64, MATCH($Q38&amp;"-"&amp;$R38, ANSYS!$H$33:$H$64 &amp; "-" &amp; ANSYS!$L$33:$L$64, 0))</f>
        <v>1.2975000000000001E-7</v>
      </c>
      <c r="V38" s="27" cm="1">
        <f t="array" ref="V38">INDEX(ANSYS!$T$33:$T$64, MATCH($Q38&amp;"-"&amp;$R38, ANSYS!$O$33:$O$64 &amp; "-" &amp; ANSYS!$S$33:$S$64, 0))</f>
        <v>4.3347000000000002E-6</v>
      </c>
      <c r="W38" s="27" cm="1">
        <f t="array" ref="W38">INDEX(ANSYS!$AA$33:$AA$64, MATCH($Q38&amp;"-"&amp;$R38, ANSYS!$V$33:$V$64 &amp; "-" &amp; ANSYS!$Z$33:$Z$64, 0))</f>
        <v>-1.3510000000000001E-6</v>
      </c>
      <c r="X38" s="27" cm="1">
        <f t="array" ref="X38">INDEX(ANSYS!$AH$33:$AH$64, MATCH($Q38&amp;"-"&amp;$R38, ANSYS!$AC$33:$AC$64 &amp; "-" &amp; ANSYS!$AG$33:$AG$64, 0))</f>
        <v>-5.9831999999999997E-7</v>
      </c>
      <c r="Y38" s="27" cm="1">
        <f t="array" ref="Y38">INDEX(ANSYS!$AO$33:$AO$64, MATCH($Q38&amp;"-"&amp;$R38, ANSYS!$AJ$33:$AJ$64 &amp; "-" &amp; ANSYS!$AN$33:$AN$64, 0))</f>
        <v>2.8412999999999998E-6</v>
      </c>
      <c r="Z38" s="27" cm="1">
        <f t="array" ref="Z38">_xlfn.NUMBERVALUE(INDEX(CODE!$E$50:$E$69, MATCH($S38&amp;"-"&amp;$R38, CODE!$C$50:$C$69 &amp; "-" &amp; CODE!$B$50:$B$698, 0)))</f>
        <v>-5.4111480000000001E-8</v>
      </c>
      <c r="AA38" s="27" cm="1">
        <f t="array" ref="AA38">_xlfn.NUMBERVALUE(INDEX(CODE!$F$50:$F$69, MATCH($S38&amp;"-"&amp;$R38, CODE!$C$50:$C$69 &amp; "-" &amp; CODE!$B$50:$B$698, 0)))</f>
        <v>-2.5130760000000002E-7</v>
      </c>
      <c r="AB38" s="27" cm="1">
        <f t="array" ref="AB38">_xlfn.NUMBERVALUE(INDEX(CODE!$G$50:$G$69, MATCH($S38&amp;"-"&amp;$R38, CODE!$C$50:$C$69 &amp; "-" &amp; CODE!$B$50:$B$698, 0)))</f>
        <v>2.8040409999999998E-6</v>
      </c>
      <c r="AC38" s="27" cm="1">
        <f t="array" ref="AC38">_xlfn.NUMBERVALUE(INDEX(CODE!$AA$50:$AA$69, MATCH($S38&amp;"-"&amp;$R38, CODE!$Y$50:$Y$69 &amp; "-" &amp; CODE!$X$50:$X$698, 0)))</f>
        <v>-1.3509550000000001E-6</v>
      </c>
      <c r="AD38" s="27" cm="1">
        <f t="array" ref="AD38">_xlfn.NUMBERVALUE(INDEX(CODE!$AB$50:$AB$69, MATCH($S38&amp;"-"&amp;$R38, CODE!$Y$50:$Y$69 &amp; "-" &amp; CODE!$X$50:$X$698, 0)))</f>
        <v>-5.9832220000000001E-7</v>
      </c>
      <c r="AE38" s="27" cm="1">
        <f t="array" ref="AE38">_xlfn.NUMBERVALUE(INDEX(CODE!$AC$50:$AC$69, MATCH($S38&amp;"-"&amp;$R38, CODE!$Y$50:$Y$69 &amp; "-" &amp; CODE!$X$50:$X$698, 0)))</f>
        <v>2.8413019999999999E-6</v>
      </c>
      <c r="AF38" s="27" cm="1">
        <f t="array" ref="AF38">_xlfn.NUMBERVALUE(INDEX(CODE!$AL$50:$AL$69, MATCH($S38&amp;"-"&amp;$R38, CODE!$AJ$50:$AJ$69 &amp; "-" &amp; CODE!$AI$50:$AI$698, 0)))</f>
        <v>-9.1553549999999999E-7</v>
      </c>
      <c r="AG38" s="27" cm="1">
        <f t="array" ref="AG38">_xlfn.NUMBERVALUE(INDEX(CODE!$AM$50:$AM$69, MATCH($S38&amp;"-"&amp;$R38, CODE!$AJ$50:$AJ$69 &amp; "-" &amp; CODE!$AI$50:$AI$698, 0)))</f>
        <v>1.297535E-7</v>
      </c>
      <c r="AH38" s="27" cm="1">
        <f t="array" ref="AH38">_xlfn.NUMBERVALUE(INDEX(CODE!$AN$50:$AN$69, MATCH($S38&amp;"-"&amp;$R38, CODE!$AJ$50:$AJ$69 &amp; "-" &amp; CODE!$AI$50:$AI$698, 0)))</f>
        <v>4.3347479999999998E-6</v>
      </c>
      <c r="AK38" s="26" t="s">
        <v>373</v>
      </c>
      <c r="AL38" s="26">
        <v>2</v>
      </c>
      <c r="AM38" s="27" cm="1">
        <f t="array" ref="AM38">INDEX(ANSYS!$F$33:$F$64, MATCH($Q38&amp;"-"&amp;$R38, ANSYS!$A$33:$A$64 &amp; "-" &amp; ANSYS!$E$33:$E$64, 0))</f>
        <v>-9.1554E-7</v>
      </c>
      <c r="AN38" s="27" cm="1">
        <f t="array" ref="AN38">INDEX(ANSYS!$M$33:$M$64, MATCH($Q38&amp;"-"&amp;$R38, ANSYS!$H$33:$H$64 &amp; "-" &amp; ANSYS!$L$33:$L$64, 0))</f>
        <v>1.2975000000000001E-7</v>
      </c>
      <c r="AO38" s="27" cm="1">
        <f t="array" ref="AO38">INDEX(ANSYS!$T$33:$T$64, MATCH($Q38&amp;"-"&amp;$R38, ANSYS!$O$33:$O$64 &amp; "-" &amp; ANSYS!$S$33:$S$64, 0))</f>
        <v>4.3347000000000002E-6</v>
      </c>
      <c r="AP38" s="27" cm="1">
        <f t="array" ref="AP38">INDEX(ANSYS!$AA$33:$AA$64, MATCH($Q38&amp;"-"&amp;$R38, ANSYS!$V$33:$V$64 &amp; "-" &amp; ANSYS!$Z$33:$Z$64, 0))</f>
        <v>-1.3510000000000001E-6</v>
      </c>
      <c r="AQ38" s="27" cm="1">
        <f t="array" ref="AQ38">INDEX(ANSYS!$AH$33:$AH$64, MATCH($Q38&amp;"-"&amp;$R38, ANSYS!$AC$33:$AC$64 &amp; "-" &amp; ANSYS!$AG$33:$AG$64, 0))</f>
        <v>-5.9831999999999997E-7</v>
      </c>
      <c r="AR38" s="27" cm="1">
        <f t="array" ref="AR38">INDEX(ANSYS!$AO$33:$AO$64, MATCH($Q38&amp;"-"&amp;$R38, ANSYS!$AJ$33:$AJ$64 &amp; "-" &amp; ANSYS!$AN$33:$AN$64, 0))</f>
        <v>2.8412999999999998E-6</v>
      </c>
      <c r="AS38" s="27" cm="1">
        <f t="array" ref="AS38">_xlfn.NUMBERVALUE(INDEX(CODE!$E$50:$E$69, MATCH($S38&amp;"-"&amp;$R38, CODE!$C$50:$C$69 &amp; "-" &amp; CODE!$B$50:$B$698, 0)))</f>
        <v>-5.4111480000000001E-8</v>
      </c>
      <c r="AT38" s="27" cm="1">
        <f t="array" ref="AT38">_xlfn.NUMBERVALUE(INDEX(CODE!$F$50:$F$69, MATCH($S38&amp;"-"&amp;$R38, CODE!$C$50:$C$69 &amp; "-" &amp; CODE!$B$50:$B$698, 0)))</f>
        <v>-2.5130760000000002E-7</v>
      </c>
      <c r="AU38" s="27" cm="1">
        <f t="array" ref="AU38">_xlfn.NUMBERVALUE(INDEX(CODE!$G$50:$G$69, MATCH($S38&amp;"-"&amp;$R38, CODE!$C$50:$C$69 &amp; "-" &amp; CODE!$B$50:$B$698, 0)))</f>
        <v>2.8040409999999998E-6</v>
      </c>
      <c r="AV38" s="27" cm="1">
        <f t="array" ref="AV38">_xlfn.NUMBERVALUE(INDEX(CODE!$AA$50:$AA$69, MATCH($S38&amp;"-"&amp;$R38, CODE!$Y$50:$Y$69 &amp; "-" &amp; CODE!$X$50:$X$698, 0)))</f>
        <v>-1.3509550000000001E-6</v>
      </c>
      <c r="AW38" s="27" cm="1">
        <f t="array" ref="AW38">_xlfn.NUMBERVALUE(INDEX(CODE!$AB$50:$AB$69, MATCH($S38&amp;"-"&amp;$R38, CODE!$Y$50:$Y$69 &amp; "-" &amp; CODE!$X$50:$X$698, 0)))</f>
        <v>-5.9832220000000001E-7</v>
      </c>
      <c r="AX38" s="27" cm="1">
        <f t="array" ref="AX38">_xlfn.NUMBERVALUE(INDEX(CODE!$AC$50:$AC$69, MATCH($S38&amp;"-"&amp;$R38, CODE!$Y$50:$Y$69 &amp; "-" &amp; CODE!$X$50:$X$698, 0)))</f>
        <v>2.8413019999999999E-6</v>
      </c>
      <c r="AY38" s="27" cm="1">
        <f t="array" ref="AY38">_xlfn.NUMBERVALUE(INDEX(CODE!$AL$50:$AL$69, MATCH($S38&amp;"-"&amp;$R38, CODE!$AJ$50:$AJ$69 &amp; "-" &amp; CODE!$AI$50:$AI$698, 0)))</f>
        <v>-9.1553549999999999E-7</v>
      </c>
      <c r="AZ38" s="27" cm="1">
        <f t="array" ref="AZ38">_xlfn.NUMBERVALUE(INDEX(CODE!$AM$50:$AM$69, MATCH($S38&amp;"-"&amp;$R38, CODE!$AJ$50:$AJ$69 &amp; "-" &amp; CODE!$AI$50:$AI$698, 0)))</f>
        <v>1.297535E-7</v>
      </c>
      <c r="BA38" s="27" cm="1">
        <f t="array" ref="BA38">_xlfn.NUMBERVALUE(INDEX(CODE!$AN$50:$AN$69, MATCH($S38&amp;"-"&amp;$R38, CODE!$AJ$50:$AJ$69 &amp; "-" &amp; CODE!$AI$50:$AI$698, 0)))</f>
        <v>4.3347479999999998E-6</v>
      </c>
    </row>
    <row r="39" spans="16:53" x14ac:dyDescent="0.2">
      <c r="Q39" s="32" t="s">
        <v>372</v>
      </c>
      <c r="R39" s="26" t="s">
        <v>373</v>
      </c>
      <c r="S39" s="26">
        <v>3</v>
      </c>
      <c r="T39" s="27" cm="1">
        <f t="array" ref="T39">INDEX(ANSYS!$F$33:$F$64, MATCH($Q39&amp;"-"&amp;$R39, ANSYS!$A$33:$A$64 &amp; "-" &amp; ANSYS!$E$33:$E$64, 0))</f>
        <v>-1.3642E-6</v>
      </c>
      <c r="U39" s="27" cm="1">
        <f t="array" ref="U39">INDEX(ANSYS!$M$33:$M$64, MATCH($Q39&amp;"-"&amp;$R39, ANSYS!$H$33:$H$64 &amp; "-" &amp; ANSYS!$L$33:$L$64, 0))</f>
        <v>3.0422000000000001E-7</v>
      </c>
      <c r="V39" s="27" cm="1">
        <f t="array" ref="V39">INDEX(ANSYS!$T$33:$T$64, MATCH($Q39&amp;"-"&amp;$R39, ANSYS!$O$33:$O$64 &amp; "-" &amp; ANSYS!$S$33:$S$64, 0))</f>
        <v>4.3347000000000002E-6</v>
      </c>
      <c r="W39" s="27" cm="1">
        <f t="array" ref="W39">INDEX(ANSYS!$AA$33:$AA$64, MATCH($Q39&amp;"-"&amp;$R39, ANSYS!$V$33:$V$64 &amp; "-" &amp; ANSYS!$Z$33:$Z$64, 0))</f>
        <v>-1.4897999999999999E-6</v>
      </c>
      <c r="X39" s="27" cm="1">
        <f t="array" ref="X39">INDEX(ANSYS!$AH$33:$AH$64, MATCH($Q39&amp;"-"&amp;$R39, ANSYS!$AC$33:$AC$64 &amp; "-" &amp; ANSYS!$AG$33:$AG$64, 0))</f>
        <v>-4.5943999999999999E-7</v>
      </c>
      <c r="Y39" s="27" cm="1">
        <f t="array" ref="Y39">INDEX(ANSYS!$AO$33:$AO$64, MATCH($Q39&amp;"-"&amp;$R39, ANSYS!$AJ$33:$AJ$64 &amp; "-" &amp; ANSYS!$AN$33:$AN$64, 0))</f>
        <v>5.9876000000000001E-6</v>
      </c>
      <c r="Z39" s="27" cm="1">
        <f t="array" ref="Z39">_xlfn.NUMBERVALUE(INDEX(CODE!$E$50:$E$69, MATCH($S39&amp;"-"&amp;$R39, CODE!$C$50:$C$69 &amp; "-" &amp; CODE!$B$50:$B$698, 0)))</f>
        <v>-2.0194679999999999E-7</v>
      </c>
      <c r="AA39" s="27" cm="1">
        <f t="array" ref="AA39">_xlfn.NUMBERVALUE(INDEX(CODE!$F$50:$F$69, MATCH($S39&amp;"-"&amp;$R39, CODE!$C$50:$C$69 &amp; "-" &amp; CODE!$B$50:$B$698, 0)))</f>
        <v>-2.5130760000000002E-7</v>
      </c>
      <c r="AB39" s="27" cm="1">
        <f t="array" ref="AB39">_xlfn.NUMBERVALUE(INDEX(CODE!$G$50:$G$69, MATCH($S39&amp;"-"&amp;$R39, CODE!$C$50:$C$69 &amp; "-" &amp; CODE!$B$50:$B$698, 0)))</f>
        <v>4.890762E-6</v>
      </c>
      <c r="AC39" s="27" cm="1">
        <f t="array" ref="AC39">_xlfn.NUMBERVALUE(INDEX(CODE!$AA$50:$AA$69, MATCH($S39&amp;"-"&amp;$R39, CODE!$Y$50:$Y$69 &amp; "-" &amp; CODE!$X$50:$X$698, 0)))</f>
        <v>-1.4898379999999999E-6</v>
      </c>
      <c r="AD39" s="27" cm="1">
        <f t="array" ref="AD39">_xlfn.NUMBERVALUE(INDEX(CODE!$AB$50:$AB$69, MATCH($S39&amp;"-"&amp;$R39, CODE!$Y$50:$Y$69 &amp; "-" &amp; CODE!$X$50:$X$698, 0)))</f>
        <v>-4.5943910000000001E-7</v>
      </c>
      <c r="AE39" s="27" cm="1">
        <f t="array" ref="AE39">_xlfn.NUMBERVALUE(INDEX(CODE!$AC$50:$AC$69, MATCH($S39&amp;"-"&amp;$R39, CODE!$Y$50:$Y$69 &amp; "-" &amp; CODE!$X$50:$X$698, 0)))</f>
        <v>5.9875529999999998E-6</v>
      </c>
      <c r="AF39" s="27" cm="1">
        <f t="array" ref="AF39">_xlfn.NUMBERVALUE(INDEX(CODE!$AL$50:$AL$69, MATCH($S39&amp;"-"&amp;$R39, CODE!$AJ$50:$AJ$69 &amp; "-" &amp; CODE!$AI$50:$AI$698, 0)))</f>
        <v>-1.364161E-6</v>
      </c>
      <c r="AG39" s="27" cm="1">
        <f t="array" ref="AG39">_xlfn.NUMBERVALUE(INDEX(CODE!$AM$50:$AM$69, MATCH($S39&amp;"-"&amp;$R39, CODE!$AJ$50:$AJ$69 &amp; "-" &amp; CODE!$AI$50:$AI$698, 0)))</f>
        <v>3.0421899999999998E-7</v>
      </c>
      <c r="AH39" s="27" cm="1">
        <f t="array" ref="AH39">_xlfn.NUMBERVALUE(INDEX(CODE!$AN$50:$AN$69, MATCH($S39&amp;"-"&amp;$R39, CODE!$AJ$50:$AJ$69 &amp; "-" &amp; CODE!$AI$50:$AI$698, 0)))</f>
        <v>4.3347479999999998E-6</v>
      </c>
      <c r="AK39" s="26" t="s">
        <v>373</v>
      </c>
      <c r="AL39" s="26">
        <v>3</v>
      </c>
      <c r="AM39" s="27" cm="1">
        <f t="array" ref="AM39">INDEX(ANSYS!$F$33:$F$64, MATCH($Q39&amp;"-"&amp;$R39, ANSYS!$A$33:$A$64 &amp; "-" &amp; ANSYS!$E$33:$E$64, 0))</f>
        <v>-1.3642E-6</v>
      </c>
      <c r="AN39" s="27" cm="1">
        <f t="array" ref="AN39">INDEX(ANSYS!$M$33:$M$64, MATCH($Q39&amp;"-"&amp;$R39, ANSYS!$H$33:$H$64 &amp; "-" &amp; ANSYS!$L$33:$L$64, 0))</f>
        <v>3.0422000000000001E-7</v>
      </c>
      <c r="AO39" s="27" cm="1">
        <f t="array" ref="AO39">INDEX(ANSYS!$T$33:$T$64, MATCH($Q39&amp;"-"&amp;$R39, ANSYS!$O$33:$O$64 &amp; "-" &amp; ANSYS!$S$33:$S$64, 0))</f>
        <v>4.3347000000000002E-6</v>
      </c>
      <c r="AP39" s="27" cm="1">
        <f t="array" ref="AP39">INDEX(ANSYS!$AA$33:$AA$64, MATCH($Q39&amp;"-"&amp;$R39, ANSYS!$V$33:$V$64 &amp; "-" &amp; ANSYS!$Z$33:$Z$64, 0))</f>
        <v>-1.4897999999999999E-6</v>
      </c>
      <c r="AQ39" s="27" cm="1">
        <f t="array" ref="AQ39">INDEX(ANSYS!$AH$33:$AH$64, MATCH($Q39&amp;"-"&amp;$R39, ANSYS!$AC$33:$AC$64 &amp; "-" &amp; ANSYS!$AG$33:$AG$64, 0))</f>
        <v>-4.5943999999999999E-7</v>
      </c>
      <c r="AR39" s="27" cm="1">
        <f t="array" ref="AR39">INDEX(ANSYS!$AO$33:$AO$64, MATCH($Q39&amp;"-"&amp;$R39, ANSYS!$AJ$33:$AJ$64 &amp; "-" &amp; ANSYS!$AN$33:$AN$64, 0))</f>
        <v>5.9876000000000001E-6</v>
      </c>
      <c r="AS39" s="27" cm="1">
        <f t="array" ref="AS39">_xlfn.NUMBERVALUE(INDEX(CODE!$E$50:$E$69, MATCH($S39&amp;"-"&amp;$R39, CODE!$C$50:$C$69 &amp; "-" &amp; CODE!$B$50:$B$698, 0)))</f>
        <v>-2.0194679999999999E-7</v>
      </c>
      <c r="AT39" s="27" cm="1">
        <f t="array" ref="AT39">_xlfn.NUMBERVALUE(INDEX(CODE!$F$50:$F$69, MATCH($S39&amp;"-"&amp;$R39, CODE!$C$50:$C$69 &amp; "-" &amp; CODE!$B$50:$B$698, 0)))</f>
        <v>-2.5130760000000002E-7</v>
      </c>
      <c r="AU39" s="27" cm="1">
        <f t="array" ref="AU39">_xlfn.NUMBERVALUE(INDEX(CODE!$G$50:$G$69, MATCH($S39&amp;"-"&amp;$R39, CODE!$C$50:$C$69 &amp; "-" &amp; CODE!$B$50:$B$698, 0)))</f>
        <v>4.890762E-6</v>
      </c>
      <c r="AV39" s="27" cm="1">
        <f t="array" ref="AV39">_xlfn.NUMBERVALUE(INDEX(CODE!$AA$50:$AA$69, MATCH($S39&amp;"-"&amp;$R39, CODE!$Y$50:$Y$69 &amp; "-" &amp; CODE!$X$50:$X$698, 0)))</f>
        <v>-1.4898379999999999E-6</v>
      </c>
      <c r="AW39" s="27" cm="1">
        <f t="array" ref="AW39">_xlfn.NUMBERVALUE(INDEX(CODE!$AB$50:$AB$69, MATCH($S39&amp;"-"&amp;$R39, CODE!$Y$50:$Y$69 &amp; "-" &amp; CODE!$X$50:$X$698, 0)))</f>
        <v>-4.5943910000000001E-7</v>
      </c>
      <c r="AX39" s="27" cm="1">
        <f t="array" ref="AX39">_xlfn.NUMBERVALUE(INDEX(CODE!$AC$50:$AC$69, MATCH($S39&amp;"-"&amp;$R39, CODE!$Y$50:$Y$69 &amp; "-" &amp; CODE!$X$50:$X$698, 0)))</f>
        <v>5.9875529999999998E-6</v>
      </c>
      <c r="AY39" s="27" cm="1">
        <f t="array" ref="AY39">_xlfn.NUMBERVALUE(INDEX(CODE!$AL$50:$AL$69, MATCH($S39&amp;"-"&amp;$R39, CODE!$AJ$50:$AJ$69 &amp; "-" &amp; CODE!$AI$50:$AI$698, 0)))</f>
        <v>-1.364161E-6</v>
      </c>
      <c r="AZ39" s="27" cm="1">
        <f t="array" ref="AZ39">_xlfn.NUMBERVALUE(INDEX(CODE!$AM$50:$AM$69, MATCH($S39&amp;"-"&amp;$R39, CODE!$AJ$50:$AJ$69 &amp; "-" &amp; CODE!$AI$50:$AI$698, 0)))</f>
        <v>3.0421899999999998E-7</v>
      </c>
      <c r="BA39" s="27" cm="1">
        <f t="array" ref="BA39">_xlfn.NUMBERVALUE(INDEX(CODE!$AN$50:$AN$69, MATCH($S39&amp;"-"&amp;$R39, CODE!$AJ$50:$AJ$69 &amp; "-" &amp; CODE!$AI$50:$AI$698, 0)))</f>
        <v>4.3347479999999998E-6</v>
      </c>
    </row>
    <row r="40" spans="16:53" x14ac:dyDescent="0.2">
      <c r="Q40" s="32" t="s">
        <v>370</v>
      </c>
      <c r="R40" s="26" t="s">
        <v>373</v>
      </c>
      <c r="S40" s="26">
        <v>4</v>
      </c>
      <c r="T40" s="38" cm="1">
        <f t="array" ref="T40">INDEX(ANSYS!$F$33:$F$64, MATCH($Q40&amp;"-"&amp;$R40, ANSYS!$A$33:$A$64 &amp; "-" &amp; ANSYS!$E$33:$E$64, 0))</f>
        <v>1.3848999999999999E-7</v>
      </c>
      <c r="U40" s="38" cm="1">
        <f t="array" ref="U40">INDEX(ANSYS!$M$33:$M$64, MATCH($Q40&amp;"-"&amp;$R40, ANSYS!$H$33:$H$64 &amp; "-" &amp; ANSYS!$L$33:$L$64, 0))</f>
        <v>-3.5597E-6</v>
      </c>
      <c r="V40" s="38" cm="1">
        <f t="array" ref="V40">INDEX(ANSYS!$T$33:$T$64, MATCH($Q40&amp;"-"&amp;$R40, ANSYS!$O$33:$O$64 &amp; "-" &amp; ANSYS!$S$33:$S$64, 0))</f>
        <v>4.3347000000000002E-6</v>
      </c>
      <c r="W40" s="38" cm="1">
        <f t="array" ref="W40">INDEX(ANSYS!$AA$33:$AA$64, MATCH($Q40&amp;"-"&amp;$R40, ANSYS!$V$33:$V$64 &amp; "-" &amp; ANSYS!$Z$33:$Z$64, 0))</f>
        <v>8.6985000000000002E-7</v>
      </c>
      <c r="X40" s="38" cm="1">
        <f t="array" ref="X40">INDEX(ANSYS!$AH$33:$AH$64, MATCH($Q40&amp;"-"&amp;$R40, ANSYS!$AC$33:$AC$64 &amp; "-" &amp; ANSYS!$AG$33:$AG$64, 0))</f>
        <v>-2.8190999999999998E-6</v>
      </c>
      <c r="Y40" s="38" cm="1">
        <f t="array" ref="Y40">INDEX(ANSYS!$AO$33:$AO$64, MATCH($Q40&amp;"-"&amp;$R40, ANSYS!$AJ$33:$AJ$64 &amp; "-" &amp; ANSYS!$AN$33:$AN$64, 0))</f>
        <v>6.4041999999999996E-6</v>
      </c>
      <c r="Z40" s="38" cm="1">
        <f t="array" ref="Z40">_xlfn.NUMBERVALUE(INDEX(CODE!$E$50:$E$69, MATCH($S40&amp;"-"&amp;$R40, CODE!$C$50:$C$69 &amp; "-" &amp; CODE!$B$50:$B$698, 0)))</f>
        <v>-2.0194679999999999E-7</v>
      </c>
      <c r="AA40" s="38" cm="1">
        <f t="array" ref="AA40">_xlfn.NUMBERVALUE(INDEX(CODE!$F$50:$F$69, MATCH($S40&amp;"-"&amp;$R40, CODE!$C$50:$C$69 &amp; "-" &amp; CODE!$B$50:$B$698, 0)))</f>
        <v>-3.3813900000000001E-6</v>
      </c>
      <c r="AB40" s="38" cm="1">
        <f t="array" ref="AB40">_xlfn.NUMBERVALUE(INDEX(CODE!$G$50:$G$69, MATCH($S40&amp;"-"&amp;$R40, CODE!$C$50:$C$69 &amp; "-" &amp; CODE!$B$50:$B$698, 0)))</f>
        <v>5.112515E-6</v>
      </c>
      <c r="AC40" s="38" cm="1">
        <f t="array" ref="AC40">_xlfn.NUMBERVALUE(INDEX(CODE!$AA$50:$AA$69, MATCH($S40&amp;"-"&amp;$R40, CODE!$Y$50:$Y$69 &amp; "-" &amp; CODE!$X$50:$X$698, 0)))</f>
        <v>8.6985009999999996E-7</v>
      </c>
      <c r="AD40" s="38" cm="1">
        <f t="array" ref="AD40">_xlfn.NUMBERVALUE(INDEX(CODE!$AB$50:$AB$69, MATCH($S40&amp;"-"&amp;$R40, CODE!$Y$50:$Y$69 &amp; "-" &amp; CODE!$X$50:$X$698, 0)))</f>
        <v>-2.8191269999999999E-6</v>
      </c>
      <c r="AE40" s="38" cm="1">
        <f t="array" ref="AE40">_xlfn.NUMBERVALUE(INDEX(CODE!$AC$50:$AC$69, MATCH($S40&amp;"-"&amp;$R40, CODE!$Y$50:$Y$69 &amp; "-" &amp; CODE!$X$50:$X$698, 0)))</f>
        <v>6.4042020000000001E-6</v>
      </c>
      <c r="AF40" s="38" cm="1">
        <f t="array" ref="AF40">_xlfn.NUMBERVALUE(INDEX(CODE!$AL$50:$AL$69, MATCH($S40&amp;"-"&amp;$R40, CODE!$AJ$50:$AJ$69 &amp; "-" &amp; CODE!$AI$50:$AI$698, 0)))</f>
        <v>1.3849339999999999E-7</v>
      </c>
      <c r="AG40" s="38" cm="1">
        <f t="array" ref="AG40">_xlfn.NUMBERVALUE(INDEX(CODE!$AM$50:$AM$69, MATCH($S40&amp;"-"&amp;$R40, CODE!$AJ$50:$AJ$69 &amp; "-" &amp; CODE!$AI$50:$AI$698, 0)))</f>
        <v>-3.5597500000000001E-6</v>
      </c>
      <c r="AH40" s="38" cm="1">
        <f t="array" ref="AH40">_xlfn.NUMBERVALUE(INDEX(CODE!$AN$50:$AN$69, MATCH($S40&amp;"-"&amp;$R40, CODE!$AJ$50:$AJ$69 &amp; "-" &amp; CODE!$AI$50:$AI$698, 0)))</f>
        <v>4.3347479999999998E-6</v>
      </c>
      <c r="AK40" s="26" t="s">
        <v>373</v>
      </c>
      <c r="AL40" s="26">
        <v>4</v>
      </c>
      <c r="AM40" s="38" cm="1">
        <f t="array" ref="AM40">INDEX(ANSYS!$F$33:$F$64, MATCH($Q40&amp;"-"&amp;$R40, ANSYS!$A$33:$A$64 &amp; "-" &amp; ANSYS!$E$33:$E$64, 0))</f>
        <v>1.3848999999999999E-7</v>
      </c>
      <c r="AN40" s="38" cm="1">
        <f t="array" ref="AN40">INDEX(ANSYS!$M$33:$M$64, MATCH($Q40&amp;"-"&amp;$R40, ANSYS!$H$33:$H$64 &amp; "-" &amp; ANSYS!$L$33:$L$64, 0))</f>
        <v>-3.5597E-6</v>
      </c>
      <c r="AO40" s="38" cm="1">
        <f t="array" ref="AO40">INDEX(ANSYS!$T$33:$T$64, MATCH($Q40&amp;"-"&amp;$R40, ANSYS!$O$33:$O$64 &amp; "-" &amp; ANSYS!$S$33:$S$64, 0))</f>
        <v>4.3347000000000002E-6</v>
      </c>
      <c r="AP40" s="38" cm="1">
        <f t="array" ref="AP40">INDEX(ANSYS!$AA$33:$AA$64, MATCH($Q40&amp;"-"&amp;$R40, ANSYS!$V$33:$V$64 &amp; "-" &amp; ANSYS!$Z$33:$Z$64, 0))</f>
        <v>8.6985000000000002E-7</v>
      </c>
      <c r="AQ40" s="38" cm="1">
        <f t="array" ref="AQ40">INDEX(ANSYS!$AH$33:$AH$64, MATCH($Q40&amp;"-"&amp;$R40, ANSYS!$AC$33:$AC$64 &amp; "-" &amp; ANSYS!$AG$33:$AG$64, 0))</f>
        <v>-2.8190999999999998E-6</v>
      </c>
      <c r="AR40" s="38" cm="1">
        <f t="array" ref="AR40">INDEX(ANSYS!$AO$33:$AO$64, MATCH($Q40&amp;"-"&amp;$R40, ANSYS!$AJ$33:$AJ$64 &amp; "-" &amp; ANSYS!$AN$33:$AN$64, 0))</f>
        <v>6.4041999999999996E-6</v>
      </c>
      <c r="AS40" s="38" cm="1">
        <f t="array" ref="AS40">_xlfn.NUMBERVALUE(INDEX(CODE!$E$50:$E$69, MATCH($S40&amp;"-"&amp;$R40, CODE!$C$50:$C$69 &amp; "-" &amp; CODE!$B$50:$B$698, 0)))</f>
        <v>-2.0194679999999999E-7</v>
      </c>
      <c r="AT40" s="38" cm="1">
        <f t="array" ref="AT40">_xlfn.NUMBERVALUE(INDEX(CODE!$F$50:$F$69, MATCH($S40&amp;"-"&amp;$R40, CODE!$C$50:$C$69 &amp; "-" &amp; CODE!$B$50:$B$698, 0)))</f>
        <v>-3.3813900000000001E-6</v>
      </c>
      <c r="AU40" s="38" cm="1">
        <f t="array" ref="AU40">_xlfn.NUMBERVALUE(INDEX(CODE!$G$50:$G$69, MATCH($S40&amp;"-"&amp;$R40, CODE!$C$50:$C$69 &amp; "-" &amp; CODE!$B$50:$B$698, 0)))</f>
        <v>5.112515E-6</v>
      </c>
      <c r="AV40" s="38" cm="1">
        <f t="array" ref="AV40">_xlfn.NUMBERVALUE(INDEX(CODE!$AA$50:$AA$69, MATCH($S40&amp;"-"&amp;$R40, CODE!$Y$50:$Y$69 &amp; "-" &amp; CODE!$X$50:$X$698, 0)))</f>
        <v>8.6985009999999996E-7</v>
      </c>
      <c r="AW40" s="38" cm="1">
        <f t="array" ref="AW40">_xlfn.NUMBERVALUE(INDEX(CODE!$AB$50:$AB$69, MATCH($S40&amp;"-"&amp;$R40, CODE!$Y$50:$Y$69 &amp; "-" &amp; CODE!$X$50:$X$698, 0)))</f>
        <v>-2.8191269999999999E-6</v>
      </c>
      <c r="AX40" s="38" cm="1">
        <f t="array" ref="AX40">_xlfn.NUMBERVALUE(INDEX(CODE!$AC$50:$AC$69, MATCH($S40&amp;"-"&amp;$R40, CODE!$Y$50:$Y$69 &amp; "-" &amp; CODE!$X$50:$X$698, 0)))</f>
        <v>6.4042020000000001E-6</v>
      </c>
      <c r="AY40" s="38" cm="1">
        <f t="array" ref="AY40">_xlfn.NUMBERVALUE(INDEX(CODE!$AL$50:$AL$69, MATCH($S40&amp;"-"&amp;$R40, CODE!$AJ$50:$AJ$69 &amp; "-" &amp; CODE!$AI$50:$AI$698, 0)))</f>
        <v>1.3849339999999999E-7</v>
      </c>
      <c r="AZ40" s="38" cm="1">
        <f t="array" ref="AZ40">_xlfn.NUMBERVALUE(INDEX(CODE!$AM$50:$AM$69, MATCH($S40&amp;"-"&amp;$R40, CODE!$AJ$50:$AJ$69 &amp; "-" &amp; CODE!$AI$50:$AI$698, 0)))</f>
        <v>-3.5597500000000001E-6</v>
      </c>
      <c r="BA40" s="38" cm="1">
        <f t="array" ref="BA40">_xlfn.NUMBERVALUE(INDEX(CODE!$AN$50:$AN$69, MATCH($S40&amp;"-"&amp;$R40, CODE!$AJ$50:$AJ$69 &amp; "-" &amp; CODE!$AI$50:$AI$698, 0)))</f>
        <v>4.3347479999999998E-6</v>
      </c>
    </row>
    <row r="41" spans="16:53" x14ac:dyDescent="0.2">
      <c r="R41" s="29"/>
      <c r="S41" s="29" t="s">
        <v>360</v>
      </c>
      <c r="T41" s="30" cm="1">
        <f t="array" ref="T41">SQRT(SUM((T25:T40-$T$25:$T$40)^2))</f>
        <v>0</v>
      </c>
      <c r="U41" s="30" cm="1">
        <f t="array" ref="U41">SQRT(SUM((U25:U40-$U$25:$U$40)^2))</f>
        <v>0</v>
      </c>
      <c r="V41" s="30" cm="1">
        <f t="array" ref="V41">SQRT(SUM((V25:V40-$V$25:$V$40)^2))</f>
        <v>0</v>
      </c>
      <c r="W41" s="31" cm="1">
        <f t="array" ref="W41">SQRT(SUM((W25:W40-$T$25:$T$40)^2))</f>
        <v>2.5246303915226881E-6</v>
      </c>
      <c r="X41" s="31" cm="1">
        <f t="array" ref="X41">SQRT(SUM((X25:X40-$U$25:$U$40)^2))</f>
        <v>2.0577712410265627E-6</v>
      </c>
      <c r="Y41" s="31" cm="1">
        <f t="array" ref="Y41">SQRT(SUM((Y25:Y40-$V$25:$V$40)^2))</f>
        <v>7.5754608964798969E-6</v>
      </c>
      <c r="Z41" s="31" cm="1">
        <f t="array" ref="Z41">SQRT(SUM((Z25:Z40-$T$25:$T$40)^2))</f>
        <v>2.7229785469565157E-6</v>
      </c>
      <c r="AA41" s="31" cm="1">
        <f t="array" ref="AA41">SQRT(SUM((AA25:AA40-$U$25:$U$40)^2))</f>
        <v>1.8647950103728889E-6</v>
      </c>
      <c r="AB41" s="31" cm="1">
        <f t="array" ref="AB41">SQRT(SUM((AB25:AB40-$V$25:$V$40)^2))</f>
        <v>4.3996119418079807E-6</v>
      </c>
      <c r="AC41" s="31" cm="1">
        <f t="array" ref="AC41">SQRT(SUM((AC25:AC40-$T$25:$T$40)^2))</f>
        <v>2.5246260981695865E-6</v>
      </c>
      <c r="AD41" s="31" cm="1">
        <f t="array" ref="AD41">SQRT(SUM((AD25:AD40-$U$25:$U$40)^2))</f>
        <v>2.0577679587991036E-6</v>
      </c>
      <c r="AE41" s="31" cm="1">
        <f t="array" ref="AE41">SQRT(SUM((AE25:AE40-$V$25:$V$40)^2))</f>
        <v>7.5753975606730371E-6</v>
      </c>
      <c r="AF41" s="31" cm="1">
        <f t="array" ref="AF41">SQRT(SUM((AF25:AF40-$T$25:$T$40)^2))</f>
        <v>5.7884901312737082E-11</v>
      </c>
      <c r="AG41" s="31" cm="1">
        <f t="array" ref="AG41">SQRT(SUM((AG25:AG40-$U$25:$U$40)^2))</f>
        <v>7.9404191325374261E-11</v>
      </c>
      <c r="AH41" s="31" cm="1">
        <f t="array" ref="AH41">SQRT(SUM((AH25:AH40-$V$25:$V$40)^2))</f>
        <v>9.618784954377133E-11</v>
      </c>
      <c r="AK41" s="29"/>
      <c r="AL41" s="29" t="s">
        <v>360</v>
      </c>
      <c r="AM41" s="30" cm="1">
        <f t="array" ref="AM41">SQRT(SUM((AM25:AM40-$T$25:$T$40)^2))</f>
        <v>0</v>
      </c>
      <c r="AN41" s="30" cm="1">
        <f t="array" ref="AN41">SQRT(SUM((AN25:AN40-$U$25:$U$40)^2))</f>
        <v>0</v>
      </c>
      <c r="AO41" s="30" cm="1">
        <f t="array" ref="AO41">SQRT(SUM((AO25:AO40-$V$25:$V$40)^2))</f>
        <v>0</v>
      </c>
      <c r="AP41" s="31" cm="1">
        <f t="array" ref="AP41">SQRT(SUM((AP25:AP40-$T$25:$T$40)^2))</f>
        <v>2.5246303915226881E-6</v>
      </c>
      <c r="AQ41" s="31" cm="1">
        <f t="array" ref="AQ41">SQRT(SUM((AQ25:AQ40-$U$25:$U$40)^2))</f>
        <v>2.0577712410265627E-6</v>
      </c>
      <c r="AR41" s="31" cm="1">
        <f t="array" ref="AR41">SQRT(SUM((AR25:AR40-$V$25:$V$40)^2))</f>
        <v>7.5754608964798969E-6</v>
      </c>
      <c r="AS41" s="31" cm="1">
        <f t="array" ref="AS41">SQRT(SUM((AS25:AS40-$T$25:$T$40)^2))</f>
        <v>2.7229785469565157E-6</v>
      </c>
      <c r="AT41" s="31" cm="1">
        <f t="array" ref="AT41">SQRT(SUM((AT25:AT40-$U$25:$U$40)^2))</f>
        <v>1.8647950103728889E-6</v>
      </c>
      <c r="AU41" s="31" cm="1">
        <f t="array" ref="AU41">SQRT(SUM((AU25:AU40-$V$25:$V$40)^2))</f>
        <v>4.3996119418079807E-6</v>
      </c>
      <c r="AV41" s="31" cm="1">
        <f t="array" ref="AV41">SQRT(SUM((AV25:AV40-$T$25:$T$40)^2))</f>
        <v>2.5246260981695865E-6</v>
      </c>
      <c r="AW41" s="31" cm="1">
        <f t="array" ref="AW41">SQRT(SUM((AW25:AW40-$U$25:$U$40)^2))</f>
        <v>2.0577679587991036E-6</v>
      </c>
      <c r="AX41" s="31" cm="1">
        <f t="array" ref="AX41">SQRT(SUM((AX25:AX40-$V$25:$V$40)^2))</f>
        <v>7.5753975606730371E-6</v>
      </c>
      <c r="AY41" s="31" cm="1">
        <f t="array" ref="AY41">SQRT(SUM((AY25:AY40-$T$25:$T$40)^2))</f>
        <v>5.7884901312737082E-11</v>
      </c>
      <c r="AZ41" s="31" cm="1">
        <f t="array" ref="AZ41">SQRT(SUM((AZ25:AZ40-$U$25:$U$40)^2))</f>
        <v>7.9404191325374261E-11</v>
      </c>
      <c r="BA41" s="31" cm="1">
        <f t="array" ref="BA41">SQRT(SUM((BA25:BA40-$V$25:$V$40)^2))</f>
        <v>9.618784954377133E-11</v>
      </c>
    </row>
    <row r="42" spans="16:53" x14ac:dyDescent="0.2"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6:53" x14ac:dyDescent="0.2"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6:53" x14ac:dyDescent="0.2"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spans="16:53" x14ac:dyDescent="0.2"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</row>
    <row r="46" spans="16:53" x14ac:dyDescent="0.2"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</row>
  </sheetData>
  <conditionalFormatting sqref="D4:D13 F4:F13 H4:H13 J4:J13">
    <cfRule type="cellIs" dxfId="53" priority="120" operator="equal">
      <formula>AVERAGE($D$4:$D$13,$F$4:$F$13,$H$4:$H$13,$J$4:$J$13)</formula>
    </cfRule>
    <cfRule type="colorScale" priority="122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E4:E13 G4:G13 I4:I13 K4:K13">
    <cfRule type="cellIs" dxfId="52" priority="121" operator="equal">
      <formula>AVERAGE($E$4:$E$13,$G$4:$G$13,$I$4:$I$13,$K$4:$K$13)</formula>
    </cfRule>
    <cfRule type="colorScale" priority="133">
      <colorScale>
        <cfvo type="min"/>
        <cfvo type="max"/>
        <color theme="0" tint="-4.9989318521683403E-2"/>
        <color rgb="FFFFCCCC"/>
      </colorScale>
    </cfRule>
  </conditionalFormatting>
  <conditionalFormatting sqref="F14:O14">
    <cfRule type="colorScale" priority="119">
      <colorScale>
        <cfvo type="min"/>
        <cfvo type="max"/>
        <color theme="6" tint="0.59999389629810485"/>
        <color rgb="FFFF0000"/>
      </colorScale>
    </cfRule>
  </conditionalFormatting>
  <conditionalFormatting sqref="L4:L13">
    <cfRule type="cellIs" dxfId="51" priority="115" operator="equal">
      <formula>AVERAGE($D$4:$D$13,$F$4:$F$13,$H$4:$H$13,$J$4:$J$13)</formula>
    </cfRule>
    <cfRule type="colorScale" priority="117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M4:M13">
    <cfRule type="cellIs" dxfId="50" priority="116" operator="equal">
      <formula>AVERAGE($E$4:$E$13,$G$4:$G$13,$I$4:$I$13,$K$4:$K$13)</formula>
    </cfRule>
    <cfRule type="colorScale" priority="118">
      <colorScale>
        <cfvo type="min"/>
        <cfvo type="max"/>
        <color theme="0" tint="-4.9989318521683403E-2"/>
        <color rgb="FFFFCCCC"/>
      </colorScale>
    </cfRule>
  </conditionalFormatting>
  <conditionalFormatting sqref="N4:N13">
    <cfRule type="cellIs" dxfId="49" priority="111" operator="equal">
      <formula>AVERAGE($D$4:$D$13,$F$4:$F$13,$H$4:$H$13,$J$4:$J$13)</formula>
    </cfRule>
    <cfRule type="colorScale" priority="113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O4:O13">
    <cfRule type="cellIs" dxfId="48" priority="112" operator="equal">
      <formula>AVERAGE($E$4:$E$13,$G$4:$G$13,$I$4:$I$13,$K$4:$K$13)</formula>
    </cfRule>
    <cfRule type="colorScale" priority="114">
      <colorScale>
        <cfvo type="min"/>
        <cfvo type="max"/>
        <color theme="0" tint="-4.9989318521683403E-2"/>
        <color rgb="FFFFCCCC"/>
      </colorScale>
    </cfRule>
  </conditionalFormatting>
  <conditionalFormatting sqref="W20:AH20">
    <cfRule type="colorScale" priority="106">
      <colorScale>
        <cfvo type="min"/>
        <cfvo type="max"/>
        <color theme="6" tint="0.59999389629810485"/>
        <color rgb="FFFF0000"/>
      </colorScale>
    </cfRule>
  </conditionalFormatting>
  <conditionalFormatting sqref="U4:U19 X4:X19">
    <cfRule type="cellIs" dxfId="47" priority="134" operator="equal">
      <formula>AVERAGE($D$4:$D$13,$F$4:$F$13,$H$4:$H$13,$J$4:$J$13)</formula>
    </cfRule>
    <cfRule type="colorScale" priority="135">
      <colorScale>
        <cfvo type="min"/>
        <cfvo type="max"/>
        <color theme="6" tint="0.79998168889431442"/>
        <color rgb="FFFFFF99"/>
      </colorScale>
    </cfRule>
  </conditionalFormatting>
  <conditionalFormatting sqref="V4:V19 Y4:Y19 AB4:AB19">
    <cfRule type="cellIs" dxfId="46" priority="138" operator="equal">
      <formula>AVERAGE($E$4:$E$13,$G$4:$G$13,$I$4:$I$13,$K$4:$K$13)</formula>
    </cfRule>
    <cfRule type="colorScale" priority="139">
      <colorScale>
        <cfvo type="min"/>
        <cfvo type="max"/>
        <color theme="0" tint="-4.9989318521683403E-2"/>
        <color rgb="FFFFCCCC"/>
      </colorScale>
    </cfRule>
  </conditionalFormatting>
  <conditionalFormatting sqref="T4:T19">
    <cfRule type="cellIs" dxfId="45" priority="144" operator="equal">
      <formula>AVERAGE($D$4:$D$13,$F$4:$F$13,$H$4:$H$13,$J$4:$J$13)</formula>
    </cfRule>
    <cfRule type="colorScale" priority="145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W4:W19">
    <cfRule type="cellIs" dxfId="44" priority="146" operator="equal">
      <formula>AVERAGE($D$4:$D$13,$F$4:$F$13,$H$4:$H$13,$J$4:$J$13)</formula>
    </cfRule>
    <cfRule type="colorScale" priority="147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A4:AA19">
    <cfRule type="cellIs" dxfId="43" priority="148" operator="equal">
      <formula>AVERAGE($D$4:$D$13,$F$4:$F$13,$H$4:$H$13,$J$4:$J$13)</formula>
    </cfRule>
    <cfRule type="colorScale" priority="149">
      <colorScale>
        <cfvo type="min"/>
        <cfvo type="max"/>
        <color theme="6" tint="0.79998168889431442"/>
        <color rgb="FFFFFF99"/>
      </colorScale>
    </cfRule>
  </conditionalFormatting>
  <conditionalFormatting sqref="Z4:Z19">
    <cfRule type="cellIs" dxfId="42" priority="150" operator="equal">
      <formula>AVERAGE($D$4:$D$13,$F$4:$F$13,$H$4:$H$13,$J$4:$J$13)</formula>
    </cfRule>
    <cfRule type="colorScale" priority="151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E4:AE19">
    <cfRule type="cellIs" dxfId="41" priority="152" operator="equal">
      <formula>AVERAGE($E$4:$E$13,$G$4:$G$13,$I$4:$I$13,$K$4:$K$13)</formula>
    </cfRule>
    <cfRule type="colorScale" priority="153">
      <colorScale>
        <cfvo type="min"/>
        <cfvo type="max"/>
        <color theme="0" tint="-4.9989318521683403E-2"/>
        <color rgb="FFFFCCCC"/>
      </colorScale>
    </cfRule>
  </conditionalFormatting>
  <conditionalFormatting sqref="AD4:AD19">
    <cfRule type="cellIs" dxfId="40" priority="154" operator="equal">
      <formula>AVERAGE($D$4:$D$13,$F$4:$F$13,$H$4:$H$13,$J$4:$J$13)</formula>
    </cfRule>
    <cfRule type="colorScale" priority="155">
      <colorScale>
        <cfvo type="min"/>
        <cfvo type="max"/>
        <color theme="6" tint="0.79998168889431442"/>
        <color rgb="FFFFFF99"/>
      </colorScale>
    </cfRule>
  </conditionalFormatting>
  <conditionalFormatting sqref="AC4:AC19">
    <cfRule type="cellIs" dxfId="39" priority="156" operator="equal">
      <formula>AVERAGE($D$4:$D$13,$F$4:$F$13,$H$4:$H$13,$J$4:$J$13)</formula>
    </cfRule>
    <cfRule type="colorScale" priority="157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H4:AH19">
    <cfRule type="cellIs" dxfId="38" priority="158" operator="equal">
      <formula>AVERAGE($E$4:$E$13,$G$4:$G$13,$I$4:$I$13,$K$4:$K$13)</formula>
    </cfRule>
    <cfRule type="colorScale" priority="159">
      <colorScale>
        <cfvo type="min"/>
        <cfvo type="max"/>
        <color theme="0" tint="-4.9989318521683403E-2"/>
        <color rgb="FFFFCCCC"/>
      </colorScale>
    </cfRule>
  </conditionalFormatting>
  <conditionalFormatting sqref="AG4:AG19">
    <cfRule type="cellIs" dxfId="37" priority="160" operator="equal">
      <formula>AVERAGE($D$4:$D$13,$F$4:$F$13,$H$4:$H$13,$J$4:$J$13)</formula>
    </cfRule>
    <cfRule type="colorScale" priority="161">
      <colorScale>
        <cfvo type="min"/>
        <cfvo type="max"/>
        <color theme="6" tint="0.79998168889431442"/>
        <color rgb="FFFFFF99"/>
      </colorScale>
    </cfRule>
  </conditionalFormatting>
  <conditionalFormatting sqref="AF4:AF19">
    <cfRule type="cellIs" dxfId="36" priority="162" operator="equal">
      <formula>AVERAGE($D$4:$D$13,$F$4:$F$13,$H$4:$H$13,$J$4:$J$13)</formula>
    </cfRule>
    <cfRule type="colorScale" priority="163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W41:AH41">
    <cfRule type="colorScale" priority="51">
      <colorScale>
        <cfvo type="min"/>
        <cfvo type="max"/>
        <color theme="6" tint="0.59999389629810485"/>
        <color rgb="FFFF0000"/>
      </colorScale>
    </cfRule>
  </conditionalFormatting>
  <conditionalFormatting sqref="U25:U40 X25:X40">
    <cfRule type="cellIs" dxfId="35" priority="52" operator="equal">
      <formula>AVERAGE($D$4:$D$13,$F$4:$F$13,$H$4:$H$13,$J$4:$J$13)</formula>
    </cfRule>
    <cfRule type="colorScale" priority="53">
      <colorScale>
        <cfvo type="min"/>
        <cfvo type="max"/>
        <color theme="6" tint="0.79998168889431442"/>
        <color rgb="FFFFFF99"/>
      </colorScale>
    </cfRule>
  </conditionalFormatting>
  <conditionalFormatting sqref="V25:V40 Y25:Y40 AB25:AB40">
    <cfRule type="cellIs" dxfId="34" priority="54" operator="equal">
      <formula>AVERAGE($E$4:$E$13,$G$4:$G$13,$I$4:$I$13,$K$4:$K$13)</formula>
    </cfRule>
    <cfRule type="colorScale" priority="55">
      <colorScale>
        <cfvo type="min"/>
        <cfvo type="max"/>
        <color theme="0" tint="-4.9989318521683403E-2"/>
        <color rgb="FFFFCCCC"/>
      </colorScale>
    </cfRule>
  </conditionalFormatting>
  <conditionalFormatting sqref="T25:T40">
    <cfRule type="cellIs" dxfId="33" priority="56" operator="equal">
      <formula>AVERAGE($D$4:$D$13,$F$4:$F$13,$H$4:$H$13,$J$4:$J$13)</formula>
    </cfRule>
    <cfRule type="colorScale" priority="57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W25:W40">
    <cfRule type="cellIs" dxfId="32" priority="58" operator="equal">
      <formula>AVERAGE($D$4:$D$13,$F$4:$F$13,$H$4:$H$13,$J$4:$J$13)</formula>
    </cfRule>
    <cfRule type="colorScale" priority="59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A25:AA40">
    <cfRule type="cellIs" dxfId="31" priority="60" operator="equal">
      <formula>AVERAGE($D$4:$D$13,$F$4:$F$13,$H$4:$H$13,$J$4:$J$13)</formula>
    </cfRule>
    <cfRule type="colorScale" priority="61">
      <colorScale>
        <cfvo type="min"/>
        <cfvo type="max"/>
        <color theme="6" tint="0.79998168889431442"/>
        <color rgb="FFFFFF99"/>
      </colorScale>
    </cfRule>
  </conditionalFormatting>
  <conditionalFormatting sqref="Z25:Z40">
    <cfRule type="cellIs" dxfId="30" priority="62" operator="equal">
      <formula>AVERAGE($D$4:$D$13,$F$4:$F$13,$H$4:$H$13,$J$4:$J$13)</formula>
    </cfRule>
    <cfRule type="colorScale" priority="63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E25:AE40">
    <cfRule type="cellIs" dxfId="29" priority="64" operator="equal">
      <formula>AVERAGE($E$4:$E$13,$G$4:$G$13,$I$4:$I$13,$K$4:$K$13)</formula>
    </cfRule>
    <cfRule type="colorScale" priority="65">
      <colorScale>
        <cfvo type="min"/>
        <cfvo type="max"/>
        <color theme="0" tint="-4.9989318521683403E-2"/>
        <color rgb="FFFFCCCC"/>
      </colorScale>
    </cfRule>
  </conditionalFormatting>
  <conditionalFormatting sqref="AD25:AD40">
    <cfRule type="cellIs" dxfId="28" priority="66" operator="equal">
      <formula>AVERAGE($D$4:$D$13,$F$4:$F$13,$H$4:$H$13,$J$4:$J$13)</formula>
    </cfRule>
    <cfRule type="colorScale" priority="67">
      <colorScale>
        <cfvo type="min"/>
        <cfvo type="max"/>
        <color theme="6" tint="0.79998168889431442"/>
        <color rgb="FFFFFF99"/>
      </colorScale>
    </cfRule>
  </conditionalFormatting>
  <conditionalFormatting sqref="AC25:AC40">
    <cfRule type="cellIs" dxfId="27" priority="68" operator="equal">
      <formula>AVERAGE($D$4:$D$13,$F$4:$F$13,$H$4:$H$13,$J$4:$J$13)</formula>
    </cfRule>
    <cfRule type="colorScale" priority="69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H25:AH40">
    <cfRule type="cellIs" dxfId="26" priority="70" operator="equal">
      <formula>AVERAGE($E$4:$E$13,$G$4:$G$13,$I$4:$I$13,$K$4:$K$13)</formula>
    </cfRule>
    <cfRule type="colorScale" priority="71">
      <colorScale>
        <cfvo type="min"/>
        <cfvo type="max"/>
        <color theme="0" tint="-4.9989318521683403E-2"/>
        <color rgb="FFFFCCCC"/>
      </colorScale>
    </cfRule>
  </conditionalFormatting>
  <conditionalFormatting sqref="AG25:AG40">
    <cfRule type="cellIs" dxfId="25" priority="72" operator="equal">
      <formula>AVERAGE($D$4:$D$13,$F$4:$F$13,$H$4:$H$13,$J$4:$J$13)</formula>
    </cfRule>
    <cfRule type="colorScale" priority="73">
      <colorScale>
        <cfvo type="min"/>
        <cfvo type="max"/>
        <color theme="6" tint="0.79998168889431442"/>
        <color rgb="FFFFFF99"/>
      </colorScale>
    </cfRule>
  </conditionalFormatting>
  <conditionalFormatting sqref="AF25:AF40">
    <cfRule type="cellIs" dxfId="24" priority="74" operator="equal">
      <formula>AVERAGE($D$4:$D$13,$F$4:$F$13,$H$4:$H$13,$J$4:$J$13)</formula>
    </cfRule>
    <cfRule type="colorScale" priority="75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P20:BA20">
    <cfRule type="colorScale" priority="26">
      <colorScale>
        <cfvo type="min"/>
        <cfvo type="max"/>
        <color theme="6" tint="0.59999389629810485"/>
        <color rgb="FFFF0000"/>
      </colorScale>
    </cfRule>
  </conditionalFormatting>
  <conditionalFormatting sqref="AN4:AN19 AQ4:AQ19">
    <cfRule type="cellIs" dxfId="23" priority="27" operator="equal">
      <formula>AVERAGE($D$4:$D$13,$F$4:$F$13,$H$4:$H$13,$J$4:$J$13)</formula>
    </cfRule>
    <cfRule type="colorScale" priority="28">
      <colorScale>
        <cfvo type="min"/>
        <cfvo type="max"/>
        <color theme="6" tint="0.79998168889431442"/>
        <color rgb="FFFFFF99"/>
      </colorScale>
    </cfRule>
  </conditionalFormatting>
  <conditionalFormatting sqref="AO4:AO19 AR4:AR19 AU4:AU19">
    <cfRule type="cellIs" dxfId="22" priority="29" operator="equal">
      <formula>AVERAGE($E$4:$E$13,$G$4:$G$13,$I$4:$I$13,$K$4:$K$13)</formula>
    </cfRule>
    <cfRule type="colorScale" priority="30">
      <colorScale>
        <cfvo type="min"/>
        <cfvo type="max"/>
        <color theme="0" tint="-4.9989318521683403E-2"/>
        <color rgb="FFFFCCCC"/>
      </colorScale>
    </cfRule>
  </conditionalFormatting>
  <conditionalFormatting sqref="AM4:AM19">
    <cfRule type="cellIs" dxfId="21" priority="31" operator="equal">
      <formula>AVERAGE($D$4:$D$13,$F$4:$F$13,$H$4:$H$13,$J$4:$J$13)</formula>
    </cfRule>
    <cfRule type="colorScale" priority="32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P4:AP19">
    <cfRule type="cellIs" dxfId="20" priority="33" operator="equal">
      <formula>AVERAGE($D$4:$D$13,$F$4:$F$13,$H$4:$H$13,$J$4:$J$13)</formula>
    </cfRule>
    <cfRule type="colorScale" priority="34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T4:AT19">
    <cfRule type="cellIs" dxfId="19" priority="35" operator="equal">
      <formula>AVERAGE($D$4:$D$13,$F$4:$F$13,$H$4:$H$13,$J$4:$J$13)</formula>
    </cfRule>
    <cfRule type="colorScale" priority="36">
      <colorScale>
        <cfvo type="min"/>
        <cfvo type="max"/>
        <color theme="6" tint="0.79998168889431442"/>
        <color rgb="FFFFFF99"/>
      </colorScale>
    </cfRule>
  </conditionalFormatting>
  <conditionalFormatting sqref="AS4:AS19">
    <cfRule type="cellIs" dxfId="18" priority="37" operator="equal">
      <formula>AVERAGE($D$4:$D$13,$F$4:$F$13,$H$4:$H$13,$J$4:$J$13)</formula>
    </cfRule>
    <cfRule type="colorScale" priority="38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X4:AX19">
    <cfRule type="cellIs" dxfId="17" priority="39" operator="equal">
      <formula>AVERAGE($E$4:$E$13,$G$4:$G$13,$I$4:$I$13,$K$4:$K$13)</formula>
    </cfRule>
    <cfRule type="colorScale" priority="40">
      <colorScale>
        <cfvo type="min"/>
        <cfvo type="max"/>
        <color theme="0" tint="-4.9989318521683403E-2"/>
        <color rgb="FFFFCCCC"/>
      </colorScale>
    </cfRule>
  </conditionalFormatting>
  <conditionalFormatting sqref="AW4:AW19">
    <cfRule type="cellIs" dxfId="16" priority="41" operator="equal">
      <formula>AVERAGE($D$4:$D$13,$F$4:$F$13,$H$4:$H$13,$J$4:$J$13)</formula>
    </cfRule>
    <cfRule type="colorScale" priority="42">
      <colorScale>
        <cfvo type="min"/>
        <cfvo type="max"/>
        <color theme="6" tint="0.79998168889431442"/>
        <color rgb="FFFFFF99"/>
      </colorScale>
    </cfRule>
  </conditionalFormatting>
  <conditionalFormatting sqref="AV4:AV19">
    <cfRule type="cellIs" dxfId="15" priority="43" operator="equal">
      <formula>AVERAGE($D$4:$D$13,$F$4:$F$13,$H$4:$H$13,$J$4:$J$13)</formula>
    </cfRule>
    <cfRule type="colorScale" priority="44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BA4:BA19">
    <cfRule type="cellIs" dxfId="14" priority="45" operator="equal">
      <formula>AVERAGE($E$4:$E$13,$G$4:$G$13,$I$4:$I$13,$K$4:$K$13)</formula>
    </cfRule>
    <cfRule type="colorScale" priority="46">
      <colorScale>
        <cfvo type="min"/>
        <cfvo type="max"/>
        <color theme="0" tint="-4.9989318521683403E-2"/>
        <color rgb="FFFFCCCC"/>
      </colorScale>
    </cfRule>
  </conditionalFormatting>
  <conditionalFormatting sqref="AZ4:AZ19">
    <cfRule type="cellIs" dxfId="13" priority="47" operator="equal">
      <formula>AVERAGE($D$4:$D$13,$F$4:$F$13,$H$4:$H$13,$J$4:$J$13)</formula>
    </cfRule>
    <cfRule type="colorScale" priority="48">
      <colorScale>
        <cfvo type="min"/>
        <cfvo type="max"/>
        <color theme="6" tint="0.79998168889431442"/>
        <color rgb="FFFFFF99"/>
      </colorScale>
    </cfRule>
  </conditionalFormatting>
  <conditionalFormatting sqref="AY4:AY19">
    <cfRule type="cellIs" dxfId="12" priority="49" operator="equal">
      <formula>AVERAGE($D$4:$D$13,$F$4:$F$13,$H$4:$H$13,$J$4:$J$13)</formula>
    </cfRule>
    <cfRule type="colorScale" priority="50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P41:BA41">
    <cfRule type="colorScale" priority="1">
      <colorScale>
        <cfvo type="min"/>
        <cfvo type="max"/>
        <color theme="6" tint="0.59999389629810485"/>
        <color rgb="FFFF0000"/>
      </colorScale>
    </cfRule>
  </conditionalFormatting>
  <conditionalFormatting sqref="AN25:AN40 AQ25:AQ40">
    <cfRule type="cellIs" dxfId="11" priority="2" operator="equal">
      <formula>AVERAGE($D$4:$D$13,$F$4:$F$13,$H$4:$H$13,$J$4:$J$13)</formula>
    </cfRule>
    <cfRule type="colorScale" priority="3">
      <colorScale>
        <cfvo type="min"/>
        <cfvo type="max"/>
        <color theme="6" tint="0.79998168889431442"/>
        <color rgb="FFFFFF99"/>
      </colorScale>
    </cfRule>
  </conditionalFormatting>
  <conditionalFormatting sqref="AO25:AO40 AR25:AR40 AU25:AU40">
    <cfRule type="cellIs" dxfId="10" priority="4" operator="equal">
      <formula>AVERAGE($E$4:$E$13,$G$4:$G$13,$I$4:$I$13,$K$4:$K$13)</formula>
    </cfRule>
    <cfRule type="colorScale" priority="5">
      <colorScale>
        <cfvo type="min"/>
        <cfvo type="max"/>
        <color theme="0" tint="-4.9989318521683403E-2"/>
        <color rgb="FFFFCCCC"/>
      </colorScale>
    </cfRule>
  </conditionalFormatting>
  <conditionalFormatting sqref="AM25:AM40">
    <cfRule type="cellIs" dxfId="9" priority="6" operator="equal">
      <formula>AVERAGE($D$4:$D$13,$F$4:$F$13,$H$4:$H$13,$J$4:$J$13)</formula>
    </cfRule>
    <cfRule type="colorScale" priority="7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P25:AP40">
    <cfRule type="cellIs" dxfId="8" priority="8" operator="equal">
      <formula>AVERAGE($D$4:$D$13,$F$4:$F$13,$H$4:$H$13,$J$4:$J$13)</formula>
    </cfRule>
    <cfRule type="colorScale" priority="9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T25:AT40">
    <cfRule type="cellIs" dxfId="7" priority="10" operator="equal">
      <formula>AVERAGE($D$4:$D$13,$F$4:$F$13,$H$4:$H$13,$J$4:$J$13)</formula>
    </cfRule>
    <cfRule type="colorScale" priority="11">
      <colorScale>
        <cfvo type="min"/>
        <cfvo type="max"/>
        <color theme="6" tint="0.79998168889431442"/>
        <color rgb="FFFFFF99"/>
      </colorScale>
    </cfRule>
  </conditionalFormatting>
  <conditionalFormatting sqref="AS25:AS40">
    <cfRule type="cellIs" dxfId="6" priority="12" operator="equal">
      <formula>AVERAGE($D$4:$D$13,$F$4:$F$13,$H$4:$H$13,$J$4:$J$13)</formula>
    </cfRule>
    <cfRule type="colorScale" priority="13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AX25:AX40">
    <cfRule type="cellIs" dxfId="5" priority="14" operator="equal">
      <formula>AVERAGE($E$4:$E$13,$G$4:$G$13,$I$4:$I$13,$K$4:$K$13)</formula>
    </cfRule>
    <cfRule type="colorScale" priority="15">
      <colorScale>
        <cfvo type="min"/>
        <cfvo type="max"/>
        <color theme="0" tint="-4.9989318521683403E-2"/>
        <color rgb="FFFFCCCC"/>
      </colorScale>
    </cfRule>
  </conditionalFormatting>
  <conditionalFormatting sqref="AW25:AW40">
    <cfRule type="cellIs" dxfId="4" priority="16" operator="equal">
      <formula>AVERAGE($D$4:$D$13,$F$4:$F$13,$H$4:$H$13,$J$4:$J$13)</formula>
    </cfRule>
    <cfRule type="colorScale" priority="17">
      <colorScale>
        <cfvo type="min"/>
        <cfvo type="max"/>
        <color theme="6" tint="0.79998168889431442"/>
        <color rgb="FFFFFF99"/>
      </colorScale>
    </cfRule>
  </conditionalFormatting>
  <conditionalFormatting sqref="AV25:AV40">
    <cfRule type="cellIs" dxfId="3" priority="18" operator="equal">
      <formula>AVERAGE($D$4:$D$13,$F$4:$F$13,$H$4:$H$13,$J$4:$J$13)</formula>
    </cfRule>
    <cfRule type="colorScale" priority="19">
      <colorScale>
        <cfvo type="min"/>
        <cfvo type="max"/>
        <color theme="0" tint="-4.9989318521683403E-2"/>
        <color theme="7" tint="0.59999389629810485"/>
      </colorScale>
    </cfRule>
  </conditionalFormatting>
  <conditionalFormatting sqref="BA25:BA40">
    <cfRule type="cellIs" dxfId="2" priority="20" operator="equal">
      <formula>AVERAGE($E$4:$E$13,$G$4:$G$13,$I$4:$I$13,$K$4:$K$13)</formula>
    </cfRule>
    <cfRule type="colorScale" priority="21">
      <colorScale>
        <cfvo type="min"/>
        <cfvo type="max"/>
        <color theme="0" tint="-4.9989318521683403E-2"/>
        <color rgb="FFFFCCCC"/>
      </colorScale>
    </cfRule>
  </conditionalFormatting>
  <conditionalFormatting sqref="AZ25:AZ40">
    <cfRule type="cellIs" dxfId="1" priority="22" operator="equal">
      <formula>AVERAGE($D$4:$D$13,$F$4:$F$13,$H$4:$H$13,$J$4:$J$13)</formula>
    </cfRule>
    <cfRule type="colorScale" priority="23">
      <colorScale>
        <cfvo type="min"/>
        <cfvo type="max"/>
        <color theme="6" tint="0.79998168889431442"/>
        <color rgb="FFFFFF99"/>
      </colorScale>
    </cfRule>
  </conditionalFormatting>
  <conditionalFormatting sqref="AY25:AY40">
    <cfRule type="cellIs" dxfId="0" priority="24" operator="equal">
      <formula>AVERAGE($D$4:$D$13,$F$4:$F$13,$H$4:$H$13,$J$4:$J$13)</formula>
    </cfRule>
    <cfRule type="colorScale" priority="25">
      <colorScale>
        <cfvo type="min"/>
        <cfvo type="max"/>
        <color theme="0" tint="-4.9989318521683403E-2"/>
        <color theme="7" tint="0.5999938962981048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A9C0-FCC4-470F-ABFF-0E39CB596D26}">
  <dimension ref="A1:AX197"/>
  <sheetViews>
    <sheetView zoomScale="55" zoomScaleNormal="55" workbookViewId="0">
      <selection activeCell="M23" sqref="M23"/>
    </sheetView>
  </sheetViews>
  <sheetFormatPr defaultRowHeight="15" x14ac:dyDescent="0.25"/>
  <cols>
    <col min="1" max="1" width="16.7109375" customWidth="1"/>
    <col min="2" max="3" width="14.85546875" bestFit="1" customWidth="1"/>
    <col min="4" max="4" width="14.5703125" bestFit="1" customWidth="1"/>
    <col min="5" max="5" width="17" customWidth="1"/>
    <col min="6" max="6" width="19.140625" customWidth="1"/>
    <col min="7" max="7" width="16.42578125" customWidth="1"/>
    <col min="8" max="9" width="14.85546875" bestFit="1" customWidth="1"/>
    <col min="10" max="10" width="14.5703125" bestFit="1" customWidth="1"/>
    <col min="11" max="11" width="30.7109375" customWidth="1"/>
    <col min="12" max="12" width="19.85546875" customWidth="1"/>
    <col min="13" max="13" width="25.85546875" customWidth="1"/>
    <col min="14" max="14" width="14.85546875" customWidth="1"/>
    <col min="15" max="15" width="14.7109375" bestFit="1" customWidth="1"/>
    <col min="16" max="16" width="15.42578125" bestFit="1" customWidth="1"/>
    <col min="17" max="18" width="14.85546875" bestFit="1" customWidth="1"/>
    <col min="19" max="19" width="18" bestFit="1" customWidth="1"/>
    <col min="20" max="20" width="26.140625" bestFit="1" customWidth="1"/>
    <col min="21" max="21" width="4.5703125" customWidth="1"/>
    <col min="22" max="22" width="16" customWidth="1"/>
    <col min="23" max="23" width="26.42578125" bestFit="1" customWidth="1"/>
    <col min="24" max="24" width="16.85546875" bestFit="1" customWidth="1"/>
    <col min="25" max="25" width="18.7109375" bestFit="1" customWidth="1"/>
    <col min="26" max="26" width="31.140625" customWidth="1"/>
    <col min="27" max="27" width="27.7109375" bestFit="1" customWidth="1"/>
    <col min="28" max="28" width="19.7109375" customWidth="1"/>
    <col min="29" max="29" width="25.42578125" customWidth="1"/>
    <col min="30" max="32" width="15.140625" customWidth="1"/>
    <col min="33" max="33" width="19.85546875" customWidth="1"/>
    <col min="34" max="34" width="25.85546875" customWidth="1"/>
    <col min="36" max="36" width="14.7109375" bestFit="1" customWidth="1"/>
    <col min="37" max="37" width="14.28515625" bestFit="1" customWidth="1"/>
    <col min="38" max="39" width="14.85546875" bestFit="1" customWidth="1"/>
    <col min="40" max="40" width="18" bestFit="1" customWidth="1"/>
    <col min="41" max="41" width="26.140625" bestFit="1" customWidth="1"/>
    <col min="48" max="49" width="18" bestFit="1" customWidth="1"/>
  </cols>
  <sheetData>
    <row r="1" spans="1:41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3"/>
      <c r="V1" s="2" t="s">
        <v>24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U2" s="13"/>
      <c r="V2" t="s">
        <v>0</v>
      </c>
      <c r="W2" t="s">
        <v>1</v>
      </c>
      <c r="X2" t="s">
        <v>2</v>
      </c>
      <c r="Y2" t="s">
        <v>3</v>
      </c>
      <c r="Z2" t="s">
        <v>5</v>
      </c>
      <c r="AB2" t="s">
        <v>0</v>
      </c>
      <c r="AC2" t="s">
        <v>1</v>
      </c>
      <c r="AD2" t="s">
        <v>2</v>
      </c>
      <c r="AE2" t="s">
        <v>3</v>
      </c>
      <c r="AF2" t="s">
        <v>4</v>
      </c>
    </row>
    <row r="3" spans="1:41" x14ac:dyDescent="0.25">
      <c r="A3">
        <v>1</v>
      </c>
      <c r="B3">
        <v>0</v>
      </c>
      <c r="C3">
        <v>0.4</v>
      </c>
      <c r="D3">
        <v>0</v>
      </c>
      <c r="E3">
        <v>0</v>
      </c>
      <c r="G3">
        <v>1</v>
      </c>
      <c r="H3">
        <v>0</v>
      </c>
      <c r="I3">
        <v>0.4</v>
      </c>
      <c r="J3">
        <v>0</v>
      </c>
      <c r="K3">
        <v>0</v>
      </c>
      <c r="U3" s="13"/>
      <c r="V3">
        <v>1</v>
      </c>
      <c r="W3">
        <v>0</v>
      </c>
      <c r="X3">
        <v>0.4</v>
      </c>
      <c r="Y3">
        <v>0</v>
      </c>
      <c r="Z3">
        <v>0</v>
      </c>
      <c r="AB3">
        <v>1</v>
      </c>
      <c r="AC3">
        <v>0</v>
      </c>
      <c r="AD3">
        <v>0.4</v>
      </c>
      <c r="AE3">
        <v>0</v>
      </c>
      <c r="AF3">
        <v>0</v>
      </c>
    </row>
    <row r="4" spans="1:41" x14ac:dyDescent="0.25">
      <c r="A4">
        <v>2</v>
      </c>
      <c r="B4">
        <v>0.3</v>
      </c>
      <c r="C4">
        <v>0.4</v>
      </c>
      <c r="D4">
        <v>0</v>
      </c>
      <c r="E4" s="1">
        <v>2.6300000000000001E-7</v>
      </c>
      <c r="G4">
        <v>2</v>
      </c>
      <c r="H4">
        <v>0.3</v>
      </c>
      <c r="I4">
        <v>0.4</v>
      </c>
      <c r="J4">
        <v>0</v>
      </c>
      <c r="K4" s="1">
        <v>-3.8199999999999998E-6</v>
      </c>
      <c r="U4" s="13"/>
      <c r="V4">
        <v>2</v>
      </c>
      <c r="W4">
        <v>0.3</v>
      </c>
      <c r="X4">
        <v>0.4</v>
      </c>
      <c r="Y4">
        <v>0</v>
      </c>
      <c r="Z4" s="1">
        <v>2.1068999999999999E-7</v>
      </c>
      <c r="AB4">
        <v>2</v>
      </c>
      <c r="AC4">
        <v>0.3</v>
      </c>
      <c r="AD4">
        <v>0.4</v>
      </c>
      <c r="AE4">
        <v>0</v>
      </c>
      <c r="AF4" s="1">
        <v>-3.8847999999999996E-6</v>
      </c>
    </row>
    <row r="5" spans="1:41" x14ac:dyDescent="0.25">
      <c r="A5">
        <v>5</v>
      </c>
      <c r="B5">
        <v>0</v>
      </c>
      <c r="C5">
        <v>0.2</v>
      </c>
      <c r="D5">
        <v>0</v>
      </c>
      <c r="E5">
        <v>0</v>
      </c>
      <c r="G5">
        <v>5</v>
      </c>
      <c r="H5">
        <v>0</v>
      </c>
      <c r="I5">
        <v>0.2</v>
      </c>
      <c r="J5">
        <v>0</v>
      </c>
      <c r="K5">
        <v>0</v>
      </c>
      <c r="U5" s="13"/>
      <c r="V5">
        <v>5</v>
      </c>
      <c r="W5">
        <v>0</v>
      </c>
      <c r="X5">
        <v>0.2</v>
      </c>
      <c r="Y5">
        <v>0</v>
      </c>
      <c r="Z5">
        <v>0</v>
      </c>
      <c r="AB5">
        <v>5</v>
      </c>
      <c r="AC5">
        <v>0</v>
      </c>
      <c r="AD5">
        <v>0.2</v>
      </c>
      <c r="AE5">
        <v>0</v>
      </c>
      <c r="AF5" s="1">
        <v>0</v>
      </c>
    </row>
    <row r="6" spans="1:41" x14ac:dyDescent="0.25">
      <c r="A6">
        <v>6</v>
      </c>
      <c r="B6">
        <v>0.3</v>
      </c>
      <c r="C6">
        <v>0.2</v>
      </c>
      <c r="D6">
        <v>0</v>
      </c>
      <c r="E6" s="1">
        <v>2.0199999999999999E-8</v>
      </c>
      <c r="G6">
        <v>6</v>
      </c>
      <c r="H6">
        <v>0.3</v>
      </c>
      <c r="I6">
        <v>0.2</v>
      </c>
      <c r="J6">
        <v>0</v>
      </c>
      <c r="K6" s="1">
        <v>-4.1999999999999996E-6</v>
      </c>
      <c r="U6" s="13"/>
      <c r="V6">
        <v>6</v>
      </c>
      <c r="W6">
        <v>0.3</v>
      </c>
      <c r="X6">
        <v>0.2</v>
      </c>
      <c r="Y6">
        <v>0</v>
      </c>
      <c r="Z6" s="1">
        <v>-1.0772E-7</v>
      </c>
      <c r="AB6">
        <v>6</v>
      </c>
      <c r="AC6">
        <v>0.3</v>
      </c>
      <c r="AD6">
        <v>0.2</v>
      </c>
      <c r="AE6">
        <v>0</v>
      </c>
      <c r="AF6" s="1">
        <v>-4.4344000000000003E-6</v>
      </c>
    </row>
    <row r="7" spans="1:41" x14ac:dyDescent="0.25">
      <c r="A7">
        <v>2</v>
      </c>
      <c r="B7">
        <v>0.3</v>
      </c>
      <c r="C7">
        <v>0.4</v>
      </c>
      <c r="D7">
        <v>0</v>
      </c>
      <c r="E7" s="1">
        <v>2.6300000000000001E-7</v>
      </c>
      <c r="G7">
        <v>2</v>
      </c>
      <c r="H7">
        <v>0.3</v>
      </c>
      <c r="I7">
        <v>0.4</v>
      </c>
      <c r="J7">
        <v>0</v>
      </c>
      <c r="K7" s="1">
        <v>-3.8199999999999998E-6</v>
      </c>
      <c r="U7" s="13"/>
      <c r="V7">
        <v>2</v>
      </c>
      <c r="W7">
        <v>0.3</v>
      </c>
      <c r="X7">
        <v>0.4</v>
      </c>
      <c r="Y7">
        <v>0</v>
      </c>
      <c r="Z7" s="1">
        <v>2.1068999999999999E-7</v>
      </c>
      <c r="AB7">
        <v>2</v>
      </c>
      <c r="AC7">
        <v>0.3</v>
      </c>
      <c r="AD7">
        <v>0.4</v>
      </c>
      <c r="AE7">
        <v>0</v>
      </c>
      <c r="AF7" s="1">
        <v>-3.8847999999999996E-6</v>
      </c>
    </row>
    <row r="8" spans="1:41" x14ac:dyDescent="0.25">
      <c r="A8">
        <v>3</v>
      </c>
      <c r="B8">
        <v>0.6</v>
      </c>
      <c r="C8">
        <v>0.4</v>
      </c>
      <c r="D8">
        <v>0</v>
      </c>
      <c r="E8" s="1">
        <v>-9.7399999999999991E-7</v>
      </c>
      <c r="G8">
        <v>3</v>
      </c>
      <c r="H8">
        <v>0.6</v>
      </c>
      <c r="I8">
        <v>0.4</v>
      </c>
      <c r="J8">
        <v>0</v>
      </c>
      <c r="K8" s="1">
        <v>-1.53E-6</v>
      </c>
      <c r="U8" s="13"/>
      <c r="V8">
        <v>3</v>
      </c>
      <c r="W8">
        <v>0.6</v>
      </c>
      <c r="X8">
        <v>0.4</v>
      </c>
      <c r="Y8">
        <v>0</v>
      </c>
      <c r="Z8" s="1">
        <v>-1.1387E-6</v>
      </c>
      <c r="AB8">
        <v>3</v>
      </c>
      <c r="AC8">
        <v>0.6</v>
      </c>
      <c r="AD8">
        <v>0.4</v>
      </c>
      <c r="AE8">
        <v>0</v>
      </c>
      <c r="AF8" s="1">
        <v>-1.8634E-6</v>
      </c>
    </row>
    <row r="9" spans="1:41" x14ac:dyDescent="0.25">
      <c r="A9">
        <v>6</v>
      </c>
      <c r="B9">
        <v>0.3</v>
      </c>
      <c r="C9">
        <v>0.2</v>
      </c>
      <c r="D9">
        <v>0</v>
      </c>
      <c r="E9" s="1">
        <v>2.0199999999999999E-8</v>
      </c>
      <c r="G9">
        <v>6</v>
      </c>
      <c r="H9">
        <v>0.3</v>
      </c>
      <c r="I9">
        <v>0.2</v>
      </c>
      <c r="J9">
        <v>0</v>
      </c>
      <c r="K9" s="1">
        <v>-4.1999999999999996E-6</v>
      </c>
      <c r="U9" s="13"/>
      <c r="V9">
        <v>6</v>
      </c>
      <c r="W9">
        <v>0.3</v>
      </c>
      <c r="X9">
        <v>0.2</v>
      </c>
      <c r="Y9">
        <v>0</v>
      </c>
      <c r="Z9" s="1">
        <v>-1.0772E-7</v>
      </c>
      <c r="AB9">
        <v>6</v>
      </c>
      <c r="AC9">
        <v>0.3</v>
      </c>
      <c r="AD9">
        <v>0.2</v>
      </c>
      <c r="AE9">
        <v>0</v>
      </c>
      <c r="AF9" s="1">
        <v>-4.4344000000000003E-6</v>
      </c>
    </row>
    <row r="10" spans="1:41" x14ac:dyDescent="0.25">
      <c r="A10">
        <v>7</v>
      </c>
      <c r="B10">
        <v>0.6</v>
      </c>
      <c r="C10">
        <v>0.2</v>
      </c>
      <c r="D10">
        <v>0</v>
      </c>
      <c r="E10" s="1">
        <v>5.37E-7</v>
      </c>
      <c r="G10">
        <v>7</v>
      </c>
      <c r="H10">
        <v>0.6</v>
      </c>
      <c r="I10">
        <v>0.2</v>
      </c>
      <c r="J10">
        <v>0</v>
      </c>
      <c r="K10" s="1">
        <v>-1.0100000000000001E-6</v>
      </c>
      <c r="U10" s="13"/>
      <c r="V10">
        <v>7</v>
      </c>
      <c r="W10">
        <v>0.6</v>
      </c>
      <c r="X10">
        <v>0.2</v>
      </c>
      <c r="Y10">
        <v>0</v>
      </c>
      <c r="Z10" s="1">
        <v>4.5176999999999997E-7</v>
      </c>
      <c r="AB10">
        <v>7</v>
      </c>
      <c r="AC10">
        <v>0.6</v>
      </c>
      <c r="AD10">
        <v>0.2</v>
      </c>
      <c r="AE10">
        <v>0</v>
      </c>
      <c r="AF10" s="1">
        <v>-1.1592000000000001E-6</v>
      </c>
    </row>
    <row r="11" spans="1:41" x14ac:dyDescent="0.25">
      <c r="A11">
        <v>3</v>
      </c>
      <c r="B11">
        <v>0.6</v>
      </c>
      <c r="C11">
        <v>0.4</v>
      </c>
      <c r="D11">
        <v>0</v>
      </c>
      <c r="E11" s="1">
        <v>-9.7399999999999991E-7</v>
      </c>
      <c r="G11">
        <v>3</v>
      </c>
      <c r="H11">
        <v>0.6</v>
      </c>
      <c r="I11">
        <v>0.4</v>
      </c>
      <c r="J11">
        <v>0</v>
      </c>
      <c r="K11" s="1">
        <v>-1.53E-6</v>
      </c>
      <c r="U11" s="13"/>
      <c r="V11">
        <v>3</v>
      </c>
      <c r="W11">
        <v>0.6</v>
      </c>
      <c r="X11">
        <v>0.4</v>
      </c>
      <c r="Y11">
        <v>0</v>
      </c>
      <c r="Z11" s="1">
        <v>-1.1387E-6</v>
      </c>
      <c r="AB11">
        <v>3</v>
      </c>
      <c r="AC11">
        <v>0.6</v>
      </c>
      <c r="AD11">
        <v>0.4</v>
      </c>
      <c r="AE11">
        <v>0</v>
      </c>
      <c r="AF11" s="1">
        <v>-1.8634E-6</v>
      </c>
    </row>
    <row r="12" spans="1:41" x14ac:dyDescent="0.25">
      <c r="A12">
        <v>4</v>
      </c>
      <c r="B12">
        <v>0.9</v>
      </c>
      <c r="C12">
        <v>0.4</v>
      </c>
      <c r="D12">
        <v>0</v>
      </c>
      <c r="E12" s="1">
        <v>-4.2300000000000002E-7</v>
      </c>
      <c r="G12">
        <v>4</v>
      </c>
      <c r="H12">
        <v>0.9</v>
      </c>
      <c r="I12">
        <v>0.4</v>
      </c>
      <c r="J12">
        <v>0</v>
      </c>
      <c r="K12" s="1">
        <v>5.44E-7</v>
      </c>
      <c r="U12" s="13"/>
      <c r="V12">
        <v>4</v>
      </c>
      <c r="W12">
        <v>0.9</v>
      </c>
      <c r="X12">
        <v>0.4</v>
      </c>
      <c r="Y12">
        <v>0</v>
      </c>
      <c r="Z12" s="1">
        <v>-7.8400999999999999E-7</v>
      </c>
      <c r="AB12">
        <v>4</v>
      </c>
      <c r="AC12">
        <v>0.9</v>
      </c>
      <c r="AD12">
        <v>0.4</v>
      </c>
      <c r="AE12">
        <v>0</v>
      </c>
      <c r="AF12" s="1">
        <v>9.0653000000000001E-7</v>
      </c>
    </row>
    <row r="13" spans="1:41" x14ac:dyDescent="0.25">
      <c r="A13">
        <v>7</v>
      </c>
      <c r="B13">
        <v>0.6</v>
      </c>
      <c r="C13">
        <v>0.2</v>
      </c>
      <c r="D13">
        <v>0</v>
      </c>
      <c r="E13" s="1">
        <v>5.37E-7</v>
      </c>
      <c r="G13">
        <v>7</v>
      </c>
      <c r="H13">
        <v>0.6</v>
      </c>
      <c r="I13">
        <v>0.2</v>
      </c>
      <c r="J13">
        <v>0</v>
      </c>
      <c r="K13" s="1">
        <v>-1.0100000000000001E-6</v>
      </c>
      <c r="U13" s="13"/>
      <c r="V13">
        <v>7</v>
      </c>
      <c r="W13">
        <v>0.6</v>
      </c>
      <c r="X13">
        <v>0.2</v>
      </c>
      <c r="Y13">
        <v>0</v>
      </c>
      <c r="Z13" s="1">
        <v>4.5176999999999997E-7</v>
      </c>
      <c r="AB13">
        <v>7</v>
      </c>
      <c r="AC13">
        <v>0.6</v>
      </c>
      <c r="AD13">
        <v>0.2</v>
      </c>
      <c r="AE13">
        <v>0</v>
      </c>
      <c r="AF13" s="1">
        <v>-1.1592000000000001E-6</v>
      </c>
    </row>
    <row r="14" spans="1:41" x14ac:dyDescent="0.25">
      <c r="A14">
        <v>8</v>
      </c>
      <c r="B14">
        <v>0.9</v>
      </c>
      <c r="C14">
        <v>0.2</v>
      </c>
      <c r="D14">
        <v>0</v>
      </c>
      <c r="E14" s="1">
        <v>3.0400000000000002E-7</v>
      </c>
      <c r="G14">
        <v>8</v>
      </c>
      <c r="H14">
        <v>0.9</v>
      </c>
      <c r="I14">
        <v>0.2</v>
      </c>
      <c r="J14">
        <v>0</v>
      </c>
      <c r="K14" s="1">
        <v>3.2599999999999998E-7</v>
      </c>
      <c r="U14" s="13"/>
      <c r="V14">
        <v>8</v>
      </c>
      <c r="W14">
        <v>0.9</v>
      </c>
      <c r="X14">
        <v>0.2</v>
      </c>
      <c r="Y14">
        <v>0</v>
      </c>
      <c r="Z14" s="1">
        <v>3.0744000000000001E-7</v>
      </c>
      <c r="AB14">
        <v>8</v>
      </c>
      <c r="AC14">
        <v>0.9</v>
      </c>
      <c r="AD14">
        <v>0.2</v>
      </c>
      <c r="AE14">
        <v>0</v>
      </c>
      <c r="AF14" s="1">
        <v>4.7567999999999998E-7</v>
      </c>
    </row>
    <row r="15" spans="1:41" x14ac:dyDescent="0.25">
      <c r="A15">
        <v>7</v>
      </c>
      <c r="B15">
        <v>0.6</v>
      </c>
      <c r="C15">
        <v>0.2</v>
      </c>
      <c r="D15">
        <v>0</v>
      </c>
      <c r="E15" s="1">
        <v>5.37E-7</v>
      </c>
      <c r="G15">
        <v>7</v>
      </c>
      <c r="H15">
        <v>0.6</v>
      </c>
      <c r="I15">
        <v>0.2</v>
      </c>
      <c r="J15">
        <v>0</v>
      </c>
      <c r="K15" s="1">
        <v>-1.0100000000000001E-6</v>
      </c>
      <c r="U15" s="13"/>
      <c r="V15">
        <v>7</v>
      </c>
      <c r="W15">
        <v>0.6</v>
      </c>
      <c r="X15">
        <v>0.2</v>
      </c>
      <c r="Y15">
        <v>0</v>
      </c>
      <c r="Z15" s="1">
        <v>4.5176999999999997E-7</v>
      </c>
      <c r="AB15">
        <v>7</v>
      </c>
      <c r="AC15">
        <v>0.6</v>
      </c>
      <c r="AD15">
        <v>0.2</v>
      </c>
      <c r="AE15">
        <v>0</v>
      </c>
      <c r="AF15" s="1">
        <v>-1.1592000000000001E-6</v>
      </c>
    </row>
    <row r="16" spans="1:41" x14ac:dyDescent="0.25">
      <c r="A16">
        <v>8</v>
      </c>
      <c r="B16">
        <v>0.9</v>
      </c>
      <c r="C16">
        <v>0.2</v>
      </c>
      <c r="D16">
        <v>0</v>
      </c>
      <c r="E16" s="1">
        <v>3.0400000000000002E-7</v>
      </c>
      <c r="G16">
        <v>8</v>
      </c>
      <c r="H16">
        <v>0.9</v>
      </c>
      <c r="I16">
        <v>0.2</v>
      </c>
      <c r="J16">
        <v>0</v>
      </c>
      <c r="K16" s="1">
        <v>3.2599999999999998E-7</v>
      </c>
      <c r="U16" s="13"/>
      <c r="V16">
        <v>8</v>
      </c>
      <c r="W16">
        <v>0.9</v>
      </c>
      <c r="X16">
        <v>0.2</v>
      </c>
      <c r="Y16">
        <v>0</v>
      </c>
      <c r="Z16" s="1">
        <v>3.0744000000000001E-7</v>
      </c>
      <c r="AB16">
        <v>8</v>
      </c>
      <c r="AC16">
        <v>0.9</v>
      </c>
      <c r="AD16">
        <v>0.2</v>
      </c>
      <c r="AE16">
        <v>0</v>
      </c>
      <c r="AF16" s="1">
        <v>4.7567999999999998E-7</v>
      </c>
    </row>
    <row r="17" spans="1:41" x14ac:dyDescent="0.25">
      <c r="A17">
        <v>9</v>
      </c>
      <c r="B17">
        <v>0.6</v>
      </c>
      <c r="C17">
        <v>0</v>
      </c>
      <c r="D17">
        <v>0</v>
      </c>
      <c r="E17">
        <v>0</v>
      </c>
      <c r="G17">
        <v>9</v>
      </c>
      <c r="H17">
        <v>0.6</v>
      </c>
      <c r="I17">
        <v>0</v>
      </c>
      <c r="J17">
        <v>0</v>
      </c>
      <c r="K17">
        <v>0</v>
      </c>
      <c r="U17" s="13"/>
      <c r="V17">
        <v>9</v>
      </c>
      <c r="W17">
        <v>0.6</v>
      </c>
      <c r="X17">
        <v>0</v>
      </c>
      <c r="Y17">
        <v>0</v>
      </c>
      <c r="Z17">
        <v>0</v>
      </c>
      <c r="AB17">
        <v>9</v>
      </c>
      <c r="AC17">
        <v>0.6</v>
      </c>
      <c r="AD17">
        <v>0</v>
      </c>
      <c r="AE17">
        <v>0</v>
      </c>
      <c r="AF17">
        <v>0</v>
      </c>
    </row>
    <row r="18" spans="1:41" x14ac:dyDescent="0.25">
      <c r="A18">
        <v>10</v>
      </c>
      <c r="B18">
        <v>0.9</v>
      </c>
      <c r="C18">
        <v>0</v>
      </c>
      <c r="D18">
        <v>0</v>
      </c>
      <c r="E18">
        <v>0</v>
      </c>
      <c r="G18">
        <v>10</v>
      </c>
      <c r="H18">
        <v>0.9</v>
      </c>
      <c r="I18">
        <v>0</v>
      </c>
      <c r="J18">
        <v>0</v>
      </c>
      <c r="K18">
        <v>0</v>
      </c>
      <c r="U18" s="13"/>
      <c r="V18">
        <v>10</v>
      </c>
      <c r="W18">
        <v>0.9</v>
      </c>
      <c r="X18">
        <v>0</v>
      </c>
      <c r="Y18">
        <v>0</v>
      </c>
      <c r="Z18">
        <v>0</v>
      </c>
      <c r="AB18">
        <v>10</v>
      </c>
      <c r="AC18">
        <v>0.9</v>
      </c>
      <c r="AD18">
        <v>0</v>
      </c>
      <c r="AE18">
        <v>0</v>
      </c>
      <c r="AF18">
        <v>0</v>
      </c>
    </row>
    <row r="19" spans="1:41" x14ac:dyDescent="0.25">
      <c r="U19" s="13"/>
    </row>
    <row r="20" spans="1:41" x14ac:dyDescent="0.25">
      <c r="A20" t="s">
        <v>31</v>
      </c>
      <c r="U20" s="13"/>
      <c r="V20" t="s">
        <v>31</v>
      </c>
    </row>
    <row r="21" spans="1:41" x14ac:dyDescent="0.25">
      <c r="A21" s="1">
        <v>75570000000</v>
      </c>
      <c r="B21" s="1">
        <v>39950000000</v>
      </c>
      <c r="C21" s="1">
        <v>-22840000000</v>
      </c>
      <c r="D21" s="1">
        <v>4794000000</v>
      </c>
      <c r="E21" s="1">
        <v>-53870000000</v>
      </c>
      <c r="F21" s="1">
        <v>-39950000000</v>
      </c>
      <c r="G21" s="1">
        <v>1134000000</v>
      </c>
      <c r="H21" s="1">
        <v>-4794000000</v>
      </c>
      <c r="U21" s="13"/>
      <c r="V21" s="1">
        <v>77410000000</v>
      </c>
      <c r="W21" s="1">
        <v>39950000000</v>
      </c>
      <c r="X21" s="1">
        <v>-24680000000</v>
      </c>
      <c r="Y21" s="1">
        <v>4794000000</v>
      </c>
      <c r="Z21" s="1">
        <v>-52020000000</v>
      </c>
      <c r="AA21" s="1">
        <v>-39950000000</v>
      </c>
      <c r="AB21" s="1">
        <v>-710200000</v>
      </c>
      <c r="AC21" s="1">
        <v>-4794000000</v>
      </c>
    </row>
    <row r="22" spans="1:41" x14ac:dyDescent="0.25">
      <c r="A22" s="1">
        <v>39950000000</v>
      </c>
      <c r="B22" s="1">
        <v>122400000000</v>
      </c>
      <c r="C22" s="1">
        <v>-4794000000</v>
      </c>
      <c r="D22" s="1">
        <v>50160000000</v>
      </c>
      <c r="E22" s="1">
        <v>-39950000000</v>
      </c>
      <c r="F22" s="1">
        <v>-73600000000</v>
      </c>
      <c r="G22" s="1">
        <v>4794000000</v>
      </c>
      <c r="H22" s="1">
        <v>-98990000000</v>
      </c>
      <c r="U22" s="13"/>
      <c r="V22" s="1">
        <v>39950000000</v>
      </c>
      <c r="W22" s="1">
        <v>110700000000</v>
      </c>
      <c r="X22" s="1">
        <v>-4794000000</v>
      </c>
      <c r="Y22" s="1">
        <v>61880000000</v>
      </c>
      <c r="Z22" s="1">
        <v>-39950000000</v>
      </c>
      <c r="AA22" s="1">
        <v>-85320000000</v>
      </c>
      <c r="AB22" s="1">
        <v>4794000000</v>
      </c>
      <c r="AC22" s="1">
        <v>-87270000000</v>
      </c>
    </row>
    <row r="23" spans="1:41" x14ac:dyDescent="0.25">
      <c r="A23" s="1">
        <v>-22840000000</v>
      </c>
      <c r="B23" s="1">
        <v>-4794000000</v>
      </c>
      <c r="C23" s="1">
        <v>75570000000</v>
      </c>
      <c r="D23" s="1">
        <v>-39950000000</v>
      </c>
      <c r="E23" s="1">
        <v>1134000000</v>
      </c>
      <c r="F23" s="1">
        <v>4794000000</v>
      </c>
      <c r="G23" s="1">
        <v>-53870000000</v>
      </c>
      <c r="H23" s="1">
        <v>39950000000</v>
      </c>
      <c r="U23" s="13"/>
      <c r="V23" s="1">
        <v>-24680000000</v>
      </c>
      <c r="W23" s="1">
        <v>-4794000000</v>
      </c>
      <c r="X23" s="1">
        <v>77410000000</v>
      </c>
      <c r="Y23" s="1">
        <v>-39950000000</v>
      </c>
      <c r="Z23" s="1">
        <v>-710200000</v>
      </c>
      <c r="AA23" s="1">
        <v>4794000000</v>
      </c>
      <c r="AB23" s="1">
        <v>-52020000000</v>
      </c>
      <c r="AC23" s="1">
        <v>39950000000</v>
      </c>
    </row>
    <row r="24" spans="1:41" x14ac:dyDescent="0.25">
      <c r="A24" s="1">
        <v>4794000000</v>
      </c>
      <c r="B24" s="1">
        <v>50160000000</v>
      </c>
      <c r="C24" s="1">
        <v>-39950000000</v>
      </c>
      <c r="D24" s="1">
        <v>122400000000</v>
      </c>
      <c r="E24" s="1">
        <v>-4794000000</v>
      </c>
      <c r="F24" s="1">
        <v>-98990000000</v>
      </c>
      <c r="G24" s="1">
        <v>39950000000</v>
      </c>
      <c r="H24" s="1">
        <v>-73600000000</v>
      </c>
      <c r="U24" s="13"/>
      <c r="V24" s="1">
        <v>4794000000</v>
      </c>
      <c r="W24" s="1">
        <v>61880000000</v>
      </c>
      <c r="X24" s="1">
        <v>-39950000000</v>
      </c>
      <c r="Y24" s="1">
        <v>110700000000</v>
      </c>
      <c r="Z24" s="1">
        <v>-4794000000</v>
      </c>
      <c r="AA24" s="1">
        <v>-87270000000</v>
      </c>
      <c r="AB24" s="1">
        <v>39950000000</v>
      </c>
      <c r="AC24" s="1">
        <v>-85320000000</v>
      </c>
    </row>
    <row r="25" spans="1:41" x14ac:dyDescent="0.25">
      <c r="A25" s="1">
        <v>-53870000000</v>
      </c>
      <c r="B25" s="1">
        <v>-39950000000</v>
      </c>
      <c r="C25" s="1">
        <v>1134000000</v>
      </c>
      <c r="D25" s="1">
        <v>-4794000000</v>
      </c>
      <c r="E25" s="1">
        <v>75570000000</v>
      </c>
      <c r="F25" s="1">
        <v>39950000000</v>
      </c>
      <c r="G25" s="1">
        <v>-22840000000</v>
      </c>
      <c r="H25" s="1">
        <v>4794000000</v>
      </c>
      <c r="U25" s="13"/>
      <c r="V25" s="1">
        <v>-52020000000</v>
      </c>
      <c r="W25" s="1">
        <v>-39950000000</v>
      </c>
      <c r="X25" s="1">
        <v>-710200000</v>
      </c>
      <c r="Y25" s="1">
        <v>-4794000000</v>
      </c>
      <c r="Z25" s="1">
        <v>77410000000</v>
      </c>
      <c r="AA25" s="1">
        <v>39950000000</v>
      </c>
      <c r="AB25" s="1">
        <v>-24680000000</v>
      </c>
      <c r="AC25" s="1">
        <v>4794000000</v>
      </c>
    </row>
    <row r="26" spans="1:41" x14ac:dyDescent="0.25">
      <c r="A26" s="1">
        <v>-39950000000</v>
      </c>
      <c r="B26" s="1">
        <v>-73600000000</v>
      </c>
      <c r="C26" s="1">
        <v>4794000000</v>
      </c>
      <c r="D26" s="1">
        <v>-98990000000</v>
      </c>
      <c r="E26" s="1">
        <v>39950000000</v>
      </c>
      <c r="F26" s="1">
        <v>122400000000</v>
      </c>
      <c r="G26" s="1">
        <v>-4794000000</v>
      </c>
      <c r="H26" s="1">
        <v>50160000000</v>
      </c>
      <c r="U26" s="13"/>
      <c r="V26" s="1">
        <v>-39950000000</v>
      </c>
      <c r="W26" s="1">
        <v>-85320000000</v>
      </c>
      <c r="X26" s="1">
        <v>4794000000</v>
      </c>
      <c r="Y26" s="1">
        <v>-87270000000</v>
      </c>
      <c r="Z26" s="1">
        <v>39950000000</v>
      </c>
      <c r="AA26" s="1">
        <v>110700000000</v>
      </c>
      <c r="AB26" s="1">
        <v>-4794000000</v>
      </c>
      <c r="AC26" s="1">
        <v>61880000000</v>
      </c>
    </row>
    <row r="27" spans="1:41" x14ac:dyDescent="0.25">
      <c r="A27" s="1">
        <v>1134000000</v>
      </c>
      <c r="B27" s="1">
        <v>4794000000</v>
      </c>
      <c r="C27" s="1">
        <v>-53870000000</v>
      </c>
      <c r="D27" s="1">
        <v>39950000000</v>
      </c>
      <c r="E27" s="1">
        <v>-22840000000</v>
      </c>
      <c r="F27" s="1">
        <v>-4794000000</v>
      </c>
      <c r="G27" s="1">
        <v>75570000000</v>
      </c>
      <c r="H27" s="1">
        <v>-39950000000</v>
      </c>
      <c r="U27" s="13"/>
      <c r="V27" s="1">
        <v>-710200000</v>
      </c>
      <c r="W27" s="1">
        <v>4794000000</v>
      </c>
      <c r="X27" s="1">
        <v>-52020000000</v>
      </c>
      <c r="Y27" s="1">
        <v>39950000000</v>
      </c>
      <c r="Z27" s="1">
        <v>-24680000000</v>
      </c>
      <c r="AA27" s="1">
        <v>-4794000000</v>
      </c>
      <c r="AB27" s="1">
        <v>77410000000</v>
      </c>
      <c r="AC27" s="1">
        <v>-39950000000</v>
      </c>
    </row>
    <row r="28" spans="1:41" x14ac:dyDescent="0.25">
      <c r="A28" s="1">
        <v>-4794000000</v>
      </c>
      <c r="B28" s="1">
        <v>-98990000000</v>
      </c>
      <c r="C28" s="1">
        <v>39950000000</v>
      </c>
      <c r="D28" s="1">
        <v>-73600000000</v>
      </c>
      <c r="E28" s="1">
        <v>4794000000</v>
      </c>
      <c r="F28" s="1">
        <v>50160000000</v>
      </c>
      <c r="G28" s="1">
        <v>-39950000000</v>
      </c>
      <c r="H28" s="1">
        <v>122400000000</v>
      </c>
      <c r="U28" s="13"/>
      <c r="V28" s="1">
        <v>-4794000000</v>
      </c>
      <c r="W28" s="1">
        <v>-87270000000</v>
      </c>
      <c r="X28" s="1">
        <v>39950000000</v>
      </c>
      <c r="Y28" s="1">
        <v>-85320000000</v>
      </c>
      <c r="Z28" s="1">
        <v>4794000000</v>
      </c>
      <c r="AA28" s="1">
        <v>61880000000</v>
      </c>
      <c r="AB28" s="1">
        <v>-39950000000</v>
      </c>
      <c r="AC28" s="1">
        <v>110700000000</v>
      </c>
    </row>
    <row r="29" spans="1:41" x14ac:dyDescent="0.25">
      <c r="U29" s="13"/>
    </row>
    <row r="30" spans="1:41" x14ac:dyDescent="0.25">
      <c r="A30" s="2" t="s">
        <v>83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3"/>
      <c r="V30" s="2" t="s">
        <v>83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t="s">
        <v>19</v>
      </c>
      <c r="H31" t="s">
        <v>20</v>
      </c>
      <c r="O31" t="s">
        <v>79</v>
      </c>
      <c r="U31" s="13"/>
      <c r="V31" t="s">
        <v>19</v>
      </c>
      <c r="AC31" t="s">
        <v>20</v>
      </c>
      <c r="AJ31" t="s">
        <v>79</v>
      </c>
    </row>
    <row r="32" spans="1:41" x14ac:dyDescent="0.25">
      <c r="A32" t="s">
        <v>0</v>
      </c>
      <c r="B32" t="s">
        <v>1</v>
      </c>
      <c r="C32" t="s">
        <v>2</v>
      </c>
      <c r="D32" t="s">
        <v>3</v>
      </c>
      <c r="E32" t="s">
        <v>41</v>
      </c>
      <c r="F32" t="s">
        <v>49</v>
      </c>
      <c r="H32" t="s">
        <v>0</v>
      </c>
      <c r="I32" t="s">
        <v>1</v>
      </c>
      <c r="J32" t="s">
        <v>2</v>
      </c>
      <c r="K32" s="1" t="s">
        <v>3</v>
      </c>
      <c r="L32" t="s">
        <v>41</v>
      </c>
      <c r="M32" t="s">
        <v>49</v>
      </c>
      <c r="O32" t="s">
        <v>0</v>
      </c>
      <c r="P32" t="s">
        <v>1</v>
      </c>
      <c r="Q32" t="s">
        <v>2</v>
      </c>
      <c r="R32" t="s">
        <v>3</v>
      </c>
      <c r="S32" t="s">
        <v>41</v>
      </c>
      <c r="T32" t="s">
        <v>80</v>
      </c>
      <c r="U32" s="13"/>
      <c r="V32" t="s">
        <v>0</v>
      </c>
      <c r="W32" t="s">
        <v>1</v>
      </c>
      <c r="X32" t="s">
        <v>2</v>
      </c>
      <c r="Y32" t="s">
        <v>3</v>
      </c>
      <c r="Z32" t="s">
        <v>41</v>
      </c>
      <c r="AA32" t="s">
        <v>49</v>
      </c>
      <c r="AC32" t="s">
        <v>0</v>
      </c>
      <c r="AD32" t="s">
        <v>1</v>
      </c>
      <c r="AE32" t="s">
        <v>2</v>
      </c>
      <c r="AF32" s="1" t="s">
        <v>3</v>
      </c>
      <c r="AG32" t="s">
        <v>41</v>
      </c>
      <c r="AH32" t="s">
        <v>49</v>
      </c>
      <c r="AJ32" t="s">
        <v>0</v>
      </c>
      <c r="AK32" t="s">
        <v>1</v>
      </c>
      <c r="AL32" t="s">
        <v>2</v>
      </c>
      <c r="AM32" t="s">
        <v>3</v>
      </c>
      <c r="AN32" t="s">
        <v>41</v>
      </c>
      <c r="AO32" t="s">
        <v>80</v>
      </c>
    </row>
    <row r="33" spans="1:41" x14ac:dyDescent="0.25">
      <c r="A33">
        <v>1</v>
      </c>
      <c r="B33">
        <v>0</v>
      </c>
      <c r="C33">
        <v>0.4</v>
      </c>
      <c r="D33">
        <v>0</v>
      </c>
      <c r="E33" s="6">
        <v>1</v>
      </c>
      <c r="F33" s="1">
        <v>9.1727000000000001E-7</v>
      </c>
      <c r="H33">
        <v>1</v>
      </c>
      <c r="I33">
        <v>0</v>
      </c>
      <c r="J33">
        <v>0.4</v>
      </c>
      <c r="K33" s="1">
        <v>0</v>
      </c>
      <c r="L33">
        <v>1</v>
      </c>
      <c r="M33" s="1">
        <v>3.0629000000000002E-7</v>
      </c>
      <c r="O33">
        <v>1</v>
      </c>
      <c r="P33">
        <v>0</v>
      </c>
      <c r="Q33">
        <v>0.4</v>
      </c>
      <c r="R33">
        <v>0</v>
      </c>
      <c r="S33">
        <v>1</v>
      </c>
      <c r="T33" s="1">
        <v>-1.2756E-5</v>
      </c>
      <c r="U33" s="13"/>
      <c r="V33">
        <v>1</v>
      </c>
      <c r="W33">
        <v>0</v>
      </c>
      <c r="X33">
        <v>0.4</v>
      </c>
      <c r="Y33">
        <v>0</v>
      </c>
      <c r="Z33" s="6">
        <v>1</v>
      </c>
      <c r="AA33" s="1">
        <v>7.2144000000000003E-7</v>
      </c>
      <c r="AC33">
        <v>1</v>
      </c>
      <c r="AD33">
        <v>0</v>
      </c>
      <c r="AE33">
        <v>0.4</v>
      </c>
      <c r="AF33" s="1">
        <v>0</v>
      </c>
      <c r="AG33">
        <v>1</v>
      </c>
      <c r="AH33" s="1">
        <v>8.2411000000000004E-7</v>
      </c>
      <c r="AJ33">
        <v>1</v>
      </c>
      <c r="AK33">
        <v>0</v>
      </c>
      <c r="AL33">
        <v>0.4</v>
      </c>
      <c r="AM33">
        <v>0</v>
      </c>
      <c r="AN33">
        <v>1</v>
      </c>
      <c r="AO33" s="1">
        <v>-1.2999999999999999E-5</v>
      </c>
    </row>
    <row r="34" spans="1:41" x14ac:dyDescent="0.25">
      <c r="A34">
        <v>1</v>
      </c>
      <c r="B34">
        <v>0</v>
      </c>
      <c r="C34">
        <v>0.4</v>
      </c>
      <c r="D34">
        <v>0</v>
      </c>
      <c r="E34" s="6">
        <v>1</v>
      </c>
      <c r="F34" s="1">
        <v>9.1727000000000001E-7</v>
      </c>
      <c r="H34">
        <v>1</v>
      </c>
      <c r="I34">
        <v>0</v>
      </c>
      <c r="J34">
        <v>0.4</v>
      </c>
      <c r="K34" s="1">
        <v>0</v>
      </c>
      <c r="L34">
        <v>1</v>
      </c>
      <c r="M34" s="1">
        <v>3.0629000000000002E-7</v>
      </c>
      <c r="O34">
        <v>1</v>
      </c>
      <c r="P34">
        <v>0</v>
      </c>
      <c r="Q34">
        <v>0.4</v>
      </c>
      <c r="R34">
        <v>0</v>
      </c>
      <c r="S34">
        <v>1</v>
      </c>
      <c r="T34" s="1">
        <v>-1.2756E-5</v>
      </c>
      <c r="U34" s="13"/>
      <c r="V34">
        <v>1</v>
      </c>
      <c r="W34">
        <v>0</v>
      </c>
      <c r="X34">
        <v>0.4</v>
      </c>
      <c r="Y34">
        <v>0</v>
      </c>
      <c r="Z34" s="6">
        <v>1</v>
      </c>
      <c r="AA34" s="1">
        <v>7.2144000000000003E-7</v>
      </c>
      <c r="AC34">
        <v>1</v>
      </c>
      <c r="AD34">
        <v>0</v>
      </c>
      <c r="AE34">
        <v>0.4</v>
      </c>
      <c r="AF34" s="1">
        <v>0</v>
      </c>
      <c r="AG34">
        <v>1</v>
      </c>
      <c r="AH34" s="1">
        <v>8.2411000000000004E-7</v>
      </c>
      <c r="AJ34">
        <v>1</v>
      </c>
      <c r="AK34">
        <v>0</v>
      </c>
      <c r="AL34">
        <v>0.4</v>
      </c>
      <c r="AM34">
        <v>0</v>
      </c>
      <c r="AN34">
        <v>1</v>
      </c>
      <c r="AO34" s="1">
        <v>-1.2999999999999999E-5</v>
      </c>
    </row>
    <row r="35" spans="1:41" x14ac:dyDescent="0.25">
      <c r="A35">
        <v>2</v>
      </c>
      <c r="B35">
        <v>0.3</v>
      </c>
      <c r="C35">
        <v>0.4</v>
      </c>
      <c r="D35">
        <v>0</v>
      </c>
      <c r="E35" s="6">
        <v>1</v>
      </c>
      <c r="F35" s="1">
        <v>4.9523999999999998E-7</v>
      </c>
      <c r="H35">
        <v>2</v>
      </c>
      <c r="I35">
        <v>0.3</v>
      </c>
      <c r="J35">
        <v>0.4</v>
      </c>
      <c r="K35" s="1">
        <v>0</v>
      </c>
      <c r="L35">
        <v>1</v>
      </c>
      <c r="M35" s="1">
        <v>1.3914999999999999E-6</v>
      </c>
      <c r="O35">
        <v>2</v>
      </c>
      <c r="P35">
        <v>0.3</v>
      </c>
      <c r="Q35">
        <v>0.4</v>
      </c>
      <c r="R35">
        <v>0</v>
      </c>
      <c r="S35">
        <v>1</v>
      </c>
      <c r="T35" s="1">
        <v>-1.2756E-5</v>
      </c>
      <c r="U35" s="13"/>
      <c r="V35">
        <v>2</v>
      </c>
      <c r="W35">
        <v>0.3</v>
      </c>
      <c r="X35">
        <v>0.4</v>
      </c>
      <c r="Y35">
        <v>0</v>
      </c>
      <c r="Z35" s="6">
        <v>1</v>
      </c>
      <c r="AA35" s="1">
        <v>-7.1798000000000005E-8</v>
      </c>
      <c r="AC35">
        <v>2</v>
      </c>
      <c r="AD35">
        <v>0.3</v>
      </c>
      <c r="AE35">
        <v>0.4</v>
      </c>
      <c r="AF35" s="1">
        <v>0</v>
      </c>
      <c r="AG35">
        <v>1</v>
      </c>
      <c r="AH35" s="1">
        <v>1.6174E-6</v>
      </c>
      <c r="AJ35">
        <v>2</v>
      </c>
      <c r="AK35">
        <v>0.3</v>
      </c>
      <c r="AL35">
        <v>0.4</v>
      </c>
      <c r="AM35">
        <v>0</v>
      </c>
      <c r="AN35">
        <v>1</v>
      </c>
      <c r="AO35" s="1">
        <v>-1.2081E-5</v>
      </c>
    </row>
    <row r="36" spans="1:41" x14ac:dyDescent="0.25">
      <c r="A36">
        <v>2</v>
      </c>
      <c r="B36">
        <v>0.3</v>
      </c>
      <c r="C36">
        <v>0.4</v>
      </c>
      <c r="D36">
        <v>0</v>
      </c>
      <c r="E36" s="6">
        <v>1</v>
      </c>
      <c r="F36" s="1">
        <v>4.9523999999999998E-7</v>
      </c>
      <c r="H36">
        <v>2</v>
      </c>
      <c r="I36">
        <v>0.3</v>
      </c>
      <c r="J36">
        <v>0.4</v>
      </c>
      <c r="K36" s="1">
        <v>0</v>
      </c>
      <c r="L36">
        <v>1</v>
      </c>
      <c r="M36" s="1">
        <v>1.3914999999999999E-6</v>
      </c>
      <c r="O36">
        <v>2</v>
      </c>
      <c r="P36">
        <v>0.3</v>
      </c>
      <c r="Q36">
        <v>0.4</v>
      </c>
      <c r="R36">
        <v>0</v>
      </c>
      <c r="S36">
        <v>1</v>
      </c>
      <c r="T36" s="1">
        <v>-1.2756E-5</v>
      </c>
      <c r="U36" s="13"/>
      <c r="V36">
        <v>2</v>
      </c>
      <c r="W36">
        <v>0.3</v>
      </c>
      <c r="X36">
        <v>0.4</v>
      </c>
      <c r="Y36">
        <v>0</v>
      </c>
      <c r="Z36" s="6">
        <v>1</v>
      </c>
      <c r="AA36" s="1">
        <v>-7.1798000000000005E-8</v>
      </c>
      <c r="AC36">
        <v>2</v>
      </c>
      <c r="AD36">
        <v>0.3</v>
      </c>
      <c r="AE36">
        <v>0.4</v>
      </c>
      <c r="AF36" s="1">
        <v>0</v>
      </c>
      <c r="AG36">
        <v>1</v>
      </c>
      <c r="AH36" s="1">
        <v>1.6174E-6</v>
      </c>
      <c r="AJ36">
        <v>2</v>
      </c>
      <c r="AK36">
        <v>0.3</v>
      </c>
      <c r="AL36">
        <v>0.4</v>
      </c>
      <c r="AM36">
        <v>0</v>
      </c>
      <c r="AN36">
        <v>1</v>
      </c>
      <c r="AO36" s="1">
        <v>-1.2081E-5</v>
      </c>
    </row>
    <row r="37" spans="1:41" x14ac:dyDescent="0.25">
      <c r="A37">
        <v>5</v>
      </c>
      <c r="B37">
        <v>0</v>
      </c>
      <c r="C37">
        <v>0.2</v>
      </c>
      <c r="D37">
        <v>0</v>
      </c>
      <c r="E37" s="6">
        <v>1</v>
      </c>
      <c r="F37" s="1">
        <v>4.4965000000000001E-7</v>
      </c>
      <c r="H37">
        <v>5</v>
      </c>
      <c r="I37">
        <v>0</v>
      </c>
      <c r="J37">
        <v>0.2</v>
      </c>
      <c r="K37" s="1">
        <v>0</v>
      </c>
      <c r="L37">
        <v>1</v>
      </c>
      <c r="M37" s="1">
        <v>4.8813999999999998E-7</v>
      </c>
      <c r="O37">
        <v>5</v>
      </c>
      <c r="P37">
        <v>0</v>
      </c>
      <c r="Q37">
        <v>0.2</v>
      </c>
      <c r="R37">
        <v>0</v>
      </c>
      <c r="S37">
        <v>1</v>
      </c>
      <c r="T37" s="1">
        <v>-1.2756E-5</v>
      </c>
      <c r="U37" s="13"/>
      <c r="V37">
        <v>5</v>
      </c>
      <c r="W37">
        <v>0</v>
      </c>
      <c r="X37">
        <v>0.2</v>
      </c>
      <c r="Y37">
        <v>0</v>
      </c>
      <c r="Z37" s="6">
        <v>1</v>
      </c>
      <c r="AA37" s="1">
        <v>4.1505E-7</v>
      </c>
      <c r="AC37">
        <v>5</v>
      </c>
      <c r="AD37">
        <v>0</v>
      </c>
      <c r="AE37">
        <v>0.2</v>
      </c>
      <c r="AF37" s="1">
        <v>0</v>
      </c>
      <c r="AG37">
        <v>1</v>
      </c>
      <c r="AH37" s="1">
        <v>1.1305E-6</v>
      </c>
      <c r="AJ37">
        <v>5</v>
      </c>
      <c r="AK37">
        <v>0</v>
      </c>
      <c r="AL37">
        <v>0.2</v>
      </c>
      <c r="AM37">
        <v>0</v>
      </c>
      <c r="AN37">
        <v>1</v>
      </c>
      <c r="AO37" s="1">
        <v>-1.4058E-5</v>
      </c>
    </row>
    <row r="38" spans="1:41" x14ac:dyDescent="0.25">
      <c r="A38">
        <v>5</v>
      </c>
      <c r="B38">
        <v>0</v>
      </c>
      <c r="C38">
        <v>0.2</v>
      </c>
      <c r="D38">
        <v>0</v>
      </c>
      <c r="E38" s="6">
        <v>1</v>
      </c>
      <c r="F38" s="1">
        <v>4.4965000000000001E-7</v>
      </c>
      <c r="H38">
        <v>5</v>
      </c>
      <c r="I38">
        <v>0</v>
      </c>
      <c r="J38">
        <v>0.2</v>
      </c>
      <c r="K38" s="1">
        <v>0</v>
      </c>
      <c r="L38">
        <v>1</v>
      </c>
      <c r="M38" s="1">
        <v>4.8813999999999998E-7</v>
      </c>
      <c r="O38">
        <v>5</v>
      </c>
      <c r="P38">
        <v>0</v>
      </c>
      <c r="Q38">
        <v>0.2</v>
      </c>
      <c r="R38">
        <v>0</v>
      </c>
      <c r="S38">
        <v>1</v>
      </c>
      <c r="T38" s="1">
        <v>-1.2756E-5</v>
      </c>
      <c r="U38" s="13"/>
      <c r="V38">
        <v>5</v>
      </c>
      <c r="W38">
        <v>0</v>
      </c>
      <c r="X38">
        <v>0.2</v>
      </c>
      <c r="Y38">
        <v>0</v>
      </c>
      <c r="Z38" s="6">
        <v>1</v>
      </c>
      <c r="AA38" s="1">
        <v>4.1505E-7</v>
      </c>
      <c r="AC38">
        <v>5</v>
      </c>
      <c r="AD38">
        <v>0</v>
      </c>
      <c r="AE38">
        <v>0.2</v>
      </c>
      <c r="AF38" s="1">
        <v>0</v>
      </c>
      <c r="AG38">
        <v>1</v>
      </c>
      <c r="AH38" s="1">
        <v>1.1305E-6</v>
      </c>
      <c r="AJ38">
        <v>5</v>
      </c>
      <c r="AK38">
        <v>0</v>
      </c>
      <c r="AL38">
        <v>0.2</v>
      </c>
      <c r="AM38">
        <v>0</v>
      </c>
      <c r="AN38">
        <v>1</v>
      </c>
      <c r="AO38" s="1">
        <v>-1.4058E-5</v>
      </c>
    </row>
    <row r="39" spans="1:41" x14ac:dyDescent="0.25">
      <c r="A39">
        <v>6</v>
      </c>
      <c r="B39">
        <v>0.3</v>
      </c>
      <c r="C39">
        <v>0.2</v>
      </c>
      <c r="D39">
        <v>0</v>
      </c>
      <c r="E39" s="6">
        <v>1</v>
      </c>
      <c r="F39" s="1">
        <v>2.7619999999999999E-8</v>
      </c>
      <c r="H39">
        <v>6</v>
      </c>
      <c r="I39">
        <v>0.3</v>
      </c>
      <c r="J39">
        <v>0.2</v>
      </c>
      <c r="K39" s="1">
        <v>0</v>
      </c>
      <c r="L39">
        <v>1</v>
      </c>
      <c r="M39" s="1">
        <v>1.5734E-6</v>
      </c>
      <c r="O39">
        <v>6</v>
      </c>
      <c r="P39">
        <v>0.3</v>
      </c>
      <c r="Q39">
        <v>0.2</v>
      </c>
      <c r="R39">
        <v>0</v>
      </c>
      <c r="S39">
        <v>1</v>
      </c>
      <c r="T39" s="1">
        <v>-1.2756E-5</v>
      </c>
      <c r="U39" s="13"/>
      <c r="V39">
        <v>6</v>
      </c>
      <c r="W39">
        <v>0.3</v>
      </c>
      <c r="X39">
        <v>0.2</v>
      </c>
      <c r="Y39">
        <v>0</v>
      </c>
      <c r="Z39" s="6">
        <v>1</v>
      </c>
      <c r="AA39" s="1">
        <v>-3.7818999999999997E-7</v>
      </c>
      <c r="AC39">
        <v>6</v>
      </c>
      <c r="AD39">
        <v>0.3</v>
      </c>
      <c r="AE39">
        <v>0.2</v>
      </c>
      <c r="AF39" s="1">
        <v>0</v>
      </c>
      <c r="AG39">
        <v>1</v>
      </c>
      <c r="AH39" s="1">
        <v>1.9236999999999999E-6</v>
      </c>
      <c r="AJ39">
        <v>6</v>
      </c>
      <c r="AK39">
        <v>0.3</v>
      </c>
      <c r="AL39">
        <v>0.2</v>
      </c>
      <c r="AM39">
        <v>0</v>
      </c>
      <c r="AN39">
        <v>1</v>
      </c>
      <c r="AO39" s="1">
        <v>-1.3139000000000001E-5</v>
      </c>
    </row>
    <row r="40" spans="1:41" x14ac:dyDescent="0.25">
      <c r="A40">
        <v>6</v>
      </c>
      <c r="B40">
        <v>0.3</v>
      </c>
      <c r="C40">
        <v>0.2</v>
      </c>
      <c r="D40">
        <v>0</v>
      </c>
      <c r="E40" s="6">
        <v>1</v>
      </c>
      <c r="F40" s="1">
        <v>2.7619999999999999E-8</v>
      </c>
      <c r="H40">
        <v>6</v>
      </c>
      <c r="I40">
        <v>0.3</v>
      </c>
      <c r="J40">
        <v>0.2</v>
      </c>
      <c r="K40" s="1">
        <v>0</v>
      </c>
      <c r="L40">
        <v>1</v>
      </c>
      <c r="M40" s="1">
        <v>1.5734E-6</v>
      </c>
      <c r="O40">
        <v>6</v>
      </c>
      <c r="P40">
        <v>0.3</v>
      </c>
      <c r="Q40">
        <v>0.2</v>
      </c>
      <c r="R40">
        <v>0</v>
      </c>
      <c r="S40">
        <v>1</v>
      </c>
      <c r="T40" s="1">
        <v>-1.2756E-5</v>
      </c>
      <c r="U40" s="13"/>
      <c r="V40">
        <v>6</v>
      </c>
      <c r="W40">
        <v>0.3</v>
      </c>
      <c r="X40">
        <v>0.2</v>
      </c>
      <c r="Y40">
        <v>0</v>
      </c>
      <c r="Z40" s="6">
        <v>1</v>
      </c>
      <c r="AA40" s="1">
        <v>-3.7818999999999997E-7</v>
      </c>
      <c r="AC40">
        <v>6</v>
      </c>
      <c r="AD40">
        <v>0.3</v>
      </c>
      <c r="AE40">
        <v>0.2</v>
      </c>
      <c r="AF40" s="1">
        <v>0</v>
      </c>
      <c r="AG40">
        <v>1</v>
      </c>
      <c r="AH40" s="1">
        <v>1.9236999999999999E-6</v>
      </c>
      <c r="AJ40">
        <v>6</v>
      </c>
      <c r="AK40">
        <v>0.3</v>
      </c>
      <c r="AL40">
        <v>0.2</v>
      </c>
      <c r="AM40">
        <v>0</v>
      </c>
      <c r="AN40">
        <v>1</v>
      </c>
      <c r="AO40" s="1">
        <v>-1.3139000000000001E-5</v>
      </c>
    </row>
    <row r="41" spans="1:41" x14ac:dyDescent="0.25">
      <c r="A41">
        <v>2</v>
      </c>
      <c r="B41">
        <v>0.3</v>
      </c>
      <c r="C41">
        <v>0.4</v>
      </c>
      <c r="D41">
        <v>0</v>
      </c>
      <c r="E41" s="6">
        <v>2</v>
      </c>
      <c r="F41" s="1">
        <v>-3.3875000000000002E-6</v>
      </c>
      <c r="H41">
        <v>2</v>
      </c>
      <c r="I41">
        <v>0.3</v>
      </c>
      <c r="J41">
        <v>0.4</v>
      </c>
      <c r="K41" s="1">
        <v>0</v>
      </c>
      <c r="L41">
        <v>2</v>
      </c>
      <c r="M41" s="1">
        <v>1.5944999999999999E-6</v>
      </c>
      <c r="O41">
        <v>2</v>
      </c>
      <c r="P41">
        <v>0.3</v>
      </c>
      <c r="Q41">
        <v>0.4</v>
      </c>
      <c r="R41">
        <v>0</v>
      </c>
      <c r="S41">
        <v>2</v>
      </c>
      <c r="T41" s="1">
        <v>5.9607999999999997E-6</v>
      </c>
      <c r="U41" s="13"/>
      <c r="V41">
        <v>2</v>
      </c>
      <c r="W41">
        <v>0.3</v>
      </c>
      <c r="X41">
        <v>0.4</v>
      </c>
      <c r="Y41">
        <v>0</v>
      </c>
      <c r="Z41" s="6">
        <v>2</v>
      </c>
      <c r="AA41" s="1">
        <v>-3.1398E-6</v>
      </c>
      <c r="AC41">
        <v>2</v>
      </c>
      <c r="AD41">
        <v>0.3</v>
      </c>
      <c r="AE41">
        <v>0.4</v>
      </c>
      <c r="AF41" s="1">
        <v>0</v>
      </c>
      <c r="AG41">
        <v>2</v>
      </c>
      <c r="AH41" s="1">
        <v>1.4365999999999999E-6</v>
      </c>
      <c r="AJ41">
        <v>2</v>
      </c>
      <c r="AK41">
        <v>0.3</v>
      </c>
      <c r="AL41">
        <v>0.4</v>
      </c>
      <c r="AM41">
        <v>0</v>
      </c>
      <c r="AN41">
        <v>2</v>
      </c>
      <c r="AO41" s="1">
        <v>7.1963E-6</v>
      </c>
    </row>
    <row r="42" spans="1:41" x14ac:dyDescent="0.25">
      <c r="A42">
        <v>2</v>
      </c>
      <c r="B42">
        <v>0.3</v>
      </c>
      <c r="C42">
        <v>0.4</v>
      </c>
      <c r="D42">
        <v>0</v>
      </c>
      <c r="E42" s="6">
        <v>2</v>
      </c>
      <c r="F42" s="1">
        <v>-3.3875000000000002E-6</v>
      </c>
      <c r="H42">
        <v>2</v>
      </c>
      <c r="I42">
        <v>0.3</v>
      </c>
      <c r="J42">
        <v>0.4</v>
      </c>
      <c r="K42" s="1">
        <v>0</v>
      </c>
      <c r="L42">
        <v>2</v>
      </c>
      <c r="M42" s="1">
        <v>1.5944999999999999E-6</v>
      </c>
      <c r="O42">
        <v>2</v>
      </c>
      <c r="P42">
        <v>0.3</v>
      </c>
      <c r="Q42">
        <v>0.4</v>
      </c>
      <c r="R42">
        <v>0</v>
      </c>
      <c r="S42">
        <v>2</v>
      </c>
      <c r="T42" s="1">
        <v>5.9607999999999997E-6</v>
      </c>
      <c r="U42" s="13"/>
      <c r="V42">
        <v>2</v>
      </c>
      <c r="W42">
        <v>0.3</v>
      </c>
      <c r="X42">
        <v>0.4</v>
      </c>
      <c r="Y42">
        <v>0</v>
      </c>
      <c r="Z42" s="6">
        <v>2</v>
      </c>
      <c r="AA42" s="1">
        <v>-3.1398E-6</v>
      </c>
      <c r="AC42">
        <v>2</v>
      </c>
      <c r="AD42">
        <v>0.3</v>
      </c>
      <c r="AE42">
        <v>0.4</v>
      </c>
      <c r="AF42" s="1">
        <v>0</v>
      </c>
      <c r="AG42">
        <v>2</v>
      </c>
      <c r="AH42" s="1">
        <v>1.4365999999999999E-6</v>
      </c>
      <c r="AJ42">
        <v>2</v>
      </c>
      <c r="AK42">
        <v>0.3</v>
      </c>
      <c r="AL42">
        <v>0.4</v>
      </c>
      <c r="AM42">
        <v>0</v>
      </c>
      <c r="AN42">
        <v>2</v>
      </c>
      <c r="AO42" s="1">
        <v>7.1963E-6</v>
      </c>
    </row>
    <row r="43" spans="1:41" x14ac:dyDescent="0.25">
      <c r="A43">
        <v>3</v>
      </c>
      <c r="B43">
        <v>0.6</v>
      </c>
      <c r="C43">
        <v>0.4</v>
      </c>
      <c r="D43">
        <v>0</v>
      </c>
      <c r="E43" s="6">
        <v>2</v>
      </c>
      <c r="F43" s="1">
        <v>-2.3872000000000002E-6</v>
      </c>
      <c r="H43">
        <v>3</v>
      </c>
      <c r="I43">
        <v>0.6</v>
      </c>
      <c r="J43">
        <v>0.4</v>
      </c>
      <c r="K43" s="1">
        <v>0</v>
      </c>
      <c r="L43">
        <v>2</v>
      </c>
      <c r="M43" s="1">
        <v>-9.7759999999999997E-7</v>
      </c>
      <c r="O43">
        <v>3</v>
      </c>
      <c r="P43">
        <v>0.6</v>
      </c>
      <c r="Q43">
        <v>0.4</v>
      </c>
      <c r="R43">
        <v>0</v>
      </c>
      <c r="S43">
        <v>2</v>
      </c>
      <c r="T43" s="1">
        <v>5.9607999999999997E-6</v>
      </c>
      <c r="U43" s="13"/>
      <c r="V43">
        <v>3</v>
      </c>
      <c r="W43">
        <v>0.6</v>
      </c>
      <c r="X43">
        <v>0.4</v>
      </c>
      <c r="Y43">
        <v>0</v>
      </c>
      <c r="Z43" s="6">
        <v>2</v>
      </c>
      <c r="AA43" s="1">
        <v>-1.3301E-6</v>
      </c>
      <c r="AC43">
        <v>3</v>
      </c>
      <c r="AD43">
        <v>0.6</v>
      </c>
      <c r="AE43">
        <v>0.4</v>
      </c>
      <c r="AF43" s="1">
        <v>0</v>
      </c>
      <c r="AG43">
        <v>2</v>
      </c>
      <c r="AH43" s="1">
        <v>-3.7314999999999998E-7</v>
      </c>
      <c r="AJ43">
        <v>3</v>
      </c>
      <c r="AK43">
        <v>0.6</v>
      </c>
      <c r="AL43">
        <v>0.4</v>
      </c>
      <c r="AM43">
        <v>0</v>
      </c>
      <c r="AN43">
        <v>2</v>
      </c>
      <c r="AO43" s="1">
        <v>1.6858E-6</v>
      </c>
    </row>
    <row r="44" spans="1:41" x14ac:dyDescent="0.25">
      <c r="A44">
        <v>3</v>
      </c>
      <c r="B44">
        <v>0.6</v>
      </c>
      <c r="C44">
        <v>0.4</v>
      </c>
      <c r="D44">
        <v>0</v>
      </c>
      <c r="E44" s="6">
        <v>2</v>
      </c>
      <c r="F44" s="1">
        <v>-2.3872000000000002E-6</v>
      </c>
      <c r="H44">
        <v>3</v>
      </c>
      <c r="I44">
        <v>0.6</v>
      </c>
      <c r="J44">
        <v>0.4</v>
      </c>
      <c r="K44" s="1">
        <v>0</v>
      </c>
      <c r="L44">
        <v>2</v>
      </c>
      <c r="M44" s="1">
        <v>-9.7759999999999997E-7</v>
      </c>
      <c r="O44">
        <v>3</v>
      </c>
      <c r="P44">
        <v>0.6</v>
      </c>
      <c r="Q44">
        <v>0.4</v>
      </c>
      <c r="R44">
        <v>0</v>
      </c>
      <c r="S44">
        <v>2</v>
      </c>
      <c r="T44" s="1">
        <v>5.9607999999999997E-6</v>
      </c>
      <c r="U44" s="13"/>
      <c r="V44">
        <v>3</v>
      </c>
      <c r="W44">
        <v>0.6</v>
      </c>
      <c r="X44">
        <v>0.4</v>
      </c>
      <c r="Y44">
        <v>0</v>
      </c>
      <c r="Z44" s="6">
        <v>2</v>
      </c>
      <c r="AA44" s="1">
        <v>-1.3301E-6</v>
      </c>
      <c r="AC44">
        <v>3</v>
      </c>
      <c r="AD44">
        <v>0.6</v>
      </c>
      <c r="AE44">
        <v>0.4</v>
      </c>
      <c r="AF44" s="1">
        <v>0</v>
      </c>
      <c r="AG44">
        <v>2</v>
      </c>
      <c r="AH44" s="1">
        <v>-3.7314999999999998E-7</v>
      </c>
      <c r="AJ44">
        <v>3</v>
      </c>
      <c r="AK44">
        <v>0.6</v>
      </c>
      <c r="AL44">
        <v>0.4</v>
      </c>
      <c r="AM44">
        <v>0</v>
      </c>
      <c r="AN44">
        <v>2</v>
      </c>
      <c r="AO44" s="1">
        <v>1.6858E-6</v>
      </c>
    </row>
    <row r="45" spans="1:41" x14ac:dyDescent="0.25">
      <c r="A45">
        <v>6</v>
      </c>
      <c r="B45">
        <v>0.3</v>
      </c>
      <c r="C45">
        <v>0.2</v>
      </c>
      <c r="D45">
        <v>0</v>
      </c>
      <c r="E45" s="6">
        <v>2</v>
      </c>
      <c r="F45" s="1">
        <v>-1.2016E-8</v>
      </c>
      <c r="H45">
        <v>6</v>
      </c>
      <c r="I45">
        <v>0.3</v>
      </c>
      <c r="J45">
        <v>0.2</v>
      </c>
      <c r="K45" s="1">
        <v>0</v>
      </c>
      <c r="L45">
        <v>2</v>
      </c>
      <c r="M45" s="1">
        <v>2.8185E-7</v>
      </c>
      <c r="O45">
        <v>6</v>
      </c>
      <c r="P45">
        <v>0.3</v>
      </c>
      <c r="Q45">
        <v>0.2</v>
      </c>
      <c r="R45">
        <v>0</v>
      </c>
      <c r="S45">
        <v>2</v>
      </c>
      <c r="T45" s="1">
        <v>5.9607999999999997E-6</v>
      </c>
      <c r="U45" s="13"/>
      <c r="V45">
        <v>6</v>
      </c>
      <c r="W45">
        <v>0.3</v>
      </c>
      <c r="X45">
        <v>0.2</v>
      </c>
      <c r="Y45">
        <v>0</v>
      </c>
      <c r="Z45" s="6">
        <v>2</v>
      </c>
      <c r="AA45" s="1">
        <v>-1.3030000000000001E-6</v>
      </c>
      <c r="AC45">
        <v>6</v>
      </c>
      <c r="AD45">
        <v>0.3</v>
      </c>
      <c r="AE45">
        <v>0.2</v>
      </c>
      <c r="AF45" s="1">
        <v>0</v>
      </c>
      <c r="AG45">
        <v>2</v>
      </c>
      <c r="AH45" s="1">
        <v>-4.0025E-7</v>
      </c>
      <c r="AJ45">
        <v>6</v>
      </c>
      <c r="AK45">
        <v>0.3</v>
      </c>
      <c r="AL45">
        <v>0.2</v>
      </c>
      <c r="AM45">
        <v>0</v>
      </c>
      <c r="AN45">
        <v>2</v>
      </c>
      <c r="AO45" s="1">
        <v>9.6092999999999996E-6</v>
      </c>
    </row>
    <row r="46" spans="1:41" x14ac:dyDescent="0.25">
      <c r="A46">
        <v>6</v>
      </c>
      <c r="B46">
        <v>0.3</v>
      </c>
      <c r="C46">
        <v>0.2</v>
      </c>
      <c r="D46">
        <v>0</v>
      </c>
      <c r="E46" s="6">
        <v>2</v>
      </c>
      <c r="F46" s="1">
        <v>-1.2016E-8</v>
      </c>
      <c r="H46">
        <v>6</v>
      </c>
      <c r="I46">
        <v>0.3</v>
      </c>
      <c r="J46">
        <v>0.2</v>
      </c>
      <c r="K46" s="1">
        <v>0</v>
      </c>
      <c r="L46">
        <v>2</v>
      </c>
      <c r="M46" s="1">
        <v>2.8185E-7</v>
      </c>
      <c r="O46">
        <v>6</v>
      </c>
      <c r="P46">
        <v>0.3</v>
      </c>
      <c r="Q46">
        <v>0.2</v>
      </c>
      <c r="R46">
        <v>0</v>
      </c>
      <c r="S46">
        <v>2</v>
      </c>
      <c r="T46" s="1">
        <v>5.9607999999999997E-6</v>
      </c>
      <c r="U46" s="13"/>
      <c r="V46">
        <v>6</v>
      </c>
      <c r="W46">
        <v>0.3</v>
      </c>
      <c r="X46">
        <v>0.2</v>
      </c>
      <c r="Y46">
        <v>0</v>
      </c>
      <c r="Z46" s="6">
        <v>2</v>
      </c>
      <c r="AA46" s="1">
        <v>-1.3030000000000001E-6</v>
      </c>
      <c r="AC46">
        <v>6</v>
      </c>
      <c r="AD46">
        <v>0.3</v>
      </c>
      <c r="AE46">
        <v>0.2</v>
      </c>
      <c r="AF46" s="1">
        <v>0</v>
      </c>
      <c r="AG46">
        <v>2</v>
      </c>
      <c r="AH46" s="1">
        <v>-4.0025E-7</v>
      </c>
      <c r="AJ46">
        <v>6</v>
      </c>
      <c r="AK46">
        <v>0.3</v>
      </c>
      <c r="AL46">
        <v>0.2</v>
      </c>
      <c r="AM46">
        <v>0</v>
      </c>
      <c r="AN46">
        <v>2</v>
      </c>
      <c r="AO46" s="1">
        <v>9.6092999999999996E-6</v>
      </c>
    </row>
    <row r="47" spans="1:41" x14ac:dyDescent="0.25">
      <c r="A47">
        <v>7</v>
      </c>
      <c r="B47">
        <v>0.6</v>
      </c>
      <c r="C47">
        <v>0.2</v>
      </c>
      <c r="D47">
        <v>0</v>
      </c>
      <c r="E47" s="6">
        <v>2</v>
      </c>
      <c r="F47" s="1">
        <v>9.8826000000000009E-7</v>
      </c>
      <c r="H47">
        <v>7</v>
      </c>
      <c r="I47">
        <v>0.6</v>
      </c>
      <c r="J47">
        <v>0.2</v>
      </c>
      <c r="K47" s="1">
        <v>0</v>
      </c>
      <c r="L47">
        <v>2</v>
      </c>
      <c r="M47" s="1">
        <v>-2.2902999999999999E-6</v>
      </c>
      <c r="O47">
        <v>7</v>
      </c>
      <c r="P47">
        <v>0.6</v>
      </c>
      <c r="Q47">
        <v>0.2</v>
      </c>
      <c r="R47">
        <v>0</v>
      </c>
      <c r="S47">
        <v>2</v>
      </c>
      <c r="T47" s="1">
        <v>5.9607999999999997E-6</v>
      </c>
      <c r="U47" s="13"/>
      <c r="V47">
        <v>7</v>
      </c>
      <c r="W47">
        <v>0.6</v>
      </c>
      <c r="X47">
        <v>0.2</v>
      </c>
      <c r="Y47">
        <v>0</v>
      </c>
      <c r="Z47" s="6">
        <v>2</v>
      </c>
      <c r="AA47" s="1">
        <v>5.0676000000000002E-7</v>
      </c>
      <c r="AC47">
        <v>7</v>
      </c>
      <c r="AD47">
        <v>0.6</v>
      </c>
      <c r="AE47">
        <v>0.2</v>
      </c>
      <c r="AF47" s="1">
        <v>0</v>
      </c>
      <c r="AG47">
        <v>2</v>
      </c>
      <c r="AH47" s="1">
        <v>-2.21E-6</v>
      </c>
      <c r="AJ47">
        <v>7</v>
      </c>
      <c r="AK47">
        <v>0.6</v>
      </c>
      <c r="AL47">
        <v>0.2</v>
      </c>
      <c r="AM47">
        <v>0</v>
      </c>
      <c r="AN47">
        <v>2</v>
      </c>
      <c r="AO47" s="1">
        <v>4.0987999999999996E-6</v>
      </c>
    </row>
    <row r="48" spans="1:41" x14ac:dyDescent="0.25">
      <c r="A48">
        <v>7</v>
      </c>
      <c r="B48">
        <v>0.6</v>
      </c>
      <c r="C48">
        <v>0.2</v>
      </c>
      <c r="D48">
        <v>0</v>
      </c>
      <c r="E48" s="6">
        <v>2</v>
      </c>
      <c r="F48" s="1">
        <v>9.8826000000000009E-7</v>
      </c>
      <c r="H48">
        <v>7</v>
      </c>
      <c r="I48">
        <v>0.6</v>
      </c>
      <c r="J48">
        <v>0.2</v>
      </c>
      <c r="K48" s="1">
        <v>0</v>
      </c>
      <c r="L48">
        <v>2</v>
      </c>
      <c r="M48" s="1">
        <v>-2.2902999999999999E-6</v>
      </c>
      <c r="O48">
        <v>7</v>
      </c>
      <c r="P48">
        <v>0.6</v>
      </c>
      <c r="Q48">
        <v>0.2</v>
      </c>
      <c r="R48">
        <v>0</v>
      </c>
      <c r="S48">
        <v>2</v>
      </c>
      <c r="T48" s="1">
        <v>5.9607999999999997E-6</v>
      </c>
      <c r="U48" s="13"/>
      <c r="V48">
        <v>7</v>
      </c>
      <c r="W48">
        <v>0.6</v>
      </c>
      <c r="X48">
        <v>0.2</v>
      </c>
      <c r="Y48">
        <v>0</v>
      </c>
      <c r="Z48" s="6">
        <v>2</v>
      </c>
      <c r="AA48" s="1">
        <v>5.0676000000000002E-7</v>
      </c>
      <c r="AC48">
        <v>7</v>
      </c>
      <c r="AD48">
        <v>0.6</v>
      </c>
      <c r="AE48">
        <v>0.2</v>
      </c>
      <c r="AF48" s="1">
        <v>0</v>
      </c>
      <c r="AG48">
        <v>2</v>
      </c>
      <c r="AH48" s="1">
        <v>-2.21E-6</v>
      </c>
      <c r="AJ48">
        <v>7</v>
      </c>
      <c r="AK48">
        <v>0.6</v>
      </c>
      <c r="AL48">
        <v>0.2</v>
      </c>
      <c r="AM48">
        <v>0</v>
      </c>
      <c r="AN48">
        <v>2</v>
      </c>
      <c r="AO48" s="1">
        <v>4.0987999999999996E-6</v>
      </c>
    </row>
    <row r="49" spans="1:41" x14ac:dyDescent="0.25">
      <c r="A49">
        <v>3</v>
      </c>
      <c r="B49">
        <v>0.6</v>
      </c>
      <c r="C49">
        <v>0.4</v>
      </c>
      <c r="D49">
        <v>0</v>
      </c>
      <c r="E49" s="6">
        <v>3</v>
      </c>
      <c r="F49" s="1">
        <v>1.6960999999999999E-6</v>
      </c>
      <c r="H49">
        <v>3</v>
      </c>
      <c r="I49">
        <v>0.6</v>
      </c>
      <c r="J49">
        <v>0.4</v>
      </c>
      <c r="K49">
        <v>0</v>
      </c>
      <c r="L49">
        <v>3</v>
      </c>
      <c r="M49" s="1">
        <v>-2.0943E-6</v>
      </c>
      <c r="O49">
        <v>3</v>
      </c>
      <c r="P49">
        <v>0.6</v>
      </c>
      <c r="Q49">
        <v>0.4</v>
      </c>
      <c r="R49">
        <v>0</v>
      </c>
      <c r="S49">
        <v>3</v>
      </c>
      <c r="T49" s="1">
        <v>8.9212000000000005E-8</v>
      </c>
      <c r="U49" s="13"/>
      <c r="V49">
        <v>3</v>
      </c>
      <c r="W49">
        <v>0.6</v>
      </c>
      <c r="X49">
        <v>0.4</v>
      </c>
      <c r="Y49">
        <v>0</v>
      </c>
      <c r="Z49" s="6">
        <v>3</v>
      </c>
      <c r="AA49" s="1">
        <v>1.4099E-6</v>
      </c>
      <c r="AC49">
        <v>3</v>
      </c>
      <c r="AD49">
        <v>0.6</v>
      </c>
      <c r="AE49">
        <v>0.4</v>
      </c>
      <c r="AF49">
        <v>0</v>
      </c>
      <c r="AG49">
        <v>3</v>
      </c>
      <c r="AH49" s="1">
        <v>-1.7428000000000001E-6</v>
      </c>
      <c r="AJ49">
        <v>3</v>
      </c>
      <c r="AK49">
        <v>0.6</v>
      </c>
      <c r="AL49">
        <v>0.4</v>
      </c>
      <c r="AM49">
        <v>0</v>
      </c>
      <c r="AN49">
        <v>3</v>
      </c>
      <c r="AO49" s="1">
        <v>1.0085E-6</v>
      </c>
    </row>
    <row r="50" spans="1:41" x14ac:dyDescent="0.25">
      <c r="A50">
        <v>3</v>
      </c>
      <c r="B50">
        <v>0.6</v>
      </c>
      <c r="C50">
        <v>0.4</v>
      </c>
      <c r="D50">
        <v>0</v>
      </c>
      <c r="E50" s="6">
        <v>3</v>
      </c>
      <c r="F50" s="1">
        <v>1.6960999999999999E-6</v>
      </c>
      <c r="H50">
        <v>3</v>
      </c>
      <c r="I50">
        <v>0.6</v>
      </c>
      <c r="J50">
        <v>0.4</v>
      </c>
      <c r="K50" s="1">
        <v>0</v>
      </c>
      <c r="L50">
        <v>3</v>
      </c>
      <c r="M50" s="1">
        <v>-2.0943E-6</v>
      </c>
      <c r="O50">
        <v>3</v>
      </c>
      <c r="P50">
        <v>0.6</v>
      </c>
      <c r="Q50">
        <v>0.4</v>
      </c>
      <c r="R50">
        <v>0</v>
      </c>
      <c r="S50">
        <v>3</v>
      </c>
      <c r="T50" s="1">
        <v>8.9212000000000005E-8</v>
      </c>
      <c r="U50" s="13"/>
      <c r="V50">
        <v>3</v>
      </c>
      <c r="W50">
        <v>0.6</v>
      </c>
      <c r="X50">
        <v>0.4</v>
      </c>
      <c r="Y50">
        <v>0</v>
      </c>
      <c r="Z50" s="6">
        <v>3</v>
      </c>
      <c r="AA50" s="1">
        <v>1.4099E-6</v>
      </c>
      <c r="AC50">
        <v>3</v>
      </c>
      <c r="AD50">
        <v>0.6</v>
      </c>
      <c r="AE50">
        <v>0.4</v>
      </c>
      <c r="AF50" s="1">
        <v>0</v>
      </c>
      <c r="AG50">
        <v>3</v>
      </c>
      <c r="AH50" s="1">
        <v>-1.7428000000000001E-6</v>
      </c>
      <c r="AJ50">
        <v>3</v>
      </c>
      <c r="AK50">
        <v>0.6</v>
      </c>
      <c r="AL50">
        <v>0.4</v>
      </c>
      <c r="AM50">
        <v>0</v>
      </c>
      <c r="AN50">
        <v>3</v>
      </c>
      <c r="AO50" s="1">
        <v>1.0085E-6</v>
      </c>
    </row>
    <row r="51" spans="1:41" x14ac:dyDescent="0.25">
      <c r="A51">
        <v>4</v>
      </c>
      <c r="B51">
        <v>0.9</v>
      </c>
      <c r="C51">
        <v>0.4</v>
      </c>
      <c r="D51">
        <v>0</v>
      </c>
      <c r="E51" s="6">
        <v>3</v>
      </c>
      <c r="F51" s="1">
        <v>8.7319E-7</v>
      </c>
      <c r="H51">
        <v>4</v>
      </c>
      <c r="I51">
        <v>0.9</v>
      </c>
      <c r="J51">
        <v>0.4</v>
      </c>
      <c r="K51" s="1">
        <v>0</v>
      </c>
      <c r="L51">
        <v>3</v>
      </c>
      <c r="M51" s="1">
        <v>2.1813999999999999E-8</v>
      </c>
      <c r="O51">
        <v>4</v>
      </c>
      <c r="P51">
        <v>0.9</v>
      </c>
      <c r="Q51">
        <v>0.4</v>
      </c>
      <c r="R51">
        <v>0</v>
      </c>
      <c r="S51">
        <v>3</v>
      </c>
      <c r="T51" s="1">
        <v>8.9212000000000005E-8</v>
      </c>
      <c r="U51" s="13"/>
      <c r="V51">
        <v>4</v>
      </c>
      <c r="W51">
        <v>0.9</v>
      </c>
      <c r="X51">
        <v>0.4</v>
      </c>
      <c r="Y51">
        <v>0</v>
      </c>
      <c r="Z51" s="6">
        <v>3</v>
      </c>
      <c r="AA51" s="1">
        <v>-2.2847999999999999E-7</v>
      </c>
      <c r="AC51">
        <v>4</v>
      </c>
      <c r="AD51">
        <v>0.9</v>
      </c>
      <c r="AE51">
        <v>0.4</v>
      </c>
      <c r="AF51" s="1">
        <v>0</v>
      </c>
      <c r="AG51">
        <v>3</v>
      </c>
      <c r="AH51" s="1">
        <v>-1.044E-7</v>
      </c>
      <c r="AJ51">
        <v>4</v>
      </c>
      <c r="AK51">
        <v>0.9</v>
      </c>
      <c r="AL51">
        <v>0.4</v>
      </c>
      <c r="AM51">
        <v>0</v>
      </c>
      <c r="AN51">
        <v>3</v>
      </c>
      <c r="AO51" s="1">
        <v>2.4490000000000002E-6</v>
      </c>
    </row>
    <row r="52" spans="1:41" x14ac:dyDescent="0.25">
      <c r="A52">
        <v>4</v>
      </c>
      <c r="B52">
        <v>0.9</v>
      </c>
      <c r="C52">
        <v>0.4</v>
      </c>
      <c r="D52">
        <v>0</v>
      </c>
      <c r="E52" s="6">
        <v>3</v>
      </c>
      <c r="F52" s="1">
        <v>8.7319E-7</v>
      </c>
      <c r="H52">
        <v>4</v>
      </c>
      <c r="I52">
        <v>0.9</v>
      </c>
      <c r="J52">
        <v>0.4</v>
      </c>
      <c r="K52" s="1">
        <v>0</v>
      </c>
      <c r="L52">
        <v>3</v>
      </c>
      <c r="M52" s="1">
        <v>2.1813999999999999E-8</v>
      </c>
      <c r="O52">
        <v>4</v>
      </c>
      <c r="P52">
        <v>0.9</v>
      </c>
      <c r="Q52">
        <v>0.4</v>
      </c>
      <c r="R52">
        <v>0</v>
      </c>
      <c r="S52">
        <v>3</v>
      </c>
      <c r="T52" s="1">
        <v>8.9212000000000005E-8</v>
      </c>
      <c r="U52" s="13"/>
      <c r="V52">
        <v>4</v>
      </c>
      <c r="W52">
        <v>0.9</v>
      </c>
      <c r="X52">
        <v>0.4</v>
      </c>
      <c r="Y52">
        <v>0</v>
      </c>
      <c r="Z52" s="6">
        <v>3</v>
      </c>
      <c r="AA52" s="1">
        <v>-2.2847999999999999E-7</v>
      </c>
      <c r="AC52">
        <v>4</v>
      </c>
      <c r="AD52">
        <v>0.9</v>
      </c>
      <c r="AE52">
        <v>0.4</v>
      </c>
      <c r="AF52" s="1">
        <v>0</v>
      </c>
      <c r="AG52">
        <v>3</v>
      </c>
      <c r="AH52" s="1">
        <v>-1.044E-7</v>
      </c>
      <c r="AJ52">
        <v>4</v>
      </c>
      <c r="AK52">
        <v>0.9</v>
      </c>
      <c r="AL52">
        <v>0.4</v>
      </c>
      <c r="AM52">
        <v>0</v>
      </c>
      <c r="AN52">
        <v>3</v>
      </c>
      <c r="AO52" s="1">
        <v>2.4490000000000002E-6</v>
      </c>
    </row>
    <row r="53" spans="1:41" x14ac:dyDescent="0.25">
      <c r="A53">
        <v>7</v>
      </c>
      <c r="B53">
        <v>0.6</v>
      </c>
      <c r="C53">
        <v>0.2</v>
      </c>
      <c r="D53">
        <v>0</v>
      </c>
      <c r="E53" s="6">
        <v>3</v>
      </c>
      <c r="F53" s="1">
        <v>1.8685999999999999E-7</v>
      </c>
      <c r="H53">
        <v>7</v>
      </c>
      <c r="I53">
        <v>0.6</v>
      </c>
      <c r="J53">
        <v>0.2</v>
      </c>
      <c r="K53" s="1">
        <v>0</v>
      </c>
      <c r="L53">
        <v>3</v>
      </c>
      <c r="M53" s="1">
        <v>-1.5074E-6</v>
      </c>
      <c r="O53">
        <v>7</v>
      </c>
      <c r="P53">
        <v>0.6</v>
      </c>
      <c r="Q53">
        <v>0.2</v>
      </c>
      <c r="R53">
        <v>0</v>
      </c>
      <c r="S53">
        <v>3</v>
      </c>
      <c r="T53" s="1">
        <v>8.9212000000000005E-8</v>
      </c>
      <c r="U53" s="13"/>
      <c r="V53">
        <v>7</v>
      </c>
      <c r="W53">
        <v>0.6</v>
      </c>
      <c r="X53">
        <v>0.2</v>
      </c>
      <c r="Y53">
        <v>0</v>
      </c>
      <c r="Z53" s="6">
        <v>3</v>
      </c>
      <c r="AA53" s="1">
        <v>9.2971000000000003E-7</v>
      </c>
      <c r="AC53">
        <v>7</v>
      </c>
      <c r="AD53">
        <v>0.6</v>
      </c>
      <c r="AE53">
        <v>0.2</v>
      </c>
      <c r="AF53" s="1">
        <v>0</v>
      </c>
      <c r="AG53">
        <v>3</v>
      </c>
      <c r="AH53" s="1">
        <v>-1.2626E-6</v>
      </c>
      <c r="AJ53">
        <v>7</v>
      </c>
      <c r="AK53">
        <v>0.6</v>
      </c>
      <c r="AL53">
        <v>0.2</v>
      </c>
      <c r="AM53">
        <v>0</v>
      </c>
      <c r="AN53">
        <v>3</v>
      </c>
      <c r="AO53" s="1">
        <v>-1.1761000000000001E-6</v>
      </c>
    </row>
    <row r="54" spans="1:41" x14ac:dyDescent="0.25">
      <c r="A54">
        <v>7</v>
      </c>
      <c r="B54">
        <v>0.6</v>
      </c>
      <c r="C54">
        <v>0.2</v>
      </c>
      <c r="D54">
        <v>0</v>
      </c>
      <c r="E54" s="6">
        <v>3</v>
      </c>
      <c r="F54" s="1">
        <v>1.8685999999999999E-7</v>
      </c>
      <c r="H54">
        <v>7</v>
      </c>
      <c r="I54">
        <v>0.6</v>
      </c>
      <c r="J54">
        <v>0.2</v>
      </c>
      <c r="K54" s="1">
        <v>0</v>
      </c>
      <c r="L54">
        <v>3</v>
      </c>
      <c r="M54" s="1">
        <v>-1.5074E-6</v>
      </c>
      <c r="O54">
        <v>7</v>
      </c>
      <c r="P54">
        <v>0.6</v>
      </c>
      <c r="Q54">
        <v>0.2</v>
      </c>
      <c r="R54">
        <v>0</v>
      </c>
      <c r="S54">
        <v>3</v>
      </c>
      <c r="T54" s="1">
        <v>8.9212000000000005E-8</v>
      </c>
      <c r="U54" s="13"/>
      <c r="V54">
        <v>7</v>
      </c>
      <c r="W54">
        <v>0.6</v>
      </c>
      <c r="X54">
        <v>0.2</v>
      </c>
      <c r="Y54">
        <v>0</v>
      </c>
      <c r="Z54" s="6">
        <v>3</v>
      </c>
      <c r="AA54" s="1">
        <v>9.2971000000000003E-7</v>
      </c>
      <c r="AC54">
        <v>7</v>
      </c>
      <c r="AD54">
        <v>0.6</v>
      </c>
      <c r="AE54">
        <v>0.2</v>
      </c>
      <c r="AF54" s="1">
        <v>0</v>
      </c>
      <c r="AG54">
        <v>3</v>
      </c>
      <c r="AH54" s="1">
        <v>-1.2626E-6</v>
      </c>
      <c r="AJ54">
        <v>7</v>
      </c>
      <c r="AK54">
        <v>0.6</v>
      </c>
      <c r="AL54">
        <v>0.2</v>
      </c>
      <c r="AM54">
        <v>0</v>
      </c>
      <c r="AN54">
        <v>3</v>
      </c>
      <c r="AO54" s="1">
        <v>-1.1761000000000001E-6</v>
      </c>
    </row>
    <row r="55" spans="1:41" x14ac:dyDescent="0.25">
      <c r="A55">
        <v>8</v>
      </c>
      <c r="B55">
        <v>0.9</v>
      </c>
      <c r="C55">
        <v>0.2</v>
      </c>
      <c r="D55">
        <v>0</v>
      </c>
      <c r="E55" s="6">
        <v>3</v>
      </c>
      <c r="F55" s="1">
        <v>-6.3608000000000002E-7</v>
      </c>
      <c r="H55">
        <v>8</v>
      </c>
      <c r="I55">
        <v>0.9</v>
      </c>
      <c r="J55">
        <v>0.2</v>
      </c>
      <c r="K55" s="1">
        <v>0</v>
      </c>
      <c r="L55">
        <v>3</v>
      </c>
      <c r="M55" s="1">
        <v>6.0874999999999999E-7</v>
      </c>
      <c r="O55">
        <v>8</v>
      </c>
      <c r="P55">
        <v>0.9</v>
      </c>
      <c r="Q55">
        <v>0.2</v>
      </c>
      <c r="R55">
        <v>0</v>
      </c>
      <c r="S55">
        <v>3</v>
      </c>
      <c r="T55" s="1">
        <v>8.9212000000000005E-8</v>
      </c>
      <c r="U55" s="13"/>
      <c r="V55">
        <v>8</v>
      </c>
      <c r="W55">
        <v>0.9</v>
      </c>
      <c r="X55">
        <v>0.2</v>
      </c>
      <c r="Y55">
        <v>0</v>
      </c>
      <c r="Z55" s="6">
        <v>3</v>
      </c>
      <c r="AA55" s="1">
        <v>-7.0867000000000001E-7</v>
      </c>
      <c r="AC55">
        <v>8</v>
      </c>
      <c r="AD55">
        <v>0.9</v>
      </c>
      <c r="AE55">
        <v>0.2</v>
      </c>
      <c r="AF55" s="1">
        <v>0</v>
      </c>
      <c r="AG55">
        <v>3</v>
      </c>
      <c r="AH55" s="1">
        <v>3.7579000000000001E-7</v>
      </c>
      <c r="AJ55">
        <v>8</v>
      </c>
      <c r="AK55">
        <v>0.9</v>
      </c>
      <c r="AL55">
        <v>0.2</v>
      </c>
      <c r="AM55">
        <v>0</v>
      </c>
      <c r="AN55">
        <v>3</v>
      </c>
      <c r="AO55" s="1">
        <v>2.6451999999999999E-7</v>
      </c>
    </row>
    <row r="56" spans="1:41" x14ac:dyDescent="0.25">
      <c r="A56">
        <v>8</v>
      </c>
      <c r="B56">
        <v>0.9</v>
      </c>
      <c r="C56">
        <v>0.2</v>
      </c>
      <c r="D56">
        <v>0</v>
      </c>
      <c r="E56" s="6">
        <v>3</v>
      </c>
      <c r="F56" s="1">
        <v>-6.3608000000000002E-7</v>
      </c>
      <c r="H56">
        <v>8</v>
      </c>
      <c r="I56">
        <v>0.9</v>
      </c>
      <c r="J56">
        <v>0.2</v>
      </c>
      <c r="K56" s="1">
        <v>0</v>
      </c>
      <c r="L56">
        <v>3</v>
      </c>
      <c r="M56" s="1">
        <v>6.0874999999999999E-7</v>
      </c>
      <c r="O56">
        <v>8</v>
      </c>
      <c r="P56">
        <v>0.9</v>
      </c>
      <c r="Q56">
        <v>0.2</v>
      </c>
      <c r="R56">
        <v>0</v>
      </c>
      <c r="S56">
        <v>3</v>
      </c>
      <c r="T56" s="1">
        <v>8.9212000000000005E-8</v>
      </c>
      <c r="U56" s="13"/>
      <c r="V56">
        <v>8</v>
      </c>
      <c r="W56">
        <v>0.9</v>
      </c>
      <c r="X56">
        <v>0.2</v>
      </c>
      <c r="Y56">
        <v>0</v>
      </c>
      <c r="Z56" s="6">
        <v>3</v>
      </c>
      <c r="AA56" s="1">
        <v>-7.0867000000000001E-7</v>
      </c>
      <c r="AC56">
        <v>8</v>
      </c>
      <c r="AD56">
        <v>0.9</v>
      </c>
      <c r="AE56">
        <v>0.2</v>
      </c>
      <c r="AF56" s="1">
        <v>0</v>
      </c>
      <c r="AG56">
        <v>3</v>
      </c>
      <c r="AH56" s="1">
        <v>3.7579000000000001E-7</v>
      </c>
      <c r="AJ56">
        <v>8</v>
      </c>
      <c r="AK56">
        <v>0.9</v>
      </c>
      <c r="AL56">
        <v>0.2</v>
      </c>
      <c r="AM56">
        <v>0</v>
      </c>
      <c r="AN56">
        <v>3</v>
      </c>
      <c r="AO56" s="1">
        <v>2.6451999999999999E-7</v>
      </c>
    </row>
    <row r="57" spans="1:41" x14ac:dyDescent="0.25">
      <c r="A57">
        <v>7</v>
      </c>
      <c r="B57">
        <v>0.6</v>
      </c>
      <c r="C57">
        <v>0.2</v>
      </c>
      <c r="D57">
        <v>0</v>
      </c>
      <c r="E57" s="6">
        <v>4</v>
      </c>
      <c r="F57" s="1">
        <v>1.3848999999999999E-7</v>
      </c>
      <c r="H57">
        <v>7</v>
      </c>
      <c r="I57">
        <v>0.6</v>
      </c>
      <c r="J57">
        <v>0.2</v>
      </c>
      <c r="K57" s="1">
        <v>0</v>
      </c>
      <c r="L57">
        <v>4</v>
      </c>
      <c r="M57" s="1">
        <v>-3.5597E-6</v>
      </c>
      <c r="O57">
        <v>7</v>
      </c>
      <c r="P57">
        <v>0.6</v>
      </c>
      <c r="Q57">
        <v>0.2</v>
      </c>
      <c r="R57">
        <v>0</v>
      </c>
      <c r="S57">
        <v>4</v>
      </c>
      <c r="T57" s="1">
        <v>4.3347000000000002E-6</v>
      </c>
      <c r="U57" s="13"/>
      <c r="V57">
        <v>7</v>
      </c>
      <c r="W57">
        <v>0.6</v>
      </c>
      <c r="X57">
        <v>0.2</v>
      </c>
      <c r="Y57">
        <v>0</v>
      </c>
      <c r="Z57" s="6">
        <v>4</v>
      </c>
      <c r="AA57" s="1">
        <v>8.6985000000000002E-7</v>
      </c>
      <c r="AC57">
        <v>7</v>
      </c>
      <c r="AD57">
        <v>0.6</v>
      </c>
      <c r="AE57">
        <v>0.2</v>
      </c>
      <c r="AF57" s="1">
        <v>0</v>
      </c>
      <c r="AG57">
        <v>4</v>
      </c>
      <c r="AH57" s="1">
        <v>-2.8190999999999998E-6</v>
      </c>
      <c r="AJ57">
        <v>7</v>
      </c>
      <c r="AK57">
        <v>0.6</v>
      </c>
      <c r="AL57">
        <v>0.2</v>
      </c>
      <c r="AM57">
        <v>0</v>
      </c>
      <c r="AN57">
        <v>4</v>
      </c>
      <c r="AO57" s="1">
        <v>6.4041999999999996E-6</v>
      </c>
    </row>
    <row r="58" spans="1:41" x14ac:dyDescent="0.25">
      <c r="A58">
        <v>7</v>
      </c>
      <c r="B58">
        <v>0.6</v>
      </c>
      <c r="C58">
        <v>0.2</v>
      </c>
      <c r="D58">
        <v>0</v>
      </c>
      <c r="E58" s="6">
        <v>4</v>
      </c>
      <c r="F58" s="1">
        <v>1.3848999999999999E-7</v>
      </c>
      <c r="H58">
        <v>7</v>
      </c>
      <c r="I58">
        <v>0.6</v>
      </c>
      <c r="J58">
        <v>0.2</v>
      </c>
      <c r="K58" s="1">
        <v>0</v>
      </c>
      <c r="L58">
        <v>4</v>
      </c>
      <c r="M58" s="1">
        <v>-3.5597E-6</v>
      </c>
      <c r="O58">
        <v>7</v>
      </c>
      <c r="P58">
        <v>0.6</v>
      </c>
      <c r="Q58">
        <v>0.2</v>
      </c>
      <c r="R58">
        <v>0</v>
      </c>
      <c r="S58">
        <v>4</v>
      </c>
      <c r="T58" s="1">
        <v>4.3347000000000002E-6</v>
      </c>
      <c r="U58" s="13"/>
      <c r="V58">
        <v>7</v>
      </c>
      <c r="W58">
        <v>0.6</v>
      </c>
      <c r="X58">
        <v>0.2</v>
      </c>
      <c r="Y58">
        <v>0</v>
      </c>
      <c r="Z58" s="6">
        <v>4</v>
      </c>
      <c r="AA58" s="1">
        <v>8.6985000000000002E-7</v>
      </c>
      <c r="AC58">
        <v>7</v>
      </c>
      <c r="AD58">
        <v>0.6</v>
      </c>
      <c r="AE58">
        <v>0.2</v>
      </c>
      <c r="AF58" s="1">
        <v>0</v>
      </c>
      <c r="AG58">
        <v>4</v>
      </c>
      <c r="AH58" s="1">
        <v>-2.8190999999999998E-6</v>
      </c>
      <c r="AJ58">
        <v>7</v>
      </c>
      <c r="AK58">
        <v>0.6</v>
      </c>
      <c r="AL58">
        <v>0.2</v>
      </c>
      <c r="AM58">
        <v>0</v>
      </c>
      <c r="AN58">
        <v>4</v>
      </c>
      <c r="AO58" s="1">
        <v>6.4041999999999996E-6</v>
      </c>
    </row>
    <row r="59" spans="1:41" x14ac:dyDescent="0.25">
      <c r="A59">
        <v>8</v>
      </c>
      <c r="B59">
        <v>0.9</v>
      </c>
      <c r="C59">
        <v>0.2</v>
      </c>
      <c r="D59">
        <v>0</v>
      </c>
      <c r="E59" s="6">
        <v>4</v>
      </c>
      <c r="F59" s="1">
        <v>-1.3642E-6</v>
      </c>
      <c r="H59">
        <v>8</v>
      </c>
      <c r="I59">
        <v>0.9</v>
      </c>
      <c r="J59">
        <v>0.2</v>
      </c>
      <c r="K59" s="1">
        <v>0</v>
      </c>
      <c r="L59">
        <v>4</v>
      </c>
      <c r="M59" s="1">
        <v>3.0422000000000001E-7</v>
      </c>
      <c r="O59">
        <v>8</v>
      </c>
      <c r="P59">
        <v>0.9</v>
      </c>
      <c r="Q59">
        <v>0.2</v>
      </c>
      <c r="R59">
        <v>0</v>
      </c>
      <c r="S59">
        <v>4</v>
      </c>
      <c r="T59" s="1">
        <v>4.3347000000000002E-6</v>
      </c>
      <c r="U59" s="13"/>
      <c r="V59">
        <v>8</v>
      </c>
      <c r="W59">
        <v>0.9</v>
      </c>
      <c r="X59">
        <v>0.2</v>
      </c>
      <c r="Y59">
        <v>0</v>
      </c>
      <c r="Z59" s="6">
        <v>4</v>
      </c>
      <c r="AA59" s="1">
        <v>-1.4897999999999999E-6</v>
      </c>
      <c r="AC59">
        <v>8</v>
      </c>
      <c r="AD59">
        <v>0.9</v>
      </c>
      <c r="AE59">
        <v>0.2</v>
      </c>
      <c r="AF59" s="1">
        <v>0</v>
      </c>
      <c r="AG59">
        <v>4</v>
      </c>
      <c r="AH59" s="1">
        <v>-4.5943999999999999E-7</v>
      </c>
      <c r="AJ59">
        <v>8</v>
      </c>
      <c r="AK59">
        <v>0.9</v>
      </c>
      <c r="AL59">
        <v>0.2</v>
      </c>
      <c r="AM59">
        <v>0</v>
      </c>
      <c r="AN59">
        <v>4</v>
      </c>
      <c r="AO59" s="1">
        <v>5.9876000000000001E-6</v>
      </c>
    </row>
    <row r="60" spans="1:41" x14ac:dyDescent="0.25">
      <c r="A60">
        <v>8</v>
      </c>
      <c r="B60">
        <v>0.9</v>
      </c>
      <c r="C60">
        <v>0.2</v>
      </c>
      <c r="D60">
        <v>0</v>
      </c>
      <c r="E60" s="6">
        <v>4</v>
      </c>
      <c r="F60" s="1">
        <v>-1.3642E-6</v>
      </c>
      <c r="H60">
        <v>8</v>
      </c>
      <c r="I60">
        <v>0.9</v>
      </c>
      <c r="J60">
        <v>0.2</v>
      </c>
      <c r="K60" s="1">
        <v>0</v>
      </c>
      <c r="L60">
        <v>4</v>
      </c>
      <c r="M60" s="1">
        <v>3.0422000000000001E-7</v>
      </c>
      <c r="O60">
        <v>8</v>
      </c>
      <c r="P60">
        <v>0.9</v>
      </c>
      <c r="Q60">
        <v>0.2</v>
      </c>
      <c r="R60">
        <v>0</v>
      </c>
      <c r="S60">
        <v>4</v>
      </c>
      <c r="T60" s="1">
        <v>4.3347000000000002E-6</v>
      </c>
      <c r="U60" s="13"/>
      <c r="V60">
        <v>8</v>
      </c>
      <c r="W60">
        <v>0.9</v>
      </c>
      <c r="X60">
        <v>0.2</v>
      </c>
      <c r="Y60">
        <v>0</v>
      </c>
      <c r="Z60" s="6">
        <v>4</v>
      </c>
      <c r="AA60" s="1">
        <v>-1.4897999999999999E-6</v>
      </c>
      <c r="AC60">
        <v>8</v>
      </c>
      <c r="AD60">
        <v>0.9</v>
      </c>
      <c r="AE60">
        <v>0.2</v>
      </c>
      <c r="AF60" s="1">
        <v>0</v>
      </c>
      <c r="AG60">
        <v>4</v>
      </c>
      <c r="AH60" s="1">
        <v>-4.5943999999999999E-7</v>
      </c>
      <c r="AJ60">
        <v>8</v>
      </c>
      <c r="AK60">
        <v>0.9</v>
      </c>
      <c r="AL60">
        <v>0.2</v>
      </c>
      <c r="AM60">
        <v>0</v>
      </c>
      <c r="AN60">
        <v>4</v>
      </c>
      <c r="AO60" s="1">
        <v>5.9876000000000001E-6</v>
      </c>
    </row>
    <row r="61" spans="1:41" x14ac:dyDescent="0.25">
      <c r="A61">
        <v>9</v>
      </c>
      <c r="B61">
        <v>0.6</v>
      </c>
      <c r="C61">
        <v>0</v>
      </c>
      <c r="D61">
        <v>0</v>
      </c>
      <c r="E61" s="6">
        <v>4</v>
      </c>
      <c r="F61" s="1">
        <v>5.8711999999999998E-7</v>
      </c>
      <c r="H61">
        <v>9</v>
      </c>
      <c r="I61">
        <v>0.6</v>
      </c>
      <c r="J61">
        <v>0</v>
      </c>
      <c r="K61" s="1">
        <v>0</v>
      </c>
      <c r="L61">
        <v>4</v>
      </c>
      <c r="M61" s="1">
        <v>-3.7342000000000002E-6</v>
      </c>
      <c r="O61">
        <v>9</v>
      </c>
      <c r="P61">
        <v>0.6</v>
      </c>
      <c r="Q61">
        <v>0</v>
      </c>
      <c r="R61">
        <v>0</v>
      </c>
      <c r="S61">
        <v>4</v>
      </c>
      <c r="T61" s="1">
        <v>4.3347000000000002E-6</v>
      </c>
      <c r="U61" s="13"/>
      <c r="V61">
        <v>9</v>
      </c>
      <c r="W61">
        <v>0.6</v>
      </c>
      <c r="X61">
        <v>0</v>
      </c>
      <c r="Y61">
        <v>0</v>
      </c>
      <c r="Z61" s="6">
        <v>4</v>
      </c>
      <c r="AA61" s="1">
        <v>1.0087E-6</v>
      </c>
      <c r="AC61">
        <v>9</v>
      </c>
      <c r="AD61">
        <v>0.6</v>
      </c>
      <c r="AE61">
        <v>0</v>
      </c>
      <c r="AF61" s="1">
        <v>0</v>
      </c>
      <c r="AG61">
        <v>4</v>
      </c>
      <c r="AH61" s="1">
        <v>-2.9579999999999999E-6</v>
      </c>
      <c r="AJ61">
        <v>9</v>
      </c>
      <c r="AK61">
        <v>0.6</v>
      </c>
      <c r="AL61">
        <v>0</v>
      </c>
      <c r="AM61">
        <v>0</v>
      </c>
      <c r="AN61">
        <v>4</v>
      </c>
      <c r="AO61" s="1">
        <v>3.258E-6</v>
      </c>
    </row>
    <row r="62" spans="1:41" x14ac:dyDescent="0.25">
      <c r="A62">
        <v>9</v>
      </c>
      <c r="B62">
        <v>0.6</v>
      </c>
      <c r="C62">
        <v>0</v>
      </c>
      <c r="D62">
        <v>0</v>
      </c>
      <c r="E62" s="6">
        <v>4</v>
      </c>
      <c r="F62" s="1">
        <v>5.8711999999999998E-7</v>
      </c>
      <c r="H62">
        <v>9</v>
      </c>
      <c r="I62">
        <v>0.6</v>
      </c>
      <c r="J62">
        <v>0</v>
      </c>
      <c r="K62" s="1">
        <v>0</v>
      </c>
      <c r="L62">
        <v>4</v>
      </c>
      <c r="M62" s="1">
        <v>-3.7342000000000002E-6</v>
      </c>
      <c r="O62">
        <v>9</v>
      </c>
      <c r="P62">
        <v>0.6</v>
      </c>
      <c r="Q62">
        <v>0</v>
      </c>
      <c r="R62">
        <v>0</v>
      </c>
      <c r="S62">
        <v>4</v>
      </c>
      <c r="T62" s="1">
        <v>4.3347000000000002E-6</v>
      </c>
      <c r="U62" s="13"/>
      <c r="V62">
        <v>9</v>
      </c>
      <c r="W62">
        <v>0.6</v>
      </c>
      <c r="X62">
        <v>0</v>
      </c>
      <c r="Y62">
        <v>0</v>
      </c>
      <c r="Z62" s="6">
        <v>4</v>
      </c>
      <c r="AA62" s="1">
        <v>1.0087E-6</v>
      </c>
      <c r="AC62">
        <v>9</v>
      </c>
      <c r="AD62">
        <v>0.6</v>
      </c>
      <c r="AE62">
        <v>0</v>
      </c>
      <c r="AF62" s="1">
        <v>0</v>
      </c>
      <c r="AG62">
        <v>4</v>
      </c>
      <c r="AH62" s="1">
        <v>-2.9579999999999999E-6</v>
      </c>
      <c r="AJ62">
        <v>9</v>
      </c>
      <c r="AK62">
        <v>0.6</v>
      </c>
      <c r="AL62">
        <v>0</v>
      </c>
      <c r="AM62">
        <v>0</v>
      </c>
      <c r="AN62">
        <v>4</v>
      </c>
      <c r="AO62" s="1">
        <v>3.258E-6</v>
      </c>
    </row>
    <row r="63" spans="1:41" x14ac:dyDescent="0.25">
      <c r="A63">
        <v>10</v>
      </c>
      <c r="B63">
        <v>0.9</v>
      </c>
      <c r="C63">
        <v>0</v>
      </c>
      <c r="D63">
        <v>0</v>
      </c>
      <c r="E63" s="6">
        <v>4</v>
      </c>
      <c r="F63" s="1">
        <v>-9.1554E-7</v>
      </c>
      <c r="H63">
        <v>10</v>
      </c>
      <c r="I63">
        <v>0.9</v>
      </c>
      <c r="J63">
        <v>0</v>
      </c>
      <c r="K63" s="1">
        <v>0</v>
      </c>
      <c r="L63">
        <v>4</v>
      </c>
      <c r="M63" s="1">
        <v>1.2975000000000001E-7</v>
      </c>
      <c r="O63">
        <v>10</v>
      </c>
      <c r="P63">
        <v>0.9</v>
      </c>
      <c r="Q63">
        <v>0</v>
      </c>
      <c r="R63">
        <v>0</v>
      </c>
      <c r="S63">
        <v>4</v>
      </c>
      <c r="T63" s="1">
        <v>4.3347000000000002E-6</v>
      </c>
      <c r="U63" s="13"/>
      <c r="V63">
        <v>10</v>
      </c>
      <c r="W63">
        <v>0.9</v>
      </c>
      <c r="X63">
        <v>0</v>
      </c>
      <c r="Y63">
        <v>0</v>
      </c>
      <c r="Z63" s="6">
        <v>4</v>
      </c>
      <c r="AA63" s="1">
        <v>-1.3510000000000001E-6</v>
      </c>
      <c r="AC63">
        <v>10</v>
      </c>
      <c r="AD63">
        <v>0.9</v>
      </c>
      <c r="AE63">
        <v>0</v>
      </c>
      <c r="AF63" s="1">
        <v>0</v>
      </c>
      <c r="AG63">
        <v>4</v>
      </c>
      <c r="AH63" s="1">
        <v>-5.9831999999999997E-7</v>
      </c>
      <c r="AJ63">
        <v>10</v>
      </c>
      <c r="AK63">
        <v>0.9</v>
      </c>
      <c r="AL63">
        <v>0</v>
      </c>
      <c r="AM63">
        <v>0</v>
      </c>
      <c r="AN63">
        <v>4</v>
      </c>
      <c r="AO63" s="1">
        <v>2.8412999999999998E-6</v>
      </c>
    </row>
    <row r="64" spans="1:41" x14ac:dyDescent="0.25">
      <c r="A64">
        <v>10</v>
      </c>
      <c r="B64">
        <v>0.9</v>
      </c>
      <c r="C64">
        <v>0</v>
      </c>
      <c r="D64">
        <v>0</v>
      </c>
      <c r="E64" s="6">
        <v>4</v>
      </c>
      <c r="F64" s="1">
        <v>-9.1554E-7</v>
      </c>
      <c r="H64">
        <v>10</v>
      </c>
      <c r="I64">
        <v>0.9</v>
      </c>
      <c r="J64">
        <v>0</v>
      </c>
      <c r="K64" s="1">
        <v>0</v>
      </c>
      <c r="L64">
        <v>4</v>
      </c>
      <c r="M64" s="1">
        <v>1.2975000000000001E-7</v>
      </c>
      <c r="O64">
        <v>10</v>
      </c>
      <c r="P64">
        <v>0.9</v>
      </c>
      <c r="Q64">
        <v>0</v>
      </c>
      <c r="R64">
        <v>0</v>
      </c>
      <c r="S64">
        <v>4</v>
      </c>
      <c r="T64" s="1">
        <v>4.3347000000000002E-6</v>
      </c>
      <c r="U64" s="13"/>
      <c r="V64">
        <v>10</v>
      </c>
      <c r="W64">
        <v>0.9</v>
      </c>
      <c r="X64">
        <v>0</v>
      </c>
      <c r="Y64">
        <v>0</v>
      </c>
      <c r="Z64" s="6">
        <v>4</v>
      </c>
      <c r="AA64" s="1">
        <v>-1.3510000000000001E-6</v>
      </c>
      <c r="AC64">
        <v>10</v>
      </c>
      <c r="AD64">
        <v>0.9</v>
      </c>
      <c r="AE64">
        <v>0</v>
      </c>
      <c r="AF64" s="1">
        <v>0</v>
      </c>
      <c r="AG64">
        <v>4</v>
      </c>
      <c r="AH64" s="1">
        <v>-5.9831999999999997E-7</v>
      </c>
      <c r="AJ64">
        <v>10</v>
      </c>
      <c r="AK64">
        <v>0.9</v>
      </c>
      <c r="AL64">
        <v>0</v>
      </c>
      <c r="AM64">
        <v>0</v>
      </c>
      <c r="AN64">
        <v>4</v>
      </c>
      <c r="AO64" s="1">
        <v>2.8412999999999998E-6</v>
      </c>
    </row>
    <row r="65" spans="1:50" x14ac:dyDescent="0.25">
      <c r="E65" s="1"/>
      <c r="K65" s="1"/>
      <c r="U65" s="13"/>
      <c r="Z65" s="1"/>
      <c r="AF65" s="1"/>
    </row>
    <row r="66" spans="1:50" x14ac:dyDescent="0.25">
      <c r="A66" t="s">
        <v>0</v>
      </c>
      <c r="B66" t="s">
        <v>1</v>
      </c>
      <c r="C66" t="s">
        <v>2</v>
      </c>
      <c r="D66" t="s">
        <v>3</v>
      </c>
      <c r="E66" t="s">
        <v>41</v>
      </c>
      <c r="F66" t="s">
        <v>76</v>
      </c>
      <c r="H66" t="s">
        <v>0</v>
      </c>
      <c r="I66" t="s">
        <v>1</v>
      </c>
      <c r="J66" t="s">
        <v>2</v>
      </c>
      <c r="K66" s="1" t="s">
        <v>3</v>
      </c>
      <c r="L66" t="s">
        <v>41</v>
      </c>
      <c r="M66" t="s">
        <v>76</v>
      </c>
      <c r="O66" t="s">
        <v>0</v>
      </c>
      <c r="P66" t="s">
        <v>1</v>
      </c>
      <c r="Q66" t="s">
        <v>2</v>
      </c>
      <c r="R66" t="s">
        <v>3</v>
      </c>
      <c r="S66" t="s">
        <v>41</v>
      </c>
      <c r="T66" t="s">
        <v>77</v>
      </c>
      <c r="U66" s="13"/>
      <c r="V66" t="s">
        <v>0</v>
      </c>
      <c r="W66" t="s">
        <v>1</v>
      </c>
      <c r="X66" t="s">
        <v>2</v>
      </c>
      <c r="Y66" t="s">
        <v>3</v>
      </c>
      <c r="Z66" t="s">
        <v>41</v>
      </c>
      <c r="AA66" t="s">
        <v>76</v>
      </c>
      <c r="AC66" t="s">
        <v>0</v>
      </c>
      <c r="AD66" t="s">
        <v>1</v>
      </c>
      <c r="AE66" t="s">
        <v>2</v>
      </c>
      <c r="AF66" s="1" t="s">
        <v>3</v>
      </c>
      <c r="AG66" t="s">
        <v>41</v>
      </c>
      <c r="AH66" t="s">
        <v>76</v>
      </c>
      <c r="AJ66" t="s">
        <v>0</v>
      </c>
      <c r="AK66" t="s">
        <v>1</v>
      </c>
      <c r="AL66" t="s">
        <v>2</v>
      </c>
      <c r="AM66" t="s">
        <v>3</v>
      </c>
      <c r="AN66" t="s">
        <v>41</v>
      </c>
      <c r="AO66" t="s">
        <v>77</v>
      </c>
    </row>
    <row r="67" spans="1:50" x14ac:dyDescent="0.25">
      <c r="A67">
        <v>1</v>
      </c>
      <c r="B67">
        <v>0</v>
      </c>
      <c r="C67">
        <v>0.4</v>
      </c>
      <c r="D67">
        <v>0</v>
      </c>
      <c r="E67" s="6">
        <v>1</v>
      </c>
      <c r="F67" s="1">
        <v>238490</v>
      </c>
      <c r="H67">
        <v>1</v>
      </c>
      <c r="I67">
        <v>0</v>
      </c>
      <c r="J67">
        <v>0.4</v>
      </c>
      <c r="K67" s="1">
        <v>0</v>
      </c>
      <c r="L67">
        <v>1</v>
      </c>
      <c r="M67" s="1">
        <v>152570</v>
      </c>
      <c r="O67">
        <v>1</v>
      </c>
      <c r="P67">
        <v>0</v>
      </c>
      <c r="Q67">
        <v>0.4</v>
      </c>
      <c r="R67">
        <v>0</v>
      </c>
      <c r="S67">
        <v>1</v>
      </c>
      <c r="T67" s="1">
        <v>-896910</v>
      </c>
      <c r="U67" s="13"/>
      <c r="V67">
        <v>1</v>
      </c>
      <c r="W67">
        <v>0</v>
      </c>
      <c r="X67">
        <v>0.4</v>
      </c>
      <c r="Y67">
        <v>0</v>
      </c>
      <c r="Z67" s="6">
        <v>1</v>
      </c>
      <c r="AA67" s="1">
        <v>240000</v>
      </c>
      <c r="AC67">
        <v>1</v>
      </c>
      <c r="AD67">
        <v>0</v>
      </c>
      <c r="AE67">
        <v>0.4</v>
      </c>
      <c r="AF67" s="1">
        <v>0</v>
      </c>
      <c r="AG67">
        <v>1</v>
      </c>
      <c r="AH67" s="1">
        <v>254000</v>
      </c>
      <c r="AJ67">
        <v>1</v>
      </c>
      <c r="AK67">
        <v>0</v>
      </c>
      <c r="AL67">
        <v>0.4</v>
      </c>
      <c r="AM67">
        <v>0</v>
      </c>
      <c r="AN67">
        <v>1</v>
      </c>
      <c r="AO67" s="1">
        <v>-914070</v>
      </c>
      <c r="AS67" t="s">
        <v>0</v>
      </c>
      <c r="AT67" t="s">
        <v>1</v>
      </c>
      <c r="AU67" t="s">
        <v>2</v>
      </c>
      <c r="AV67" s="1" t="s">
        <v>3</v>
      </c>
      <c r="AW67" t="s">
        <v>77</v>
      </c>
    </row>
    <row r="68" spans="1:50" x14ac:dyDescent="0.25">
      <c r="A68">
        <v>1</v>
      </c>
      <c r="B68">
        <v>0</v>
      </c>
      <c r="C68">
        <v>0.4</v>
      </c>
      <c r="D68">
        <v>0</v>
      </c>
      <c r="E68" s="6">
        <v>1</v>
      </c>
      <c r="F68" s="1">
        <v>238490</v>
      </c>
      <c r="H68">
        <v>1</v>
      </c>
      <c r="I68">
        <v>0</v>
      </c>
      <c r="J68">
        <v>0.4</v>
      </c>
      <c r="K68" s="1">
        <v>0</v>
      </c>
      <c r="L68">
        <v>1</v>
      </c>
      <c r="M68" s="1">
        <v>152570</v>
      </c>
      <c r="O68">
        <v>1</v>
      </c>
      <c r="P68">
        <v>0</v>
      </c>
      <c r="Q68">
        <v>0.4</v>
      </c>
      <c r="R68">
        <v>0</v>
      </c>
      <c r="S68">
        <v>1</v>
      </c>
      <c r="T68" s="1">
        <v>-896910</v>
      </c>
      <c r="U68" s="13"/>
      <c r="V68">
        <v>1</v>
      </c>
      <c r="W68">
        <v>0</v>
      </c>
      <c r="X68">
        <v>0.4</v>
      </c>
      <c r="Y68">
        <v>0</v>
      </c>
      <c r="Z68" s="6">
        <v>1</v>
      </c>
      <c r="AA68" s="1">
        <v>240000</v>
      </c>
      <c r="AC68">
        <v>1</v>
      </c>
      <c r="AD68">
        <v>0</v>
      </c>
      <c r="AE68">
        <v>0.4</v>
      </c>
      <c r="AF68" s="1">
        <v>0</v>
      </c>
      <c r="AG68">
        <v>1</v>
      </c>
      <c r="AH68" s="1">
        <v>254000</v>
      </c>
      <c r="AJ68">
        <v>1</v>
      </c>
      <c r="AK68">
        <v>0</v>
      </c>
      <c r="AL68">
        <v>0.4</v>
      </c>
      <c r="AM68">
        <v>0</v>
      </c>
      <c r="AN68">
        <v>1</v>
      </c>
      <c r="AO68" s="1">
        <v>-914070</v>
      </c>
      <c r="AS68">
        <v>1</v>
      </c>
      <c r="AT68">
        <v>0</v>
      </c>
      <c r="AU68">
        <v>0.4</v>
      </c>
      <c r="AV68" s="1">
        <v>0</v>
      </c>
      <c r="AW68" s="1">
        <v>-914070</v>
      </c>
      <c r="AX68" s="1"/>
    </row>
    <row r="69" spans="1:50" x14ac:dyDescent="0.25">
      <c r="A69">
        <v>2</v>
      </c>
      <c r="B69">
        <v>0.3</v>
      </c>
      <c r="C69">
        <v>0.4</v>
      </c>
      <c r="D69">
        <v>0</v>
      </c>
      <c r="E69" s="6">
        <v>1</v>
      </c>
      <c r="F69" s="1">
        <v>238490</v>
      </c>
      <c r="H69">
        <v>2</v>
      </c>
      <c r="I69">
        <v>0.3</v>
      </c>
      <c r="J69">
        <v>0.4</v>
      </c>
      <c r="K69" s="1">
        <v>0</v>
      </c>
      <c r="L69">
        <v>1</v>
      </c>
      <c r="M69" s="1">
        <v>364520</v>
      </c>
      <c r="O69">
        <v>2</v>
      </c>
      <c r="P69">
        <v>0.3</v>
      </c>
      <c r="Q69">
        <v>0.4</v>
      </c>
      <c r="R69">
        <v>0</v>
      </c>
      <c r="S69">
        <v>1</v>
      </c>
      <c r="T69" s="1">
        <v>-896910</v>
      </c>
      <c r="U69" s="13"/>
      <c r="V69">
        <v>2</v>
      </c>
      <c r="W69">
        <v>0.3</v>
      </c>
      <c r="X69">
        <v>0.4</v>
      </c>
      <c r="Y69">
        <v>0</v>
      </c>
      <c r="Z69" s="6">
        <v>1</v>
      </c>
      <c r="AA69" s="1">
        <v>128000</v>
      </c>
      <c r="AC69">
        <v>2</v>
      </c>
      <c r="AD69">
        <v>0.3</v>
      </c>
      <c r="AE69">
        <v>0.4</v>
      </c>
      <c r="AF69" s="1">
        <v>0</v>
      </c>
      <c r="AG69">
        <v>1</v>
      </c>
      <c r="AH69" s="1">
        <v>366000</v>
      </c>
      <c r="AJ69">
        <v>2</v>
      </c>
      <c r="AK69">
        <v>0.3</v>
      </c>
      <c r="AL69">
        <v>0.4</v>
      </c>
      <c r="AM69">
        <v>0</v>
      </c>
      <c r="AN69">
        <v>1</v>
      </c>
      <c r="AO69" s="1">
        <v>-849440</v>
      </c>
      <c r="AS69">
        <v>2</v>
      </c>
      <c r="AT69">
        <v>0.3</v>
      </c>
      <c r="AU69" s="1">
        <v>0.4</v>
      </c>
      <c r="AV69" s="1">
        <v>0</v>
      </c>
      <c r="AW69" s="1">
        <v>-849440</v>
      </c>
      <c r="AX69" s="1"/>
    </row>
    <row r="70" spans="1:50" x14ac:dyDescent="0.25">
      <c r="A70">
        <v>2</v>
      </c>
      <c r="B70">
        <v>0.3</v>
      </c>
      <c r="C70">
        <v>0.4</v>
      </c>
      <c r="D70">
        <v>0</v>
      </c>
      <c r="E70" s="6">
        <v>1</v>
      </c>
      <c r="F70" s="1">
        <v>238490</v>
      </c>
      <c r="H70">
        <v>2</v>
      </c>
      <c r="I70">
        <v>0.3</v>
      </c>
      <c r="J70">
        <v>0.4</v>
      </c>
      <c r="K70" s="1">
        <v>0</v>
      </c>
      <c r="L70">
        <v>1</v>
      </c>
      <c r="M70" s="1">
        <v>364520</v>
      </c>
      <c r="O70">
        <v>2</v>
      </c>
      <c r="P70">
        <v>0.3</v>
      </c>
      <c r="Q70">
        <v>0.4</v>
      </c>
      <c r="R70">
        <v>0</v>
      </c>
      <c r="S70">
        <v>1</v>
      </c>
      <c r="T70" s="1">
        <v>-896910</v>
      </c>
      <c r="U70" s="13"/>
      <c r="V70">
        <v>2</v>
      </c>
      <c r="W70">
        <v>0.3</v>
      </c>
      <c r="X70">
        <v>0.4</v>
      </c>
      <c r="Y70">
        <v>0</v>
      </c>
      <c r="Z70" s="6">
        <v>1</v>
      </c>
      <c r="AA70" s="1">
        <v>128000</v>
      </c>
      <c r="AC70">
        <v>2</v>
      </c>
      <c r="AD70">
        <v>0.3</v>
      </c>
      <c r="AE70">
        <v>0.4</v>
      </c>
      <c r="AF70" s="1">
        <v>0</v>
      </c>
      <c r="AG70">
        <v>1</v>
      </c>
      <c r="AH70" s="1">
        <v>366000</v>
      </c>
      <c r="AJ70">
        <v>2</v>
      </c>
      <c r="AK70">
        <v>0.3</v>
      </c>
      <c r="AL70">
        <v>0.4</v>
      </c>
      <c r="AM70">
        <v>0</v>
      </c>
      <c r="AN70">
        <v>1</v>
      </c>
      <c r="AO70" s="1">
        <v>-849440</v>
      </c>
      <c r="AS70">
        <v>5</v>
      </c>
      <c r="AT70">
        <v>0</v>
      </c>
      <c r="AU70" s="1">
        <v>0.2</v>
      </c>
      <c r="AV70" s="1">
        <v>0</v>
      </c>
      <c r="AW70" s="1">
        <v>-988430</v>
      </c>
      <c r="AX70" s="1"/>
    </row>
    <row r="71" spans="1:50" x14ac:dyDescent="0.25">
      <c r="A71">
        <v>5</v>
      </c>
      <c r="B71">
        <v>0</v>
      </c>
      <c r="C71">
        <v>0.2</v>
      </c>
      <c r="D71">
        <v>0</v>
      </c>
      <c r="E71" s="6">
        <v>1</v>
      </c>
      <c r="F71" s="1">
        <v>147150</v>
      </c>
      <c r="H71">
        <v>5</v>
      </c>
      <c r="I71">
        <v>0</v>
      </c>
      <c r="J71">
        <v>0.2</v>
      </c>
      <c r="K71" s="1">
        <v>0</v>
      </c>
      <c r="L71">
        <v>1</v>
      </c>
      <c r="M71" s="1">
        <v>152570</v>
      </c>
      <c r="O71">
        <v>5</v>
      </c>
      <c r="P71">
        <v>0</v>
      </c>
      <c r="Q71">
        <v>0.2</v>
      </c>
      <c r="R71">
        <v>0</v>
      </c>
      <c r="S71">
        <v>1</v>
      </c>
      <c r="T71" s="1">
        <v>-896910</v>
      </c>
      <c r="U71" s="13"/>
      <c r="V71">
        <v>5</v>
      </c>
      <c r="W71">
        <v>0</v>
      </c>
      <c r="X71">
        <v>0.2</v>
      </c>
      <c r="Y71">
        <v>0</v>
      </c>
      <c r="Z71" s="6">
        <v>1</v>
      </c>
      <c r="AA71" s="1">
        <v>197000</v>
      </c>
      <c r="AC71">
        <v>5</v>
      </c>
      <c r="AD71">
        <v>0</v>
      </c>
      <c r="AE71">
        <v>0.2</v>
      </c>
      <c r="AF71" s="1">
        <v>0</v>
      </c>
      <c r="AG71">
        <v>1</v>
      </c>
      <c r="AH71" s="1">
        <v>297000</v>
      </c>
      <c r="AJ71">
        <v>5</v>
      </c>
      <c r="AK71">
        <v>0</v>
      </c>
      <c r="AL71">
        <v>0.2</v>
      </c>
      <c r="AM71">
        <v>0</v>
      </c>
      <c r="AN71">
        <v>1</v>
      </c>
      <c r="AO71" s="1">
        <v>-988430</v>
      </c>
      <c r="AS71">
        <v>6</v>
      </c>
      <c r="AT71">
        <v>0.3</v>
      </c>
      <c r="AU71" s="1">
        <v>0.2</v>
      </c>
      <c r="AV71" s="1">
        <v>0</v>
      </c>
      <c r="AW71" s="1">
        <v>-923800</v>
      </c>
      <c r="AX71" s="1"/>
    </row>
    <row r="72" spans="1:50" x14ac:dyDescent="0.25">
      <c r="A72">
        <v>5</v>
      </c>
      <c r="B72">
        <v>0</v>
      </c>
      <c r="C72">
        <v>0.2</v>
      </c>
      <c r="D72">
        <v>0</v>
      </c>
      <c r="E72" s="6">
        <v>1</v>
      </c>
      <c r="F72" s="1">
        <v>147150</v>
      </c>
      <c r="H72">
        <v>5</v>
      </c>
      <c r="I72">
        <v>0</v>
      </c>
      <c r="J72">
        <v>0.2</v>
      </c>
      <c r="K72" s="1">
        <v>0</v>
      </c>
      <c r="L72">
        <v>1</v>
      </c>
      <c r="M72" s="1">
        <v>152570</v>
      </c>
      <c r="O72">
        <v>5</v>
      </c>
      <c r="P72">
        <v>0</v>
      </c>
      <c r="Q72">
        <v>0.2</v>
      </c>
      <c r="R72">
        <v>0</v>
      </c>
      <c r="S72">
        <v>1</v>
      </c>
      <c r="T72" s="1">
        <v>-896910</v>
      </c>
      <c r="U72" s="13"/>
      <c r="V72">
        <v>5</v>
      </c>
      <c r="W72">
        <v>0</v>
      </c>
      <c r="X72">
        <v>0.2</v>
      </c>
      <c r="Y72">
        <v>0</v>
      </c>
      <c r="Z72" s="6">
        <v>1</v>
      </c>
      <c r="AA72" s="1">
        <v>197000</v>
      </c>
      <c r="AC72">
        <v>5</v>
      </c>
      <c r="AD72">
        <v>0</v>
      </c>
      <c r="AE72">
        <v>0.2</v>
      </c>
      <c r="AF72" s="1">
        <v>0</v>
      </c>
      <c r="AG72">
        <v>1</v>
      </c>
      <c r="AH72" s="1">
        <v>297000</v>
      </c>
      <c r="AJ72">
        <v>5</v>
      </c>
      <c r="AK72">
        <v>0</v>
      </c>
      <c r="AL72">
        <v>0.2</v>
      </c>
      <c r="AM72">
        <v>0</v>
      </c>
      <c r="AN72">
        <v>1</v>
      </c>
      <c r="AO72" s="1">
        <v>-988430</v>
      </c>
      <c r="AS72">
        <v>2</v>
      </c>
      <c r="AT72">
        <v>0.3</v>
      </c>
      <c r="AU72" s="1">
        <v>0.4</v>
      </c>
      <c r="AV72" s="1">
        <v>0</v>
      </c>
      <c r="AW72" s="1">
        <v>505990</v>
      </c>
      <c r="AX72" s="1"/>
    </row>
    <row r="73" spans="1:50" x14ac:dyDescent="0.25">
      <c r="A73">
        <v>6</v>
      </c>
      <c r="B73">
        <v>0.3</v>
      </c>
      <c r="C73">
        <v>0.2</v>
      </c>
      <c r="D73">
        <v>0</v>
      </c>
      <c r="E73" s="6">
        <v>1</v>
      </c>
      <c r="F73" s="1">
        <v>147150</v>
      </c>
      <c r="H73">
        <v>6</v>
      </c>
      <c r="I73">
        <v>0.3</v>
      </c>
      <c r="J73">
        <v>0.2</v>
      </c>
      <c r="K73" s="1">
        <v>0</v>
      </c>
      <c r="L73">
        <v>1</v>
      </c>
      <c r="M73" s="1">
        <v>364520</v>
      </c>
      <c r="O73">
        <v>6</v>
      </c>
      <c r="P73">
        <v>0.3</v>
      </c>
      <c r="Q73">
        <v>0.2</v>
      </c>
      <c r="R73">
        <v>0</v>
      </c>
      <c r="S73">
        <v>1</v>
      </c>
      <c r="T73" s="1">
        <v>-896910</v>
      </c>
      <c r="U73" s="13"/>
      <c r="V73">
        <v>6</v>
      </c>
      <c r="W73">
        <v>0.3</v>
      </c>
      <c r="X73">
        <v>0.2</v>
      </c>
      <c r="Y73">
        <v>0</v>
      </c>
      <c r="Z73" s="6">
        <v>1</v>
      </c>
      <c r="AA73" s="1">
        <v>85126</v>
      </c>
      <c r="AC73">
        <v>6</v>
      </c>
      <c r="AD73">
        <v>0.3</v>
      </c>
      <c r="AE73">
        <v>0.2</v>
      </c>
      <c r="AF73" s="1">
        <v>0</v>
      </c>
      <c r="AG73">
        <v>1</v>
      </c>
      <c r="AH73" s="1">
        <v>409000</v>
      </c>
      <c r="AJ73">
        <v>6</v>
      </c>
      <c r="AK73">
        <v>0.3</v>
      </c>
      <c r="AL73">
        <v>0.2</v>
      </c>
      <c r="AM73">
        <v>0</v>
      </c>
      <c r="AN73">
        <v>1</v>
      </c>
      <c r="AO73" s="1">
        <v>-923800</v>
      </c>
      <c r="AS73">
        <v>3</v>
      </c>
      <c r="AT73">
        <v>0.6</v>
      </c>
      <c r="AU73" s="1">
        <v>0.4</v>
      </c>
      <c r="AV73" s="1">
        <v>0</v>
      </c>
      <c r="AW73" s="1">
        <v>118530</v>
      </c>
      <c r="AX73" s="1"/>
    </row>
    <row r="74" spans="1:50" x14ac:dyDescent="0.25">
      <c r="A74">
        <v>6</v>
      </c>
      <c r="B74">
        <v>0.3</v>
      </c>
      <c r="C74">
        <v>0.2</v>
      </c>
      <c r="D74">
        <v>0</v>
      </c>
      <c r="E74" s="6">
        <v>1</v>
      </c>
      <c r="F74" s="1">
        <v>147150</v>
      </c>
      <c r="H74">
        <v>6</v>
      </c>
      <c r="I74">
        <v>0.3</v>
      </c>
      <c r="J74">
        <v>0.2</v>
      </c>
      <c r="K74" s="1">
        <v>0</v>
      </c>
      <c r="L74">
        <v>1</v>
      </c>
      <c r="M74" s="1">
        <v>364520</v>
      </c>
      <c r="O74">
        <v>6</v>
      </c>
      <c r="P74">
        <v>0.3</v>
      </c>
      <c r="Q74">
        <v>0.2</v>
      </c>
      <c r="R74">
        <v>0</v>
      </c>
      <c r="S74">
        <v>1</v>
      </c>
      <c r="T74" s="1">
        <v>-896910</v>
      </c>
      <c r="U74" s="13"/>
      <c r="V74">
        <v>6</v>
      </c>
      <c r="W74">
        <v>0.3</v>
      </c>
      <c r="X74">
        <v>0.2</v>
      </c>
      <c r="Y74">
        <v>0</v>
      </c>
      <c r="Z74" s="6">
        <v>1</v>
      </c>
      <c r="AA74" s="1">
        <v>85126</v>
      </c>
      <c r="AC74">
        <v>6</v>
      </c>
      <c r="AD74">
        <v>0.3</v>
      </c>
      <c r="AE74">
        <v>0.2</v>
      </c>
      <c r="AF74" s="1">
        <v>0</v>
      </c>
      <c r="AG74">
        <v>1</v>
      </c>
      <c r="AH74" s="1">
        <v>409000</v>
      </c>
      <c r="AJ74">
        <v>6</v>
      </c>
      <c r="AK74">
        <v>0.3</v>
      </c>
      <c r="AL74">
        <v>0.2</v>
      </c>
      <c r="AM74">
        <v>0</v>
      </c>
      <c r="AN74">
        <v>1</v>
      </c>
      <c r="AO74" s="1">
        <v>-923800</v>
      </c>
      <c r="AS74">
        <v>6</v>
      </c>
      <c r="AT74">
        <v>0.3</v>
      </c>
      <c r="AU74" s="1">
        <v>0.2</v>
      </c>
      <c r="AV74" s="1">
        <v>0</v>
      </c>
      <c r="AW74" s="1">
        <v>675650</v>
      </c>
      <c r="AX74" s="1"/>
    </row>
    <row r="75" spans="1:50" x14ac:dyDescent="0.25">
      <c r="A75">
        <v>2</v>
      </c>
      <c r="B75">
        <v>0.3</v>
      </c>
      <c r="C75">
        <v>0.4</v>
      </c>
      <c r="D75">
        <v>0</v>
      </c>
      <c r="E75" s="6">
        <v>2</v>
      </c>
      <c r="F75" s="1">
        <v>-636820</v>
      </c>
      <c r="H75">
        <v>2</v>
      </c>
      <c r="I75">
        <v>0.3</v>
      </c>
      <c r="J75">
        <v>0.4</v>
      </c>
      <c r="K75" s="1">
        <v>0</v>
      </c>
      <c r="L75">
        <v>2</v>
      </c>
      <c r="M75">
        <v>63781</v>
      </c>
      <c r="O75">
        <v>2</v>
      </c>
      <c r="P75">
        <v>0.3</v>
      </c>
      <c r="Q75">
        <v>0.4</v>
      </c>
      <c r="R75">
        <v>0</v>
      </c>
      <c r="S75">
        <v>2</v>
      </c>
      <c r="T75" s="1">
        <v>419120</v>
      </c>
      <c r="U75" s="13"/>
      <c r="V75">
        <v>2</v>
      </c>
      <c r="W75">
        <v>0.3</v>
      </c>
      <c r="X75">
        <v>0.4</v>
      </c>
      <c r="Y75">
        <v>0</v>
      </c>
      <c r="Z75" s="6">
        <v>2</v>
      </c>
      <c r="AA75" s="1">
        <v>-594000</v>
      </c>
      <c r="AC75">
        <v>2</v>
      </c>
      <c r="AD75">
        <v>0.3</v>
      </c>
      <c r="AE75">
        <v>0.4</v>
      </c>
      <c r="AF75" s="1">
        <v>0</v>
      </c>
      <c r="AG75">
        <v>2</v>
      </c>
      <c r="AH75">
        <v>49601</v>
      </c>
      <c r="AJ75">
        <v>2</v>
      </c>
      <c r="AK75">
        <v>0.3</v>
      </c>
      <c r="AL75">
        <v>0.4</v>
      </c>
      <c r="AM75">
        <v>0</v>
      </c>
      <c r="AN75">
        <v>2</v>
      </c>
      <c r="AO75" s="1">
        <v>505990</v>
      </c>
      <c r="AS75">
        <v>7</v>
      </c>
      <c r="AT75">
        <v>0.6</v>
      </c>
      <c r="AU75" s="1">
        <v>0.2</v>
      </c>
      <c r="AV75">
        <v>0</v>
      </c>
      <c r="AW75" s="1">
        <v>288190</v>
      </c>
      <c r="AX75" s="1"/>
    </row>
    <row r="76" spans="1:50" x14ac:dyDescent="0.25">
      <c r="A76">
        <v>2</v>
      </c>
      <c r="B76">
        <v>0.3</v>
      </c>
      <c r="C76">
        <v>0.4</v>
      </c>
      <c r="D76">
        <v>0</v>
      </c>
      <c r="E76" s="6">
        <v>2</v>
      </c>
      <c r="F76" s="1">
        <v>-636820</v>
      </c>
      <c r="H76">
        <v>2</v>
      </c>
      <c r="I76">
        <v>0.3</v>
      </c>
      <c r="J76">
        <v>0.4</v>
      </c>
      <c r="K76" s="1">
        <v>0</v>
      </c>
      <c r="L76">
        <v>2</v>
      </c>
      <c r="M76">
        <v>63781</v>
      </c>
      <c r="O76">
        <v>2</v>
      </c>
      <c r="P76">
        <v>0.3</v>
      </c>
      <c r="Q76">
        <v>0.4</v>
      </c>
      <c r="R76">
        <v>0</v>
      </c>
      <c r="S76">
        <v>2</v>
      </c>
      <c r="T76" s="1">
        <v>419120</v>
      </c>
      <c r="U76" s="13"/>
      <c r="V76">
        <v>2</v>
      </c>
      <c r="W76">
        <v>0.3</v>
      </c>
      <c r="X76">
        <v>0.4</v>
      </c>
      <c r="Y76">
        <v>0</v>
      </c>
      <c r="Z76" s="6">
        <v>2</v>
      </c>
      <c r="AA76" s="1">
        <v>-594000</v>
      </c>
      <c r="AC76">
        <v>2</v>
      </c>
      <c r="AD76">
        <v>0.3</v>
      </c>
      <c r="AE76">
        <v>0.4</v>
      </c>
      <c r="AF76" s="1">
        <v>0</v>
      </c>
      <c r="AG76">
        <v>2</v>
      </c>
      <c r="AH76">
        <v>49601</v>
      </c>
      <c r="AJ76">
        <v>2</v>
      </c>
      <c r="AK76">
        <v>0.3</v>
      </c>
      <c r="AL76">
        <v>0.4</v>
      </c>
      <c r="AM76">
        <v>0</v>
      </c>
      <c r="AN76">
        <v>2</v>
      </c>
      <c r="AO76" s="1">
        <v>505990</v>
      </c>
      <c r="AS76">
        <v>3</v>
      </c>
      <c r="AT76">
        <v>0.6</v>
      </c>
      <c r="AU76" s="1">
        <v>0.4</v>
      </c>
      <c r="AV76">
        <v>0</v>
      </c>
      <c r="AW76">
        <v>70907</v>
      </c>
    </row>
    <row r="77" spans="1:50" x14ac:dyDescent="0.25">
      <c r="A77">
        <v>3</v>
      </c>
      <c r="B77">
        <v>0.6</v>
      </c>
      <c r="C77">
        <v>0.4</v>
      </c>
      <c r="D77">
        <v>0</v>
      </c>
      <c r="E77" s="6">
        <v>2</v>
      </c>
      <c r="F77" s="1">
        <v>-636820</v>
      </c>
      <c r="H77">
        <v>3</v>
      </c>
      <c r="I77">
        <v>0.6</v>
      </c>
      <c r="J77">
        <v>0.4</v>
      </c>
      <c r="K77" s="1">
        <v>0</v>
      </c>
      <c r="L77">
        <v>2</v>
      </c>
      <c r="M77" s="1">
        <v>-438590</v>
      </c>
      <c r="O77">
        <v>3</v>
      </c>
      <c r="P77">
        <v>0.6</v>
      </c>
      <c r="Q77">
        <v>0.4</v>
      </c>
      <c r="R77">
        <v>0</v>
      </c>
      <c r="S77">
        <v>2</v>
      </c>
      <c r="T77" s="1">
        <v>419120</v>
      </c>
      <c r="U77" s="13"/>
      <c r="V77">
        <v>3</v>
      </c>
      <c r="W77">
        <v>0.6</v>
      </c>
      <c r="X77">
        <v>0.4</v>
      </c>
      <c r="Y77">
        <v>0</v>
      </c>
      <c r="Z77" s="6">
        <v>2</v>
      </c>
      <c r="AA77" s="1">
        <v>-339000</v>
      </c>
      <c r="AC77">
        <v>3</v>
      </c>
      <c r="AD77">
        <v>0.6</v>
      </c>
      <c r="AE77">
        <v>0.4</v>
      </c>
      <c r="AF77" s="1">
        <v>0</v>
      </c>
      <c r="AG77">
        <v>2</v>
      </c>
      <c r="AH77" s="1">
        <v>-205000</v>
      </c>
      <c r="AJ77">
        <v>3</v>
      </c>
      <c r="AK77">
        <v>0.6</v>
      </c>
      <c r="AL77">
        <v>0.4</v>
      </c>
      <c r="AM77">
        <v>0</v>
      </c>
      <c r="AN77">
        <v>2</v>
      </c>
      <c r="AO77" s="1">
        <v>118530</v>
      </c>
      <c r="AS77">
        <v>4</v>
      </c>
      <c r="AT77">
        <v>0.9</v>
      </c>
      <c r="AU77">
        <v>0.4</v>
      </c>
      <c r="AV77">
        <v>0</v>
      </c>
      <c r="AW77" s="1">
        <v>172200</v>
      </c>
      <c r="AX77" s="1"/>
    </row>
    <row r="78" spans="1:50" x14ac:dyDescent="0.25">
      <c r="A78">
        <v>3</v>
      </c>
      <c r="B78">
        <v>0.6</v>
      </c>
      <c r="C78">
        <v>0.4</v>
      </c>
      <c r="D78">
        <v>0</v>
      </c>
      <c r="E78" s="6">
        <v>2</v>
      </c>
      <c r="F78" s="1">
        <v>-636820</v>
      </c>
      <c r="H78">
        <v>3</v>
      </c>
      <c r="I78">
        <v>0.6</v>
      </c>
      <c r="J78">
        <v>0.4</v>
      </c>
      <c r="K78" s="1">
        <v>0</v>
      </c>
      <c r="L78">
        <v>2</v>
      </c>
      <c r="M78" s="1">
        <v>-438590</v>
      </c>
      <c r="O78">
        <v>3</v>
      </c>
      <c r="P78">
        <v>0.6</v>
      </c>
      <c r="Q78">
        <v>0.4</v>
      </c>
      <c r="R78">
        <v>0</v>
      </c>
      <c r="S78">
        <v>2</v>
      </c>
      <c r="T78" s="1">
        <v>419120</v>
      </c>
      <c r="U78" s="13"/>
      <c r="V78">
        <v>3</v>
      </c>
      <c r="W78">
        <v>0.6</v>
      </c>
      <c r="X78">
        <v>0.4</v>
      </c>
      <c r="Y78">
        <v>0</v>
      </c>
      <c r="Z78" s="6">
        <v>2</v>
      </c>
      <c r="AA78" s="1">
        <v>-339000</v>
      </c>
      <c r="AC78">
        <v>3</v>
      </c>
      <c r="AD78">
        <v>0.6</v>
      </c>
      <c r="AE78">
        <v>0.4</v>
      </c>
      <c r="AF78" s="1">
        <v>0</v>
      </c>
      <c r="AG78">
        <v>2</v>
      </c>
      <c r="AH78" s="1">
        <v>-205000</v>
      </c>
      <c r="AJ78">
        <v>3</v>
      </c>
      <c r="AK78">
        <v>0.6</v>
      </c>
      <c r="AL78">
        <v>0.4</v>
      </c>
      <c r="AM78">
        <v>0</v>
      </c>
      <c r="AN78">
        <v>2</v>
      </c>
      <c r="AO78" s="1">
        <v>118530</v>
      </c>
      <c r="AS78">
        <v>7</v>
      </c>
      <c r="AT78">
        <v>0.6</v>
      </c>
      <c r="AU78" s="1">
        <v>0.2</v>
      </c>
      <c r="AV78">
        <v>0</v>
      </c>
      <c r="AW78">
        <v>-82692</v>
      </c>
    </row>
    <row r="79" spans="1:50" x14ac:dyDescent="0.25">
      <c r="A79">
        <v>6</v>
      </c>
      <c r="B79">
        <v>0.3</v>
      </c>
      <c r="C79">
        <v>0.2</v>
      </c>
      <c r="D79">
        <v>0</v>
      </c>
      <c r="E79" s="6">
        <v>2</v>
      </c>
      <c r="F79" s="1">
        <v>22457</v>
      </c>
      <c r="H79">
        <v>6</v>
      </c>
      <c r="I79">
        <v>0.3</v>
      </c>
      <c r="J79">
        <v>0.2</v>
      </c>
      <c r="K79" s="1">
        <v>0</v>
      </c>
      <c r="L79">
        <v>2</v>
      </c>
      <c r="M79" s="1">
        <v>63781</v>
      </c>
      <c r="O79">
        <v>6</v>
      </c>
      <c r="P79">
        <v>0.3</v>
      </c>
      <c r="Q79">
        <v>0.2</v>
      </c>
      <c r="R79">
        <v>0</v>
      </c>
      <c r="S79">
        <v>2</v>
      </c>
      <c r="T79" s="1">
        <v>419120</v>
      </c>
      <c r="U79" s="13"/>
      <c r="V79">
        <v>6</v>
      </c>
      <c r="W79">
        <v>0.3</v>
      </c>
      <c r="X79">
        <v>0.2</v>
      </c>
      <c r="Y79">
        <v>0</v>
      </c>
      <c r="Z79" s="6">
        <v>2</v>
      </c>
      <c r="AA79" s="1">
        <v>-336000</v>
      </c>
      <c r="AC79">
        <v>6</v>
      </c>
      <c r="AD79">
        <v>0.3</v>
      </c>
      <c r="AE79">
        <v>0.2</v>
      </c>
      <c r="AF79" s="1">
        <v>0</v>
      </c>
      <c r="AG79">
        <v>2</v>
      </c>
      <c r="AH79" s="1">
        <v>-209000</v>
      </c>
      <c r="AJ79">
        <v>6</v>
      </c>
      <c r="AK79">
        <v>0.3</v>
      </c>
      <c r="AL79">
        <v>0.2</v>
      </c>
      <c r="AM79">
        <v>0</v>
      </c>
      <c r="AN79">
        <v>2</v>
      </c>
      <c r="AO79" s="1">
        <v>675650</v>
      </c>
      <c r="AS79">
        <v>8</v>
      </c>
      <c r="AT79">
        <v>0.9</v>
      </c>
      <c r="AU79">
        <v>0.2</v>
      </c>
      <c r="AV79" s="1">
        <v>0</v>
      </c>
      <c r="AW79">
        <v>18599</v>
      </c>
    </row>
    <row r="80" spans="1:50" x14ac:dyDescent="0.25">
      <c r="A80">
        <v>6</v>
      </c>
      <c r="B80">
        <v>0.3</v>
      </c>
      <c r="C80">
        <v>0.2</v>
      </c>
      <c r="D80">
        <v>0</v>
      </c>
      <c r="E80" s="6">
        <v>2</v>
      </c>
      <c r="F80" s="1">
        <v>22457</v>
      </c>
      <c r="H80">
        <v>6</v>
      </c>
      <c r="I80">
        <v>0.3</v>
      </c>
      <c r="J80">
        <v>0.2</v>
      </c>
      <c r="K80" s="1">
        <v>0</v>
      </c>
      <c r="L80">
        <v>2</v>
      </c>
      <c r="M80" s="1">
        <v>63781</v>
      </c>
      <c r="O80">
        <v>6</v>
      </c>
      <c r="P80">
        <v>0.3</v>
      </c>
      <c r="Q80">
        <v>0.2</v>
      </c>
      <c r="R80">
        <v>0</v>
      </c>
      <c r="S80">
        <v>2</v>
      </c>
      <c r="T80" s="1">
        <v>419120</v>
      </c>
      <c r="U80" s="13"/>
      <c r="V80">
        <v>6</v>
      </c>
      <c r="W80">
        <v>0.3</v>
      </c>
      <c r="X80">
        <v>0.2</v>
      </c>
      <c r="Y80">
        <v>0</v>
      </c>
      <c r="Z80" s="6">
        <v>2</v>
      </c>
      <c r="AA80" s="1">
        <v>-336000</v>
      </c>
      <c r="AC80">
        <v>6</v>
      </c>
      <c r="AD80">
        <v>0.3</v>
      </c>
      <c r="AE80">
        <v>0.2</v>
      </c>
      <c r="AF80" s="1">
        <v>0</v>
      </c>
      <c r="AG80">
        <v>2</v>
      </c>
      <c r="AH80" s="1">
        <v>-209000</v>
      </c>
      <c r="AJ80">
        <v>6</v>
      </c>
      <c r="AK80">
        <v>0.3</v>
      </c>
      <c r="AL80">
        <v>0.2</v>
      </c>
      <c r="AM80">
        <v>0</v>
      </c>
      <c r="AN80">
        <v>2</v>
      </c>
      <c r="AO80" s="1">
        <v>675650</v>
      </c>
      <c r="AS80">
        <v>7</v>
      </c>
      <c r="AT80">
        <v>0.6</v>
      </c>
      <c r="AU80">
        <v>0.2</v>
      </c>
      <c r="AV80" s="1">
        <v>0</v>
      </c>
      <c r="AW80" s="1">
        <v>450300</v>
      </c>
      <c r="AX80" s="1"/>
    </row>
    <row r="81" spans="1:50" x14ac:dyDescent="0.25">
      <c r="A81">
        <v>7</v>
      </c>
      <c r="B81">
        <v>0.6</v>
      </c>
      <c r="C81">
        <v>0.2</v>
      </c>
      <c r="D81">
        <v>0</v>
      </c>
      <c r="E81" s="6">
        <v>2</v>
      </c>
      <c r="F81" s="1">
        <v>22457</v>
      </c>
      <c r="H81">
        <v>7</v>
      </c>
      <c r="I81">
        <v>0.6</v>
      </c>
      <c r="J81">
        <v>0.2</v>
      </c>
      <c r="K81" s="1">
        <v>0</v>
      </c>
      <c r="L81">
        <v>2</v>
      </c>
      <c r="M81" s="1">
        <v>-438590</v>
      </c>
      <c r="O81">
        <v>7</v>
      </c>
      <c r="P81">
        <v>0.6</v>
      </c>
      <c r="Q81">
        <v>0.2</v>
      </c>
      <c r="R81">
        <v>0</v>
      </c>
      <c r="S81">
        <v>2</v>
      </c>
      <c r="T81" s="1">
        <v>419120</v>
      </c>
      <c r="U81" s="13"/>
      <c r="V81">
        <v>7</v>
      </c>
      <c r="W81">
        <v>0.6</v>
      </c>
      <c r="X81">
        <v>0.2</v>
      </c>
      <c r="Y81">
        <v>0</v>
      </c>
      <c r="Z81" s="6">
        <v>2</v>
      </c>
      <c r="AA81" s="1">
        <v>-81156</v>
      </c>
      <c r="AC81">
        <v>7</v>
      </c>
      <c r="AD81">
        <v>0.6</v>
      </c>
      <c r="AE81">
        <v>0.2</v>
      </c>
      <c r="AF81" s="1">
        <v>0</v>
      </c>
      <c r="AG81">
        <v>2</v>
      </c>
      <c r="AH81" s="1">
        <v>-463000</v>
      </c>
      <c r="AJ81">
        <v>7</v>
      </c>
      <c r="AK81">
        <v>0.6</v>
      </c>
      <c r="AL81">
        <v>0.2</v>
      </c>
      <c r="AM81">
        <v>0</v>
      </c>
      <c r="AN81">
        <v>2</v>
      </c>
      <c r="AO81" s="1">
        <v>288190</v>
      </c>
      <c r="AS81">
        <v>8</v>
      </c>
      <c r="AT81">
        <v>0.9</v>
      </c>
      <c r="AU81" s="1">
        <v>0.2</v>
      </c>
      <c r="AV81" s="1">
        <v>0</v>
      </c>
      <c r="AW81" s="1">
        <v>421000</v>
      </c>
      <c r="AX81" s="1"/>
    </row>
    <row r="82" spans="1:50" x14ac:dyDescent="0.25">
      <c r="A82">
        <v>7</v>
      </c>
      <c r="B82">
        <v>0.6</v>
      </c>
      <c r="C82">
        <v>0.2</v>
      </c>
      <c r="D82">
        <v>0</v>
      </c>
      <c r="E82" s="6">
        <v>2</v>
      </c>
      <c r="F82" s="1">
        <v>22457</v>
      </c>
      <c r="H82">
        <v>7</v>
      </c>
      <c r="I82">
        <v>0.6</v>
      </c>
      <c r="J82">
        <v>0.2</v>
      </c>
      <c r="K82" s="1">
        <v>0</v>
      </c>
      <c r="L82">
        <v>2</v>
      </c>
      <c r="M82" s="1">
        <v>-438590</v>
      </c>
      <c r="O82">
        <v>7</v>
      </c>
      <c r="P82">
        <v>0.6</v>
      </c>
      <c r="Q82">
        <v>0.2</v>
      </c>
      <c r="R82">
        <v>0</v>
      </c>
      <c r="S82">
        <v>2</v>
      </c>
      <c r="T82" s="1">
        <v>419120</v>
      </c>
      <c r="U82" s="13"/>
      <c r="V82">
        <v>7</v>
      </c>
      <c r="W82">
        <v>0.6</v>
      </c>
      <c r="X82">
        <v>0.2</v>
      </c>
      <c r="Y82">
        <v>0</v>
      </c>
      <c r="Z82" s="6">
        <v>2</v>
      </c>
      <c r="AA82" s="1">
        <v>-81156</v>
      </c>
      <c r="AC82">
        <v>7</v>
      </c>
      <c r="AD82">
        <v>0.6</v>
      </c>
      <c r="AE82">
        <v>0.2</v>
      </c>
      <c r="AF82" s="1">
        <v>0</v>
      </c>
      <c r="AG82">
        <v>2</v>
      </c>
      <c r="AH82" s="1">
        <v>-463000</v>
      </c>
      <c r="AJ82">
        <v>7</v>
      </c>
      <c r="AK82">
        <v>0.6</v>
      </c>
      <c r="AL82">
        <v>0.2</v>
      </c>
      <c r="AM82">
        <v>0</v>
      </c>
      <c r="AN82">
        <v>2</v>
      </c>
      <c r="AO82" s="1">
        <v>288190</v>
      </c>
      <c r="AS82">
        <v>9</v>
      </c>
      <c r="AT82">
        <v>0.6</v>
      </c>
      <c r="AU82" s="1">
        <v>0</v>
      </c>
      <c r="AV82" s="1">
        <v>0</v>
      </c>
      <c r="AW82" s="1">
        <v>229070</v>
      </c>
      <c r="AX82" s="1"/>
    </row>
    <row r="83" spans="1:50" x14ac:dyDescent="0.25">
      <c r="A83">
        <v>3</v>
      </c>
      <c r="B83">
        <v>0.6</v>
      </c>
      <c r="C83">
        <v>0.4</v>
      </c>
      <c r="D83">
        <v>0</v>
      </c>
      <c r="E83" s="6">
        <v>3</v>
      </c>
      <c r="F83" s="1">
        <v>202890</v>
      </c>
      <c r="H83">
        <v>3</v>
      </c>
      <c r="I83">
        <v>0.6</v>
      </c>
      <c r="J83">
        <v>0.4</v>
      </c>
      <c r="K83">
        <v>0</v>
      </c>
      <c r="L83">
        <v>3</v>
      </c>
      <c r="M83" s="1">
        <v>-330150</v>
      </c>
      <c r="O83">
        <v>3</v>
      </c>
      <c r="P83">
        <v>0.6</v>
      </c>
      <c r="Q83">
        <v>0.4</v>
      </c>
      <c r="R83">
        <v>0</v>
      </c>
      <c r="S83">
        <v>3</v>
      </c>
      <c r="T83" s="1">
        <v>6272.7</v>
      </c>
      <c r="U83" s="13"/>
      <c r="V83">
        <v>3</v>
      </c>
      <c r="W83">
        <v>0.6</v>
      </c>
      <c r="X83">
        <v>0.4</v>
      </c>
      <c r="Y83">
        <v>0</v>
      </c>
      <c r="Z83" s="6">
        <v>3</v>
      </c>
      <c r="AA83" s="1">
        <v>168000</v>
      </c>
      <c r="AC83">
        <v>3</v>
      </c>
      <c r="AD83">
        <v>0.6</v>
      </c>
      <c r="AE83">
        <v>0.4</v>
      </c>
      <c r="AF83">
        <v>0</v>
      </c>
      <c r="AG83">
        <v>3</v>
      </c>
      <c r="AH83" s="1">
        <v>-275000</v>
      </c>
      <c r="AJ83">
        <v>3</v>
      </c>
      <c r="AK83">
        <v>0.6</v>
      </c>
      <c r="AL83">
        <v>0.4</v>
      </c>
      <c r="AM83">
        <v>0</v>
      </c>
      <c r="AN83">
        <v>3</v>
      </c>
      <c r="AO83" s="1">
        <v>70907</v>
      </c>
      <c r="AS83">
        <v>10</v>
      </c>
      <c r="AT83">
        <v>0.9</v>
      </c>
      <c r="AU83" s="1">
        <v>0</v>
      </c>
      <c r="AV83">
        <v>0</v>
      </c>
      <c r="AW83" s="1">
        <v>199780</v>
      </c>
      <c r="AX83" s="1"/>
    </row>
    <row r="84" spans="1:50" x14ac:dyDescent="0.25">
      <c r="A84">
        <v>3</v>
      </c>
      <c r="B84">
        <v>0.6</v>
      </c>
      <c r="C84">
        <v>0.4</v>
      </c>
      <c r="D84">
        <v>0</v>
      </c>
      <c r="E84" s="6">
        <v>3</v>
      </c>
      <c r="F84" s="1">
        <v>202890</v>
      </c>
      <c r="H84">
        <v>3</v>
      </c>
      <c r="I84">
        <v>0.6</v>
      </c>
      <c r="J84">
        <v>0.4</v>
      </c>
      <c r="K84" s="1">
        <v>0</v>
      </c>
      <c r="L84">
        <v>3</v>
      </c>
      <c r="M84" s="1">
        <v>-330150</v>
      </c>
      <c r="O84">
        <v>3</v>
      </c>
      <c r="P84">
        <v>0.6</v>
      </c>
      <c r="Q84">
        <v>0.4</v>
      </c>
      <c r="R84">
        <v>0</v>
      </c>
      <c r="S84">
        <v>3</v>
      </c>
      <c r="T84" s="1">
        <v>6272.7</v>
      </c>
      <c r="U84" s="13"/>
      <c r="V84">
        <v>3</v>
      </c>
      <c r="W84">
        <v>0.6</v>
      </c>
      <c r="X84">
        <v>0.4</v>
      </c>
      <c r="Y84">
        <v>0</v>
      </c>
      <c r="Z84" s="6">
        <v>3</v>
      </c>
      <c r="AA84" s="1">
        <v>168000</v>
      </c>
      <c r="AC84">
        <v>3</v>
      </c>
      <c r="AD84">
        <v>0.6</v>
      </c>
      <c r="AE84">
        <v>0.4</v>
      </c>
      <c r="AF84" s="1">
        <v>0</v>
      </c>
      <c r="AG84">
        <v>3</v>
      </c>
      <c r="AH84" s="1">
        <v>-275000</v>
      </c>
      <c r="AJ84">
        <v>3</v>
      </c>
      <c r="AK84">
        <v>0.6</v>
      </c>
      <c r="AL84">
        <v>0.4</v>
      </c>
      <c r="AM84">
        <v>0</v>
      </c>
      <c r="AN84">
        <v>3</v>
      </c>
      <c r="AO84" s="1">
        <v>70907</v>
      </c>
      <c r="AS84">
        <v>0</v>
      </c>
      <c r="AT84">
        <v>0</v>
      </c>
      <c r="AU84" s="1">
        <v>199780</v>
      </c>
    </row>
    <row r="85" spans="1:50" x14ac:dyDescent="0.25">
      <c r="A85">
        <v>4</v>
      </c>
      <c r="B85">
        <v>0.9</v>
      </c>
      <c r="C85">
        <v>0.4</v>
      </c>
      <c r="D85">
        <v>0</v>
      </c>
      <c r="E85" s="6">
        <v>3</v>
      </c>
      <c r="F85" s="1">
        <v>202890</v>
      </c>
      <c r="H85">
        <v>4</v>
      </c>
      <c r="I85">
        <v>0.9</v>
      </c>
      <c r="J85">
        <v>0.4</v>
      </c>
      <c r="K85" s="1">
        <v>0</v>
      </c>
      <c r="L85">
        <v>3</v>
      </c>
      <c r="M85">
        <v>83160</v>
      </c>
      <c r="O85">
        <v>4</v>
      </c>
      <c r="P85">
        <v>0.9</v>
      </c>
      <c r="Q85">
        <v>0.4</v>
      </c>
      <c r="R85">
        <v>0</v>
      </c>
      <c r="S85">
        <v>3</v>
      </c>
      <c r="T85" s="1">
        <v>6272.7</v>
      </c>
      <c r="U85" s="13"/>
      <c r="V85">
        <v>4</v>
      </c>
      <c r="W85">
        <v>0.9</v>
      </c>
      <c r="X85">
        <v>0.4</v>
      </c>
      <c r="Y85">
        <v>0</v>
      </c>
      <c r="Z85" s="6">
        <v>3</v>
      </c>
      <c r="AA85" s="1">
        <v>-61918</v>
      </c>
      <c r="AC85">
        <v>4</v>
      </c>
      <c r="AD85">
        <v>0.9</v>
      </c>
      <c r="AE85">
        <v>0.4</v>
      </c>
      <c r="AF85" s="1">
        <v>0</v>
      </c>
      <c r="AG85">
        <v>3</v>
      </c>
      <c r="AH85">
        <v>-44470</v>
      </c>
      <c r="AJ85">
        <v>4</v>
      </c>
      <c r="AK85">
        <v>0.9</v>
      </c>
      <c r="AL85">
        <v>0.4</v>
      </c>
      <c r="AM85">
        <v>0</v>
      </c>
      <c r="AN85">
        <v>3</v>
      </c>
      <c r="AO85" s="1">
        <v>172200</v>
      </c>
    </row>
    <row r="86" spans="1:50" x14ac:dyDescent="0.25">
      <c r="A86">
        <v>4</v>
      </c>
      <c r="B86">
        <v>0.9</v>
      </c>
      <c r="C86">
        <v>0.4</v>
      </c>
      <c r="D86">
        <v>0</v>
      </c>
      <c r="E86" s="6">
        <v>3</v>
      </c>
      <c r="F86" s="1">
        <v>202890</v>
      </c>
      <c r="H86">
        <v>4</v>
      </c>
      <c r="I86">
        <v>0.9</v>
      </c>
      <c r="J86">
        <v>0.4</v>
      </c>
      <c r="K86" s="1">
        <v>0</v>
      </c>
      <c r="L86">
        <v>3</v>
      </c>
      <c r="M86">
        <v>83160</v>
      </c>
      <c r="O86">
        <v>4</v>
      </c>
      <c r="P86">
        <v>0.9</v>
      </c>
      <c r="Q86">
        <v>0.4</v>
      </c>
      <c r="R86">
        <v>0</v>
      </c>
      <c r="S86">
        <v>3</v>
      </c>
      <c r="T86" s="1">
        <v>6272.7</v>
      </c>
      <c r="U86" s="13"/>
      <c r="V86">
        <v>4</v>
      </c>
      <c r="W86">
        <v>0.9</v>
      </c>
      <c r="X86">
        <v>0.4</v>
      </c>
      <c r="Y86">
        <v>0</v>
      </c>
      <c r="Z86" s="6">
        <v>3</v>
      </c>
      <c r="AA86" s="1">
        <v>-61918</v>
      </c>
      <c r="AC86">
        <v>4</v>
      </c>
      <c r="AD86">
        <v>0.9</v>
      </c>
      <c r="AE86">
        <v>0.4</v>
      </c>
      <c r="AF86" s="1">
        <v>0</v>
      </c>
      <c r="AG86">
        <v>3</v>
      </c>
      <c r="AH86">
        <v>-44470</v>
      </c>
      <c r="AJ86">
        <v>4</v>
      </c>
      <c r="AK86">
        <v>0.9</v>
      </c>
      <c r="AL86">
        <v>0.4</v>
      </c>
      <c r="AM86">
        <v>0</v>
      </c>
      <c r="AN86">
        <v>3</v>
      </c>
      <c r="AO86" s="1">
        <v>172200</v>
      </c>
    </row>
    <row r="87" spans="1:50" x14ac:dyDescent="0.25">
      <c r="A87">
        <v>7</v>
      </c>
      <c r="B87">
        <v>0.6</v>
      </c>
      <c r="C87">
        <v>0.2</v>
      </c>
      <c r="D87">
        <v>0</v>
      </c>
      <c r="E87" s="6">
        <v>3</v>
      </c>
      <c r="F87" s="1">
        <v>-91894</v>
      </c>
      <c r="H87">
        <v>7</v>
      </c>
      <c r="I87">
        <v>0.6</v>
      </c>
      <c r="J87">
        <v>0.2</v>
      </c>
      <c r="K87" s="1">
        <v>0</v>
      </c>
      <c r="L87">
        <v>3</v>
      </c>
      <c r="M87" s="1">
        <v>-330150</v>
      </c>
      <c r="O87">
        <v>7</v>
      </c>
      <c r="P87">
        <v>0.6</v>
      </c>
      <c r="Q87">
        <v>0.2</v>
      </c>
      <c r="R87">
        <v>0</v>
      </c>
      <c r="S87">
        <v>3</v>
      </c>
      <c r="T87" s="1">
        <v>6272.7</v>
      </c>
      <c r="U87" s="13"/>
      <c r="V87">
        <v>7</v>
      </c>
      <c r="W87">
        <v>0.6</v>
      </c>
      <c r="X87">
        <v>0.2</v>
      </c>
      <c r="Y87">
        <v>0</v>
      </c>
      <c r="Z87" s="6">
        <v>3</v>
      </c>
      <c r="AA87" s="1">
        <v>101000</v>
      </c>
      <c r="AC87">
        <v>7</v>
      </c>
      <c r="AD87">
        <v>0.6</v>
      </c>
      <c r="AE87">
        <v>0.2</v>
      </c>
      <c r="AF87" s="1">
        <v>0</v>
      </c>
      <c r="AG87">
        <v>3</v>
      </c>
      <c r="AH87" s="1">
        <v>-207000</v>
      </c>
      <c r="AJ87">
        <v>7</v>
      </c>
      <c r="AK87">
        <v>0.6</v>
      </c>
      <c r="AL87">
        <v>0.2</v>
      </c>
      <c r="AM87">
        <v>0</v>
      </c>
      <c r="AN87">
        <v>3</v>
      </c>
      <c r="AO87" s="1">
        <v>-82692</v>
      </c>
    </row>
    <row r="88" spans="1:50" x14ac:dyDescent="0.25">
      <c r="A88">
        <v>7</v>
      </c>
      <c r="B88">
        <v>0.6</v>
      </c>
      <c r="C88">
        <v>0.2</v>
      </c>
      <c r="D88">
        <v>0</v>
      </c>
      <c r="E88" s="6">
        <v>3</v>
      </c>
      <c r="F88" s="1">
        <v>-91894</v>
      </c>
      <c r="H88">
        <v>7</v>
      </c>
      <c r="I88">
        <v>0.6</v>
      </c>
      <c r="J88">
        <v>0.2</v>
      </c>
      <c r="K88" s="1">
        <v>0</v>
      </c>
      <c r="L88">
        <v>3</v>
      </c>
      <c r="M88" s="1">
        <v>-330150</v>
      </c>
      <c r="O88">
        <v>7</v>
      </c>
      <c r="P88">
        <v>0.6</v>
      </c>
      <c r="Q88">
        <v>0.2</v>
      </c>
      <c r="R88">
        <v>0</v>
      </c>
      <c r="S88">
        <v>3</v>
      </c>
      <c r="T88" s="1">
        <v>6272.7</v>
      </c>
      <c r="U88" s="13"/>
      <c r="V88">
        <v>7</v>
      </c>
      <c r="W88">
        <v>0.6</v>
      </c>
      <c r="X88">
        <v>0.2</v>
      </c>
      <c r="Y88">
        <v>0</v>
      </c>
      <c r="Z88" s="6">
        <v>3</v>
      </c>
      <c r="AA88" s="1">
        <v>101000</v>
      </c>
      <c r="AC88">
        <v>7</v>
      </c>
      <c r="AD88">
        <v>0.6</v>
      </c>
      <c r="AE88">
        <v>0.2</v>
      </c>
      <c r="AF88" s="1">
        <v>0</v>
      </c>
      <c r="AG88">
        <v>3</v>
      </c>
      <c r="AH88" s="1">
        <v>-207000</v>
      </c>
      <c r="AJ88">
        <v>7</v>
      </c>
      <c r="AK88">
        <v>0.6</v>
      </c>
      <c r="AL88">
        <v>0.2</v>
      </c>
      <c r="AM88">
        <v>0</v>
      </c>
      <c r="AN88">
        <v>3</v>
      </c>
      <c r="AO88" s="1">
        <v>-82692</v>
      </c>
    </row>
    <row r="89" spans="1:50" x14ac:dyDescent="0.25">
      <c r="A89">
        <v>8</v>
      </c>
      <c r="B89">
        <v>0.9</v>
      </c>
      <c r="C89">
        <v>0.2</v>
      </c>
      <c r="D89">
        <v>0</v>
      </c>
      <c r="E89" s="6">
        <v>3</v>
      </c>
      <c r="F89" s="1">
        <v>-91894</v>
      </c>
      <c r="H89">
        <v>8</v>
      </c>
      <c r="I89">
        <v>0.9</v>
      </c>
      <c r="J89">
        <v>0.2</v>
      </c>
      <c r="K89" s="1">
        <v>0</v>
      </c>
      <c r="L89">
        <v>3</v>
      </c>
      <c r="M89">
        <v>83160</v>
      </c>
      <c r="O89">
        <v>8</v>
      </c>
      <c r="P89">
        <v>0.9</v>
      </c>
      <c r="Q89">
        <v>0.2</v>
      </c>
      <c r="R89">
        <v>0</v>
      </c>
      <c r="S89">
        <v>3</v>
      </c>
      <c r="T89" s="1">
        <v>6272.7</v>
      </c>
      <c r="U89" s="13"/>
      <c r="V89">
        <v>8</v>
      </c>
      <c r="W89">
        <v>0.9</v>
      </c>
      <c r="X89">
        <v>0.2</v>
      </c>
      <c r="Y89">
        <v>0</v>
      </c>
      <c r="Z89" s="6">
        <v>3</v>
      </c>
      <c r="AA89" s="1">
        <v>-129000</v>
      </c>
      <c r="AC89">
        <v>8</v>
      </c>
      <c r="AD89">
        <v>0.9</v>
      </c>
      <c r="AE89">
        <v>0.2</v>
      </c>
      <c r="AF89" s="1">
        <v>0</v>
      </c>
      <c r="AG89">
        <v>3</v>
      </c>
      <c r="AH89">
        <v>23057</v>
      </c>
      <c r="AJ89">
        <v>8</v>
      </c>
      <c r="AK89">
        <v>0.9</v>
      </c>
      <c r="AL89">
        <v>0.2</v>
      </c>
      <c r="AM89">
        <v>0</v>
      </c>
      <c r="AN89">
        <v>3</v>
      </c>
      <c r="AO89" s="1">
        <v>18599</v>
      </c>
    </row>
    <row r="90" spans="1:50" x14ac:dyDescent="0.25">
      <c r="A90">
        <v>8</v>
      </c>
      <c r="B90">
        <v>0.9</v>
      </c>
      <c r="C90">
        <v>0.2</v>
      </c>
      <c r="D90">
        <v>0</v>
      </c>
      <c r="E90" s="6">
        <v>3</v>
      </c>
      <c r="F90" s="1">
        <v>-91894</v>
      </c>
      <c r="H90">
        <v>8</v>
      </c>
      <c r="I90">
        <v>0.9</v>
      </c>
      <c r="J90">
        <v>0.2</v>
      </c>
      <c r="K90" s="1">
        <v>0</v>
      </c>
      <c r="L90">
        <v>3</v>
      </c>
      <c r="M90">
        <v>83160</v>
      </c>
      <c r="O90">
        <v>8</v>
      </c>
      <c r="P90">
        <v>0.9</v>
      </c>
      <c r="Q90">
        <v>0.2</v>
      </c>
      <c r="R90">
        <v>0</v>
      </c>
      <c r="S90">
        <v>3</v>
      </c>
      <c r="T90" s="1">
        <v>6272.7</v>
      </c>
      <c r="U90" s="13"/>
      <c r="V90">
        <v>8</v>
      </c>
      <c r="W90">
        <v>0.9</v>
      </c>
      <c r="X90">
        <v>0.2</v>
      </c>
      <c r="Y90">
        <v>0</v>
      </c>
      <c r="Z90" s="6">
        <v>3</v>
      </c>
      <c r="AA90" s="1">
        <v>-129000</v>
      </c>
      <c r="AC90">
        <v>8</v>
      </c>
      <c r="AD90">
        <v>0.9</v>
      </c>
      <c r="AE90">
        <v>0.2</v>
      </c>
      <c r="AF90" s="1">
        <v>0</v>
      </c>
      <c r="AG90">
        <v>3</v>
      </c>
      <c r="AH90">
        <v>23057</v>
      </c>
      <c r="AJ90">
        <v>8</v>
      </c>
      <c r="AK90">
        <v>0.9</v>
      </c>
      <c r="AL90">
        <v>0.2</v>
      </c>
      <c r="AM90">
        <v>0</v>
      </c>
      <c r="AN90">
        <v>3</v>
      </c>
      <c r="AO90" s="1">
        <v>18599</v>
      </c>
    </row>
    <row r="91" spans="1:50" x14ac:dyDescent="0.25">
      <c r="A91">
        <v>7</v>
      </c>
      <c r="B91">
        <v>0.6</v>
      </c>
      <c r="C91">
        <v>0.2</v>
      </c>
      <c r="D91">
        <v>0</v>
      </c>
      <c r="E91" s="6">
        <v>4</v>
      </c>
      <c r="F91" s="1">
        <v>-286690</v>
      </c>
      <c r="H91">
        <v>7</v>
      </c>
      <c r="I91">
        <v>0.6</v>
      </c>
      <c r="J91">
        <v>0.2</v>
      </c>
      <c r="K91" s="1">
        <v>0</v>
      </c>
      <c r="L91">
        <v>4</v>
      </c>
      <c r="M91" s="1">
        <v>-806750</v>
      </c>
      <c r="O91">
        <v>7</v>
      </c>
      <c r="P91">
        <v>0.6</v>
      </c>
      <c r="Q91">
        <v>0.2</v>
      </c>
      <c r="R91">
        <v>0</v>
      </c>
      <c r="S91">
        <v>4</v>
      </c>
      <c r="T91" s="1">
        <v>304790</v>
      </c>
      <c r="U91" s="13"/>
      <c r="V91">
        <v>7</v>
      </c>
      <c r="W91">
        <v>0.6</v>
      </c>
      <c r="X91">
        <v>0.2</v>
      </c>
      <c r="Y91">
        <v>0</v>
      </c>
      <c r="Z91" s="6">
        <v>4</v>
      </c>
      <c r="AA91" s="1">
        <v>-52115</v>
      </c>
      <c r="AC91">
        <v>7</v>
      </c>
      <c r="AD91">
        <v>0.6</v>
      </c>
      <c r="AE91">
        <v>0.2</v>
      </c>
      <c r="AF91" s="1">
        <v>0</v>
      </c>
      <c r="AG91">
        <v>4</v>
      </c>
      <c r="AH91" s="1">
        <v>-571000</v>
      </c>
      <c r="AJ91">
        <v>7</v>
      </c>
      <c r="AK91">
        <v>0.6</v>
      </c>
      <c r="AL91">
        <v>0.2</v>
      </c>
      <c r="AM91">
        <v>0</v>
      </c>
      <c r="AN91">
        <v>4</v>
      </c>
      <c r="AO91" s="1">
        <v>450300</v>
      </c>
    </row>
    <row r="92" spans="1:50" x14ac:dyDescent="0.25">
      <c r="A92">
        <v>7</v>
      </c>
      <c r="B92">
        <v>0.6</v>
      </c>
      <c r="C92">
        <v>0.2</v>
      </c>
      <c r="D92">
        <v>0</v>
      </c>
      <c r="E92" s="6">
        <v>4</v>
      </c>
      <c r="F92" s="1">
        <v>-286690</v>
      </c>
      <c r="H92">
        <v>7</v>
      </c>
      <c r="I92">
        <v>0.6</v>
      </c>
      <c r="J92">
        <v>0.2</v>
      </c>
      <c r="K92" s="1">
        <v>0</v>
      </c>
      <c r="L92">
        <v>4</v>
      </c>
      <c r="M92" s="1">
        <v>-806750</v>
      </c>
      <c r="O92">
        <v>7</v>
      </c>
      <c r="P92">
        <v>0.6</v>
      </c>
      <c r="Q92">
        <v>0.2</v>
      </c>
      <c r="R92">
        <v>0</v>
      </c>
      <c r="S92">
        <v>4</v>
      </c>
      <c r="T92" s="1">
        <v>304790</v>
      </c>
      <c r="U92" s="13"/>
      <c r="V92">
        <v>7</v>
      </c>
      <c r="W92">
        <v>0.6</v>
      </c>
      <c r="X92">
        <v>0.2</v>
      </c>
      <c r="Y92">
        <v>0</v>
      </c>
      <c r="Z92" s="6">
        <v>4</v>
      </c>
      <c r="AA92" s="1">
        <v>-52115</v>
      </c>
      <c r="AC92">
        <v>7</v>
      </c>
      <c r="AD92">
        <v>0.6</v>
      </c>
      <c r="AE92">
        <v>0.2</v>
      </c>
      <c r="AF92" s="1">
        <v>0</v>
      </c>
      <c r="AG92">
        <v>4</v>
      </c>
      <c r="AH92" s="1">
        <v>-571000</v>
      </c>
      <c r="AJ92">
        <v>7</v>
      </c>
      <c r="AK92">
        <v>0.6</v>
      </c>
      <c r="AL92">
        <v>0.2</v>
      </c>
      <c r="AM92">
        <v>0</v>
      </c>
      <c r="AN92">
        <v>4</v>
      </c>
      <c r="AO92" s="1">
        <v>450300</v>
      </c>
    </row>
    <row r="93" spans="1:50" x14ac:dyDescent="0.25">
      <c r="A93">
        <v>8</v>
      </c>
      <c r="B93">
        <v>0.9</v>
      </c>
      <c r="C93">
        <v>0.2</v>
      </c>
      <c r="D93">
        <v>0</v>
      </c>
      <c r="E93" s="6">
        <v>4</v>
      </c>
      <c r="F93" s="1">
        <v>-286690</v>
      </c>
      <c r="H93">
        <v>8</v>
      </c>
      <c r="I93">
        <v>0.9</v>
      </c>
      <c r="J93">
        <v>0.2</v>
      </c>
      <c r="K93" s="1">
        <v>0</v>
      </c>
      <c r="L93">
        <v>4</v>
      </c>
      <c r="M93" s="1">
        <v>-52072</v>
      </c>
      <c r="O93">
        <v>8</v>
      </c>
      <c r="P93">
        <v>0.9</v>
      </c>
      <c r="Q93">
        <v>0.2</v>
      </c>
      <c r="R93">
        <v>0</v>
      </c>
      <c r="S93">
        <v>4</v>
      </c>
      <c r="T93" s="1">
        <v>304790</v>
      </c>
      <c r="U93" s="13"/>
      <c r="V93">
        <v>8</v>
      </c>
      <c r="W93">
        <v>0.9</v>
      </c>
      <c r="X93">
        <v>0.2</v>
      </c>
      <c r="Y93">
        <v>0</v>
      </c>
      <c r="Z93" s="6">
        <v>4</v>
      </c>
      <c r="AA93" s="1">
        <v>-384000</v>
      </c>
      <c r="AC93">
        <v>8</v>
      </c>
      <c r="AD93">
        <v>0.9</v>
      </c>
      <c r="AE93">
        <v>0.2</v>
      </c>
      <c r="AF93" s="1">
        <v>0</v>
      </c>
      <c r="AG93">
        <v>4</v>
      </c>
      <c r="AH93" s="1">
        <v>-239000</v>
      </c>
      <c r="AJ93">
        <v>8</v>
      </c>
      <c r="AK93">
        <v>0.9</v>
      </c>
      <c r="AL93">
        <v>0.2</v>
      </c>
      <c r="AM93">
        <v>0</v>
      </c>
      <c r="AN93">
        <v>4</v>
      </c>
      <c r="AO93" s="1">
        <v>421000</v>
      </c>
    </row>
    <row r="94" spans="1:50" x14ac:dyDescent="0.25">
      <c r="A94">
        <v>8</v>
      </c>
      <c r="B94">
        <v>0.9</v>
      </c>
      <c r="C94">
        <v>0.2</v>
      </c>
      <c r="D94">
        <v>0</v>
      </c>
      <c r="E94" s="6">
        <v>4</v>
      </c>
      <c r="F94" s="1">
        <v>-286690</v>
      </c>
      <c r="H94">
        <v>8</v>
      </c>
      <c r="I94">
        <v>0.9</v>
      </c>
      <c r="J94">
        <v>0.2</v>
      </c>
      <c r="K94" s="1">
        <v>0</v>
      </c>
      <c r="L94">
        <v>4</v>
      </c>
      <c r="M94" s="1">
        <v>-52072</v>
      </c>
      <c r="O94">
        <v>8</v>
      </c>
      <c r="P94">
        <v>0.9</v>
      </c>
      <c r="Q94">
        <v>0.2</v>
      </c>
      <c r="R94">
        <v>0</v>
      </c>
      <c r="S94">
        <v>4</v>
      </c>
      <c r="T94" s="1">
        <v>304790</v>
      </c>
      <c r="U94" s="13"/>
      <c r="V94">
        <v>8</v>
      </c>
      <c r="W94">
        <v>0.9</v>
      </c>
      <c r="X94">
        <v>0.2</v>
      </c>
      <c r="Y94">
        <v>0</v>
      </c>
      <c r="Z94" s="6">
        <v>4</v>
      </c>
      <c r="AA94" s="1">
        <v>-384000</v>
      </c>
      <c r="AC94">
        <v>8</v>
      </c>
      <c r="AD94">
        <v>0.9</v>
      </c>
      <c r="AE94">
        <v>0.2</v>
      </c>
      <c r="AF94" s="1">
        <v>0</v>
      </c>
      <c r="AG94">
        <v>4</v>
      </c>
      <c r="AH94" s="1">
        <v>-239000</v>
      </c>
      <c r="AJ94">
        <v>8</v>
      </c>
      <c r="AK94">
        <v>0.9</v>
      </c>
      <c r="AL94">
        <v>0.2</v>
      </c>
      <c r="AM94">
        <v>0</v>
      </c>
      <c r="AN94">
        <v>4</v>
      </c>
      <c r="AO94" s="1">
        <v>421000</v>
      </c>
    </row>
    <row r="95" spans="1:50" x14ac:dyDescent="0.25">
      <c r="A95">
        <v>9</v>
      </c>
      <c r="B95">
        <v>0.6</v>
      </c>
      <c r="C95">
        <v>0</v>
      </c>
      <c r="D95">
        <v>0</v>
      </c>
      <c r="E95" s="6">
        <v>4</v>
      </c>
      <c r="F95" s="1">
        <v>-199070</v>
      </c>
      <c r="H95">
        <v>9</v>
      </c>
      <c r="I95">
        <v>0.6</v>
      </c>
      <c r="J95">
        <v>0</v>
      </c>
      <c r="K95" s="1">
        <v>0</v>
      </c>
      <c r="L95">
        <v>4</v>
      </c>
      <c r="M95" s="1">
        <v>-806750</v>
      </c>
      <c r="O95">
        <v>9</v>
      </c>
      <c r="P95">
        <v>0.6</v>
      </c>
      <c r="Q95">
        <v>0</v>
      </c>
      <c r="R95">
        <v>0</v>
      </c>
      <c r="S95">
        <v>4</v>
      </c>
      <c r="T95" s="1">
        <v>304790</v>
      </c>
      <c r="U95" s="13"/>
      <c r="V95">
        <v>9</v>
      </c>
      <c r="W95">
        <v>0.6</v>
      </c>
      <c r="X95">
        <v>0</v>
      </c>
      <c r="Y95">
        <v>0</v>
      </c>
      <c r="Z95" s="6">
        <v>4</v>
      </c>
      <c r="AA95" s="1">
        <v>-32585</v>
      </c>
      <c r="AC95">
        <v>9</v>
      </c>
      <c r="AD95">
        <v>0.6</v>
      </c>
      <c r="AE95">
        <v>0</v>
      </c>
      <c r="AF95" s="1">
        <v>0</v>
      </c>
      <c r="AG95">
        <v>4</v>
      </c>
      <c r="AH95" s="1">
        <v>-590000</v>
      </c>
      <c r="AJ95">
        <v>9</v>
      </c>
      <c r="AK95">
        <v>0.6</v>
      </c>
      <c r="AL95">
        <v>0</v>
      </c>
      <c r="AM95">
        <v>0</v>
      </c>
      <c r="AN95">
        <v>4</v>
      </c>
      <c r="AO95" s="1">
        <v>229070</v>
      </c>
    </row>
    <row r="96" spans="1:50" x14ac:dyDescent="0.25">
      <c r="A96">
        <v>9</v>
      </c>
      <c r="B96">
        <v>0.6</v>
      </c>
      <c r="C96">
        <v>0</v>
      </c>
      <c r="D96">
        <v>0</v>
      </c>
      <c r="E96" s="6">
        <v>4</v>
      </c>
      <c r="F96" s="1">
        <v>-199070</v>
      </c>
      <c r="H96">
        <v>9</v>
      </c>
      <c r="I96">
        <v>0.6</v>
      </c>
      <c r="J96">
        <v>0</v>
      </c>
      <c r="K96" s="1">
        <v>0</v>
      </c>
      <c r="L96">
        <v>4</v>
      </c>
      <c r="M96" s="1">
        <v>-806750</v>
      </c>
      <c r="O96">
        <v>9</v>
      </c>
      <c r="P96">
        <v>0.6</v>
      </c>
      <c r="Q96">
        <v>0</v>
      </c>
      <c r="R96">
        <v>0</v>
      </c>
      <c r="S96">
        <v>4</v>
      </c>
      <c r="T96" s="1">
        <v>304790</v>
      </c>
      <c r="U96" s="13"/>
      <c r="V96">
        <v>9</v>
      </c>
      <c r="W96">
        <v>0.6</v>
      </c>
      <c r="X96">
        <v>0</v>
      </c>
      <c r="Y96">
        <v>0</v>
      </c>
      <c r="Z96" s="6">
        <v>4</v>
      </c>
      <c r="AA96" s="1">
        <v>-32585</v>
      </c>
      <c r="AC96">
        <v>9</v>
      </c>
      <c r="AD96">
        <v>0.6</v>
      </c>
      <c r="AE96">
        <v>0</v>
      </c>
      <c r="AF96" s="1">
        <v>0</v>
      </c>
      <c r="AG96">
        <v>4</v>
      </c>
      <c r="AH96" s="1">
        <v>-590000</v>
      </c>
      <c r="AJ96">
        <v>9</v>
      </c>
      <c r="AK96">
        <v>0.6</v>
      </c>
      <c r="AL96">
        <v>0</v>
      </c>
      <c r="AM96">
        <v>0</v>
      </c>
      <c r="AN96">
        <v>4</v>
      </c>
      <c r="AO96" s="1">
        <v>229070</v>
      </c>
    </row>
    <row r="97" spans="1:41" x14ac:dyDescent="0.25">
      <c r="A97">
        <v>10</v>
      </c>
      <c r="B97">
        <v>0.9</v>
      </c>
      <c r="C97">
        <v>0</v>
      </c>
      <c r="D97">
        <v>0</v>
      </c>
      <c r="E97" s="6">
        <v>4</v>
      </c>
      <c r="F97" s="1">
        <v>-199070</v>
      </c>
      <c r="H97">
        <v>10</v>
      </c>
      <c r="I97">
        <v>0.9</v>
      </c>
      <c r="J97">
        <v>0</v>
      </c>
      <c r="K97" s="1">
        <v>0</v>
      </c>
      <c r="L97">
        <v>4</v>
      </c>
      <c r="M97" s="1">
        <v>-52072</v>
      </c>
      <c r="O97">
        <v>10</v>
      </c>
      <c r="P97">
        <v>0.9</v>
      </c>
      <c r="Q97">
        <v>0</v>
      </c>
      <c r="R97">
        <v>0</v>
      </c>
      <c r="S97">
        <v>4</v>
      </c>
      <c r="T97" s="1">
        <v>304790</v>
      </c>
      <c r="U97" s="13"/>
      <c r="V97">
        <v>10</v>
      </c>
      <c r="W97">
        <v>0.9</v>
      </c>
      <c r="X97">
        <v>0</v>
      </c>
      <c r="Y97">
        <v>0</v>
      </c>
      <c r="Z97" s="6">
        <v>4</v>
      </c>
      <c r="AA97" s="1">
        <v>-364000</v>
      </c>
      <c r="AC97">
        <v>10</v>
      </c>
      <c r="AD97">
        <v>0.9</v>
      </c>
      <c r="AE97">
        <v>0</v>
      </c>
      <c r="AF97" s="1">
        <v>0</v>
      </c>
      <c r="AG97">
        <v>4</v>
      </c>
      <c r="AH97" s="1">
        <v>-259000</v>
      </c>
      <c r="AJ97">
        <v>10</v>
      </c>
      <c r="AK97">
        <v>0.9</v>
      </c>
      <c r="AL97">
        <v>0</v>
      </c>
      <c r="AM97">
        <v>0</v>
      </c>
      <c r="AN97">
        <v>4</v>
      </c>
      <c r="AO97" s="1">
        <v>199780</v>
      </c>
    </row>
    <row r="98" spans="1:41" x14ac:dyDescent="0.25">
      <c r="A98">
        <v>10</v>
      </c>
      <c r="B98">
        <v>0.9</v>
      </c>
      <c r="C98">
        <v>0</v>
      </c>
      <c r="D98">
        <v>0</v>
      </c>
      <c r="E98" s="6">
        <v>4</v>
      </c>
      <c r="F98" s="1">
        <v>-199070</v>
      </c>
      <c r="H98">
        <v>10</v>
      </c>
      <c r="I98">
        <v>0.9</v>
      </c>
      <c r="J98">
        <v>0</v>
      </c>
      <c r="K98" s="1">
        <v>0</v>
      </c>
      <c r="L98">
        <v>4</v>
      </c>
      <c r="M98" s="1">
        <v>-52072</v>
      </c>
      <c r="O98">
        <v>10</v>
      </c>
      <c r="P98">
        <v>0.9</v>
      </c>
      <c r="Q98">
        <v>0</v>
      </c>
      <c r="R98">
        <v>0</v>
      </c>
      <c r="S98">
        <v>4</v>
      </c>
      <c r="T98" s="1">
        <v>304790</v>
      </c>
      <c r="U98" s="13"/>
      <c r="V98">
        <v>10</v>
      </c>
      <c r="W98">
        <v>0.9</v>
      </c>
      <c r="X98">
        <v>0</v>
      </c>
      <c r="Y98">
        <v>0</v>
      </c>
      <c r="Z98" s="6">
        <v>4</v>
      </c>
      <c r="AA98" s="1">
        <v>-364000</v>
      </c>
      <c r="AC98">
        <v>10</v>
      </c>
      <c r="AD98">
        <v>0.9</v>
      </c>
      <c r="AE98">
        <v>0</v>
      </c>
      <c r="AF98" s="1">
        <v>0</v>
      </c>
      <c r="AG98">
        <v>4</v>
      </c>
      <c r="AH98" s="1">
        <v>-259000</v>
      </c>
      <c r="AJ98">
        <v>10</v>
      </c>
      <c r="AK98">
        <v>0.9</v>
      </c>
      <c r="AL98">
        <v>0</v>
      </c>
      <c r="AM98">
        <v>0</v>
      </c>
      <c r="AN98">
        <v>4</v>
      </c>
      <c r="AO98" s="1">
        <v>199780</v>
      </c>
    </row>
    <row r="99" spans="1:41" x14ac:dyDescent="0.25">
      <c r="E99" s="1"/>
      <c r="K99" s="1"/>
      <c r="U99" s="13"/>
      <c r="Z99" s="1"/>
      <c r="AF99" s="1"/>
    </row>
    <row r="100" spans="1:41" x14ac:dyDescent="0.25">
      <c r="A100" s="2" t="s">
        <v>82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3"/>
      <c r="V100" s="2" t="s">
        <v>82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t="s">
        <v>19</v>
      </c>
      <c r="H101" t="s">
        <v>20</v>
      </c>
      <c r="O101" t="s">
        <v>79</v>
      </c>
      <c r="U101" s="13"/>
      <c r="V101" t="s">
        <v>19</v>
      </c>
      <c r="AC101" t="s">
        <v>20</v>
      </c>
    </row>
    <row r="102" spans="1:41" x14ac:dyDescent="0.25">
      <c r="A102" t="s">
        <v>0</v>
      </c>
      <c r="B102" t="s">
        <v>1</v>
      </c>
      <c r="C102" t="s">
        <v>2</v>
      </c>
      <c r="D102" t="s">
        <v>3</v>
      </c>
      <c r="E102" t="s">
        <v>41</v>
      </c>
      <c r="F102" t="s">
        <v>49</v>
      </c>
      <c r="H102" t="s">
        <v>0</v>
      </c>
      <c r="I102" t="s">
        <v>1</v>
      </c>
      <c r="J102" t="s">
        <v>2</v>
      </c>
      <c r="K102" t="s">
        <v>3</v>
      </c>
      <c r="L102" t="s">
        <v>41</v>
      </c>
      <c r="M102" t="s">
        <v>49</v>
      </c>
      <c r="O102" t="s">
        <v>0</v>
      </c>
      <c r="P102" t="s">
        <v>1</v>
      </c>
      <c r="Q102" t="s">
        <v>2</v>
      </c>
      <c r="R102" t="s">
        <v>3</v>
      </c>
      <c r="S102" t="s">
        <v>41</v>
      </c>
      <c r="T102" t="s">
        <v>80</v>
      </c>
      <c r="U102" s="13"/>
      <c r="V102" t="s">
        <v>0</v>
      </c>
      <c r="W102" t="s">
        <v>1</v>
      </c>
      <c r="X102" t="s">
        <v>2</v>
      </c>
      <c r="Y102" t="s">
        <v>3</v>
      </c>
      <c r="Z102" t="s">
        <v>41</v>
      </c>
      <c r="AA102" t="s">
        <v>49</v>
      </c>
      <c r="AC102" t="s">
        <v>0</v>
      </c>
      <c r="AD102" t="s">
        <v>1</v>
      </c>
      <c r="AE102" t="s">
        <v>2</v>
      </c>
      <c r="AF102" t="s">
        <v>3</v>
      </c>
      <c r="AG102" t="s">
        <v>41</v>
      </c>
      <c r="AH102" t="s">
        <v>49</v>
      </c>
      <c r="AJ102" t="s">
        <v>0</v>
      </c>
      <c r="AK102" t="s">
        <v>1</v>
      </c>
      <c r="AL102" t="s">
        <v>2</v>
      </c>
      <c r="AM102" t="s">
        <v>3</v>
      </c>
      <c r="AN102" t="s">
        <v>41</v>
      </c>
      <c r="AO102" t="s">
        <v>80</v>
      </c>
    </row>
    <row r="103" spans="1:41" x14ac:dyDescent="0.25">
      <c r="A103">
        <v>1</v>
      </c>
      <c r="B103">
        <v>0</v>
      </c>
      <c r="C103">
        <v>0.4</v>
      </c>
      <c r="D103">
        <v>0</v>
      </c>
      <c r="E103" s="12">
        <v>1</v>
      </c>
      <c r="F103" s="1">
        <v>1.1238999999999999E-6</v>
      </c>
      <c r="H103">
        <v>1</v>
      </c>
      <c r="I103">
        <v>0</v>
      </c>
      <c r="J103">
        <v>0.4</v>
      </c>
      <c r="K103">
        <v>0</v>
      </c>
      <c r="L103" s="6">
        <v>1</v>
      </c>
      <c r="M103" s="1">
        <v>4.2161999999999999E-7</v>
      </c>
      <c r="O103">
        <v>1</v>
      </c>
      <c r="P103">
        <v>0</v>
      </c>
      <c r="Q103">
        <v>0.4</v>
      </c>
      <c r="R103">
        <v>0</v>
      </c>
      <c r="S103" s="1">
        <v>1</v>
      </c>
      <c r="T103" s="1">
        <v>-1.2948999999999999E-5</v>
      </c>
      <c r="U103" s="13"/>
      <c r="V103">
        <v>1</v>
      </c>
      <c r="W103">
        <v>0</v>
      </c>
      <c r="X103">
        <v>0.4</v>
      </c>
      <c r="Y103">
        <v>0</v>
      </c>
      <c r="Z103" s="12">
        <v>1</v>
      </c>
      <c r="AA103" s="1">
        <v>1.1238999999999999E-6</v>
      </c>
      <c r="AC103">
        <v>1</v>
      </c>
      <c r="AD103">
        <v>0</v>
      </c>
      <c r="AE103">
        <v>0.4</v>
      </c>
      <c r="AF103">
        <v>0</v>
      </c>
      <c r="AG103" s="6">
        <v>1</v>
      </c>
      <c r="AH103" s="1">
        <v>4.2161999999999999E-7</v>
      </c>
      <c r="AJ103">
        <v>1</v>
      </c>
      <c r="AK103">
        <v>0</v>
      </c>
      <c r="AL103">
        <v>0.4</v>
      </c>
      <c r="AM103">
        <v>0</v>
      </c>
      <c r="AN103" s="1">
        <v>1</v>
      </c>
      <c r="AO103" s="1">
        <v>-1.2948999999999999E-5</v>
      </c>
    </row>
    <row r="104" spans="1:41" x14ac:dyDescent="0.25">
      <c r="A104">
        <v>2</v>
      </c>
      <c r="B104">
        <v>0.3</v>
      </c>
      <c r="C104">
        <v>0.4</v>
      </c>
      <c r="D104">
        <v>0</v>
      </c>
      <c r="E104" s="12">
        <v>1</v>
      </c>
      <c r="F104" s="1">
        <v>-2.4998999999999998E-7</v>
      </c>
      <c r="H104">
        <v>2</v>
      </c>
      <c r="I104">
        <v>0.3</v>
      </c>
      <c r="J104">
        <v>0.4</v>
      </c>
      <c r="K104">
        <v>0</v>
      </c>
      <c r="L104" s="6">
        <v>1</v>
      </c>
      <c r="M104" s="1">
        <v>1.7955E-6</v>
      </c>
      <c r="O104">
        <v>2</v>
      </c>
      <c r="P104">
        <v>0.3</v>
      </c>
      <c r="Q104">
        <v>0.4</v>
      </c>
      <c r="R104">
        <v>0</v>
      </c>
      <c r="S104" s="1">
        <v>1</v>
      </c>
      <c r="T104" s="1">
        <v>-1.1357E-5</v>
      </c>
      <c r="U104" s="13"/>
      <c r="V104">
        <v>2</v>
      </c>
      <c r="W104">
        <v>0.3</v>
      </c>
      <c r="X104">
        <v>0.4</v>
      </c>
      <c r="Y104">
        <v>0</v>
      </c>
      <c r="Z104" s="12">
        <v>1</v>
      </c>
      <c r="AA104" s="1">
        <v>-2.4998999999999998E-7</v>
      </c>
      <c r="AC104">
        <v>2</v>
      </c>
      <c r="AD104">
        <v>0.3</v>
      </c>
      <c r="AE104">
        <v>0.4</v>
      </c>
      <c r="AF104">
        <v>0</v>
      </c>
      <c r="AG104" s="6">
        <v>1</v>
      </c>
      <c r="AH104" s="1">
        <v>1.7955E-6</v>
      </c>
      <c r="AJ104">
        <v>2</v>
      </c>
      <c r="AK104">
        <v>0.3</v>
      </c>
      <c r="AL104">
        <v>0.4</v>
      </c>
      <c r="AM104">
        <v>0</v>
      </c>
      <c r="AN104" s="1">
        <v>1</v>
      </c>
      <c r="AO104" s="1">
        <v>-1.1357E-5</v>
      </c>
    </row>
    <row r="105" spans="1:41" x14ac:dyDescent="0.25">
      <c r="A105">
        <v>5</v>
      </c>
      <c r="B105">
        <v>0</v>
      </c>
      <c r="C105">
        <v>0.2</v>
      </c>
      <c r="D105">
        <v>0</v>
      </c>
      <c r="E105" s="12">
        <v>1</v>
      </c>
      <c r="F105" s="1">
        <v>5.9324000000000004E-7</v>
      </c>
      <c r="H105">
        <v>5</v>
      </c>
      <c r="I105">
        <v>0</v>
      </c>
      <c r="J105">
        <v>0.2</v>
      </c>
      <c r="K105">
        <v>0</v>
      </c>
      <c r="L105" s="6">
        <v>1</v>
      </c>
      <c r="M105" s="1">
        <v>9.5231000000000004E-7</v>
      </c>
      <c r="O105">
        <v>5</v>
      </c>
      <c r="P105">
        <v>0</v>
      </c>
      <c r="Q105">
        <v>0.2</v>
      </c>
      <c r="R105">
        <v>0</v>
      </c>
      <c r="S105" s="1">
        <v>1</v>
      </c>
      <c r="T105" s="1">
        <v>-1.4781E-5</v>
      </c>
      <c r="U105" s="13"/>
      <c r="V105">
        <v>5</v>
      </c>
      <c r="W105">
        <v>0</v>
      </c>
      <c r="X105">
        <v>0.2</v>
      </c>
      <c r="Y105">
        <v>0</v>
      </c>
      <c r="Z105" s="12">
        <v>1</v>
      </c>
      <c r="AA105" s="1">
        <v>5.9324000000000004E-7</v>
      </c>
      <c r="AC105">
        <v>5</v>
      </c>
      <c r="AD105">
        <v>0</v>
      </c>
      <c r="AE105">
        <v>0.2</v>
      </c>
      <c r="AF105">
        <v>0</v>
      </c>
      <c r="AG105" s="6">
        <v>1</v>
      </c>
      <c r="AH105" s="1">
        <v>9.5231000000000004E-7</v>
      </c>
      <c r="AJ105">
        <v>5</v>
      </c>
      <c r="AK105">
        <v>0</v>
      </c>
      <c r="AL105">
        <v>0.2</v>
      </c>
      <c r="AM105">
        <v>0</v>
      </c>
      <c r="AN105" s="1">
        <v>1</v>
      </c>
      <c r="AO105" s="1">
        <v>-1.4781E-5</v>
      </c>
    </row>
    <row r="106" spans="1:41" x14ac:dyDescent="0.25">
      <c r="A106">
        <v>6</v>
      </c>
      <c r="B106">
        <v>0.3</v>
      </c>
      <c r="C106">
        <v>0.2</v>
      </c>
      <c r="D106">
        <v>0</v>
      </c>
      <c r="E106" s="12">
        <v>1</v>
      </c>
      <c r="F106" s="1">
        <v>-7.8069000000000004E-7</v>
      </c>
      <c r="H106">
        <v>6</v>
      </c>
      <c r="I106">
        <v>0.3</v>
      </c>
      <c r="J106">
        <v>0.2</v>
      </c>
      <c r="K106">
        <v>0</v>
      </c>
      <c r="L106" s="6">
        <v>1</v>
      </c>
      <c r="M106" s="1">
        <v>2.3261999999999999E-6</v>
      </c>
      <c r="O106">
        <v>6</v>
      </c>
      <c r="P106">
        <v>0.3</v>
      </c>
      <c r="Q106">
        <v>0.2</v>
      </c>
      <c r="R106">
        <v>0</v>
      </c>
      <c r="S106" s="1">
        <v>1</v>
      </c>
      <c r="T106" s="1">
        <v>-1.3189E-5</v>
      </c>
      <c r="U106" s="13"/>
      <c r="V106">
        <v>6</v>
      </c>
      <c r="W106">
        <v>0.3</v>
      </c>
      <c r="X106">
        <v>0.2</v>
      </c>
      <c r="Y106">
        <v>0</v>
      </c>
      <c r="Z106" s="12">
        <v>1</v>
      </c>
      <c r="AA106" s="1">
        <v>-7.8069000000000004E-7</v>
      </c>
      <c r="AC106">
        <v>6</v>
      </c>
      <c r="AD106">
        <v>0.3</v>
      </c>
      <c r="AE106">
        <v>0.2</v>
      </c>
      <c r="AF106">
        <v>0</v>
      </c>
      <c r="AG106" s="6">
        <v>1</v>
      </c>
      <c r="AH106" s="1">
        <v>2.3261999999999999E-6</v>
      </c>
      <c r="AJ106">
        <v>6</v>
      </c>
      <c r="AK106">
        <v>0.3</v>
      </c>
      <c r="AL106">
        <v>0.2</v>
      </c>
      <c r="AM106">
        <v>0</v>
      </c>
      <c r="AN106" s="1">
        <v>1</v>
      </c>
      <c r="AO106" s="1">
        <v>-1.3189E-5</v>
      </c>
    </row>
    <row r="107" spans="1:41" x14ac:dyDescent="0.25">
      <c r="A107">
        <v>2</v>
      </c>
      <c r="B107">
        <v>0.3</v>
      </c>
      <c r="C107">
        <v>0.4</v>
      </c>
      <c r="D107">
        <v>0</v>
      </c>
      <c r="E107" s="12">
        <v>2</v>
      </c>
      <c r="F107" s="1">
        <v>-4.4746000000000003E-6</v>
      </c>
      <c r="H107">
        <v>2</v>
      </c>
      <c r="I107">
        <v>0.3</v>
      </c>
      <c r="J107">
        <v>0.4</v>
      </c>
      <c r="K107">
        <v>0</v>
      </c>
      <c r="L107" s="6">
        <v>2</v>
      </c>
      <c r="M107" s="1">
        <v>2.7713E-6</v>
      </c>
      <c r="O107">
        <v>2</v>
      </c>
      <c r="P107">
        <v>0.3</v>
      </c>
      <c r="Q107">
        <v>0.4</v>
      </c>
      <c r="R107">
        <v>0</v>
      </c>
      <c r="S107" s="1">
        <v>2</v>
      </c>
      <c r="T107" s="1">
        <v>8.3301000000000001E-6</v>
      </c>
      <c r="U107" s="13"/>
      <c r="V107">
        <v>2</v>
      </c>
      <c r="W107">
        <v>0.3</v>
      </c>
      <c r="X107">
        <v>0.4</v>
      </c>
      <c r="Y107">
        <v>0</v>
      </c>
      <c r="Z107" s="12">
        <v>2</v>
      </c>
      <c r="AA107" s="1">
        <v>-4.4746000000000003E-6</v>
      </c>
      <c r="AC107">
        <v>2</v>
      </c>
      <c r="AD107">
        <v>0.3</v>
      </c>
      <c r="AE107">
        <v>0.4</v>
      </c>
      <c r="AF107">
        <v>0</v>
      </c>
      <c r="AG107" s="6">
        <v>2</v>
      </c>
      <c r="AH107" s="1">
        <v>2.7713E-6</v>
      </c>
      <c r="AJ107">
        <v>2</v>
      </c>
      <c r="AK107">
        <v>0.3</v>
      </c>
      <c r="AL107">
        <v>0.4</v>
      </c>
      <c r="AM107">
        <v>0</v>
      </c>
      <c r="AN107" s="1">
        <v>2</v>
      </c>
      <c r="AO107" s="1">
        <v>8.3301000000000001E-6</v>
      </c>
    </row>
    <row r="108" spans="1:41" x14ac:dyDescent="0.25">
      <c r="A108">
        <v>3</v>
      </c>
      <c r="B108">
        <v>0.6</v>
      </c>
      <c r="C108">
        <v>0.4</v>
      </c>
      <c r="D108">
        <v>0</v>
      </c>
      <c r="E108" s="12">
        <v>2</v>
      </c>
      <c r="F108" s="1">
        <v>-1.3400000000000001E-6</v>
      </c>
      <c r="H108">
        <v>3</v>
      </c>
      <c r="I108">
        <v>0.6</v>
      </c>
      <c r="J108">
        <v>0.4</v>
      </c>
      <c r="K108">
        <v>0</v>
      </c>
      <c r="L108" s="6">
        <v>2</v>
      </c>
      <c r="M108" s="1">
        <v>-3.6323E-7</v>
      </c>
      <c r="O108">
        <v>3</v>
      </c>
      <c r="P108">
        <v>0.6</v>
      </c>
      <c r="Q108">
        <v>0.4</v>
      </c>
      <c r="R108">
        <v>0</v>
      </c>
      <c r="S108" s="1">
        <v>2</v>
      </c>
      <c r="T108" s="1">
        <v>-1.2144E-6</v>
      </c>
      <c r="U108" s="13"/>
      <c r="V108">
        <v>3</v>
      </c>
      <c r="W108">
        <v>0.6</v>
      </c>
      <c r="X108">
        <v>0.4</v>
      </c>
      <c r="Y108">
        <v>0</v>
      </c>
      <c r="Z108" s="12">
        <v>2</v>
      </c>
      <c r="AA108" s="1">
        <v>-1.3400000000000001E-6</v>
      </c>
      <c r="AC108">
        <v>3</v>
      </c>
      <c r="AD108">
        <v>0.6</v>
      </c>
      <c r="AE108">
        <v>0.4</v>
      </c>
      <c r="AF108">
        <v>0</v>
      </c>
      <c r="AG108" s="6">
        <v>2</v>
      </c>
      <c r="AH108" s="1">
        <v>-3.6323E-7</v>
      </c>
      <c r="AJ108">
        <v>3</v>
      </c>
      <c r="AK108">
        <v>0.6</v>
      </c>
      <c r="AL108">
        <v>0.4</v>
      </c>
      <c r="AM108">
        <v>0</v>
      </c>
      <c r="AN108" s="1">
        <v>2</v>
      </c>
      <c r="AO108" s="1">
        <v>-1.2144E-6</v>
      </c>
    </row>
    <row r="109" spans="1:41" x14ac:dyDescent="0.25">
      <c r="A109">
        <v>6</v>
      </c>
      <c r="B109">
        <v>0.3</v>
      </c>
      <c r="C109">
        <v>0.2</v>
      </c>
      <c r="D109">
        <v>0</v>
      </c>
      <c r="E109" s="12">
        <v>2</v>
      </c>
      <c r="F109" s="1">
        <v>-1.2931E-6</v>
      </c>
      <c r="H109">
        <v>6</v>
      </c>
      <c r="I109">
        <v>0.3</v>
      </c>
      <c r="J109">
        <v>0.2</v>
      </c>
      <c r="K109">
        <v>0</v>
      </c>
      <c r="L109" s="6">
        <v>2</v>
      </c>
      <c r="M109" s="1">
        <v>-4.1017000000000003E-7</v>
      </c>
      <c r="O109">
        <v>6</v>
      </c>
      <c r="P109">
        <v>0.3</v>
      </c>
      <c r="Q109">
        <v>0.2</v>
      </c>
      <c r="R109">
        <v>0</v>
      </c>
      <c r="S109" s="1">
        <v>2</v>
      </c>
      <c r="T109" s="1">
        <v>1.2509E-5</v>
      </c>
      <c r="U109" s="13"/>
      <c r="V109">
        <v>6</v>
      </c>
      <c r="W109">
        <v>0.3</v>
      </c>
      <c r="X109">
        <v>0.2</v>
      </c>
      <c r="Y109">
        <v>0</v>
      </c>
      <c r="Z109" s="12">
        <v>2</v>
      </c>
      <c r="AA109" s="1">
        <v>-1.2931E-6</v>
      </c>
      <c r="AC109">
        <v>6</v>
      </c>
      <c r="AD109">
        <v>0.3</v>
      </c>
      <c r="AE109">
        <v>0.2</v>
      </c>
      <c r="AF109">
        <v>0</v>
      </c>
      <c r="AG109" s="6">
        <v>2</v>
      </c>
      <c r="AH109" s="1">
        <v>-4.1017000000000003E-7</v>
      </c>
      <c r="AJ109">
        <v>6</v>
      </c>
      <c r="AK109">
        <v>0.3</v>
      </c>
      <c r="AL109">
        <v>0.2</v>
      </c>
      <c r="AM109">
        <v>0</v>
      </c>
      <c r="AN109" s="1">
        <v>2</v>
      </c>
      <c r="AO109" s="1">
        <v>1.2509E-5</v>
      </c>
    </row>
    <row r="110" spans="1:41" x14ac:dyDescent="0.25">
      <c r="A110">
        <v>7</v>
      </c>
      <c r="B110">
        <v>0.6</v>
      </c>
      <c r="C110">
        <v>0.2</v>
      </c>
      <c r="D110">
        <v>0</v>
      </c>
      <c r="E110" s="12">
        <v>2</v>
      </c>
      <c r="F110" s="1">
        <v>1.8415000000000001E-6</v>
      </c>
      <c r="H110">
        <v>7</v>
      </c>
      <c r="I110">
        <v>0.6</v>
      </c>
      <c r="J110">
        <v>0.2</v>
      </c>
      <c r="K110">
        <v>0</v>
      </c>
      <c r="L110" s="6">
        <v>2</v>
      </c>
      <c r="M110" s="1">
        <v>-3.5447000000000001E-6</v>
      </c>
      <c r="O110">
        <v>7</v>
      </c>
      <c r="P110">
        <v>0.6</v>
      </c>
      <c r="Q110">
        <v>0.2</v>
      </c>
      <c r="R110">
        <v>0</v>
      </c>
      <c r="S110" s="1">
        <v>2</v>
      </c>
      <c r="T110" s="1">
        <v>2.965E-6</v>
      </c>
      <c r="U110" s="13"/>
      <c r="V110">
        <v>7</v>
      </c>
      <c r="W110">
        <v>0.6</v>
      </c>
      <c r="X110">
        <v>0.2</v>
      </c>
      <c r="Y110">
        <v>0</v>
      </c>
      <c r="Z110" s="12">
        <v>2</v>
      </c>
      <c r="AA110" s="1">
        <v>1.8415000000000001E-6</v>
      </c>
      <c r="AC110">
        <v>7</v>
      </c>
      <c r="AD110">
        <v>0.6</v>
      </c>
      <c r="AE110">
        <v>0.2</v>
      </c>
      <c r="AF110">
        <v>0</v>
      </c>
      <c r="AG110" s="6">
        <v>2</v>
      </c>
      <c r="AH110" s="1">
        <v>-3.5447000000000001E-6</v>
      </c>
      <c r="AJ110">
        <v>7</v>
      </c>
      <c r="AK110">
        <v>0.6</v>
      </c>
      <c r="AL110">
        <v>0.2</v>
      </c>
      <c r="AM110">
        <v>0</v>
      </c>
      <c r="AN110" s="1">
        <v>2</v>
      </c>
      <c r="AO110" s="1">
        <v>2.965E-6</v>
      </c>
    </row>
    <row r="111" spans="1:41" x14ac:dyDescent="0.25">
      <c r="A111">
        <v>3</v>
      </c>
      <c r="B111">
        <v>0.6</v>
      </c>
      <c r="C111">
        <v>0.4</v>
      </c>
      <c r="D111">
        <v>0</v>
      </c>
      <c r="E111" s="12">
        <v>3</v>
      </c>
      <c r="F111" s="1">
        <v>2.1853999999999999E-6</v>
      </c>
      <c r="H111">
        <v>3</v>
      </c>
      <c r="I111">
        <v>0.6</v>
      </c>
      <c r="J111">
        <v>0.4</v>
      </c>
      <c r="K111">
        <v>0</v>
      </c>
      <c r="L111" s="6">
        <v>3</v>
      </c>
      <c r="M111" s="1">
        <v>-2.5181999999999999E-6</v>
      </c>
      <c r="O111">
        <v>3</v>
      </c>
      <c r="P111">
        <v>0.6</v>
      </c>
      <c r="Q111">
        <v>0.4</v>
      </c>
      <c r="R111">
        <v>0</v>
      </c>
      <c r="S111">
        <v>3</v>
      </c>
      <c r="T111" s="1">
        <v>1.2807000000000001E-6</v>
      </c>
      <c r="U111" s="13"/>
      <c r="V111">
        <v>3</v>
      </c>
      <c r="W111">
        <v>0.6</v>
      </c>
      <c r="X111">
        <v>0.4</v>
      </c>
      <c r="Y111">
        <v>0</v>
      </c>
      <c r="Z111" s="12">
        <v>3</v>
      </c>
      <c r="AA111" s="1">
        <v>2.1853999999999999E-6</v>
      </c>
      <c r="AC111">
        <v>3</v>
      </c>
      <c r="AD111">
        <v>0.6</v>
      </c>
      <c r="AE111">
        <v>0.4</v>
      </c>
      <c r="AF111">
        <v>0</v>
      </c>
      <c r="AG111" s="6">
        <v>3</v>
      </c>
      <c r="AH111" s="1">
        <v>-2.5181999999999999E-6</v>
      </c>
      <c r="AJ111">
        <v>3</v>
      </c>
      <c r="AK111">
        <v>0.6</v>
      </c>
      <c r="AL111">
        <v>0.4</v>
      </c>
      <c r="AM111">
        <v>0</v>
      </c>
      <c r="AN111">
        <v>3</v>
      </c>
      <c r="AO111" s="1">
        <v>1.2807000000000001E-6</v>
      </c>
    </row>
    <row r="112" spans="1:41" x14ac:dyDescent="0.25">
      <c r="A112">
        <v>4</v>
      </c>
      <c r="B112">
        <v>0.9</v>
      </c>
      <c r="C112">
        <v>0.4</v>
      </c>
      <c r="D112">
        <v>0</v>
      </c>
      <c r="E112" s="12">
        <v>3</v>
      </c>
      <c r="F112" s="1">
        <v>-6.5239999999999999E-7</v>
      </c>
      <c r="H112">
        <v>4</v>
      </c>
      <c r="I112">
        <v>0.9</v>
      </c>
      <c r="J112">
        <v>0.4</v>
      </c>
      <c r="K112">
        <v>0</v>
      </c>
      <c r="L112" s="6">
        <v>3</v>
      </c>
      <c r="M112" s="1">
        <v>3.1951999999999999E-7</v>
      </c>
      <c r="O112">
        <v>4</v>
      </c>
      <c r="P112">
        <v>0.9</v>
      </c>
      <c r="Q112">
        <v>0.4</v>
      </c>
      <c r="R112">
        <v>0</v>
      </c>
      <c r="S112" s="1">
        <v>3</v>
      </c>
      <c r="T112" s="1">
        <v>3.7759000000000001E-6</v>
      </c>
      <c r="U112" s="13"/>
      <c r="V112">
        <v>4</v>
      </c>
      <c r="W112">
        <v>0.9</v>
      </c>
      <c r="X112">
        <v>0.4</v>
      </c>
      <c r="Y112">
        <v>0</v>
      </c>
      <c r="Z112" s="12">
        <v>3</v>
      </c>
      <c r="AA112" s="1">
        <v>-6.5239999999999999E-7</v>
      </c>
      <c r="AC112">
        <v>4</v>
      </c>
      <c r="AD112">
        <v>0.9</v>
      </c>
      <c r="AE112">
        <v>0.4</v>
      </c>
      <c r="AF112">
        <v>0</v>
      </c>
      <c r="AG112" s="6">
        <v>3</v>
      </c>
      <c r="AH112" s="1">
        <v>3.1951999999999999E-7</v>
      </c>
      <c r="AJ112">
        <v>4</v>
      </c>
      <c r="AK112">
        <v>0.9</v>
      </c>
      <c r="AL112">
        <v>0.4</v>
      </c>
      <c r="AM112">
        <v>0</v>
      </c>
      <c r="AN112" s="1">
        <v>3</v>
      </c>
      <c r="AO112" s="1">
        <v>3.7759000000000001E-6</v>
      </c>
    </row>
    <row r="113" spans="1:41" x14ac:dyDescent="0.25">
      <c r="A113">
        <v>7</v>
      </c>
      <c r="B113">
        <v>0.6</v>
      </c>
      <c r="C113">
        <v>0.2</v>
      </c>
      <c r="D113">
        <v>0</v>
      </c>
      <c r="E113" s="12">
        <v>3</v>
      </c>
      <c r="F113" s="1">
        <v>1.3536000000000001E-6</v>
      </c>
      <c r="H113">
        <v>7</v>
      </c>
      <c r="I113">
        <v>0.6</v>
      </c>
      <c r="J113">
        <v>0.2</v>
      </c>
      <c r="K113">
        <v>0</v>
      </c>
      <c r="L113" s="6">
        <v>3</v>
      </c>
      <c r="M113" s="1">
        <v>-1.6865000000000001E-6</v>
      </c>
      <c r="O113">
        <v>7</v>
      </c>
      <c r="P113">
        <v>0.6</v>
      </c>
      <c r="Q113">
        <v>0.2</v>
      </c>
      <c r="R113">
        <v>0</v>
      </c>
      <c r="S113" s="1">
        <v>3</v>
      </c>
      <c r="T113" s="1">
        <v>-2.5029000000000002E-6</v>
      </c>
      <c r="U113" s="13"/>
      <c r="V113">
        <v>7</v>
      </c>
      <c r="W113">
        <v>0.6</v>
      </c>
      <c r="X113">
        <v>0.2</v>
      </c>
      <c r="Y113">
        <v>0</v>
      </c>
      <c r="Z113" s="12">
        <v>3</v>
      </c>
      <c r="AA113" s="1">
        <v>1.3536000000000001E-6</v>
      </c>
      <c r="AC113">
        <v>7</v>
      </c>
      <c r="AD113">
        <v>0.6</v>
      </c>
      <c r="AE113">
        <v>0.2</v>
      </c>
      <c r="AF113">
        <v>0</v>
      </c>
      <c r="AG113" s="6">
        <v>3</v>
      </c>
      <c r="AH113" s="1">
        <v>-1.6865000000000001E-6</v>
      </c>
      <c r="AJ113">
        <v>7</v>
      </c>
      <c r="AK113">
        <v>0.6</v>
      </c>
      <c r="AL113">
        <v>0.2</v>
      </c>
      <c r="AM113">
        <v>0</v>
      </c>
      <c r="AN113" s="1">
        <v>3</v>
      </c>
      <c r="AO113" s="1">
        <v>-2.5029000000000002E-6</v>
      </c>
    </row>
    <row r="114" spans="1:41" x14ac:dyDescent="0.25">
      <c r="A114">
        <v>8</v>
      </c>
      <c r="B114">
        <v>0.9</v>
      </c>
      <c r="C114">
        <v>0.2</v>
      </c>
      <c r="D114">
        <v>0</v>
      </c>
      <c r="E114" s="12">
        <v>3</v>
      </c>
      <c r="F114" s="1">
        <v>-1.4840999999999999E-6</v>
      </c>
      <c r="H114">
        <v>8</v>
      </c>
      <c r="I114">
        <v>0.9</v>
      </c>
      <c r="J114">
        <v>0.2</v>
      </c>
      <c r="K114">
        <v>0</v>
      </c>
      <c r="L114" s="6">
        <v>3</v>
      </c>
      <c r="M114" s="1">
        <v>1.1512000000000001E-6</v>
      </c>
      <c r="O114">
        <v>8</v>
      </c>
      <c r="P114">
        <v>0.9</v>
      </c>
      <c r="Q114">
        <v>0.2</v>
      </c>
      <c r="R114">
        <v>0</v>
      </c>
      <c r="S114">
        <v>3</v>
      </c>
      <c r="T114" s="1">
        <v>-7.7705E-9</v>
      </c>
      <c r="U114" s="13"/>
      <c r="V114">
        <v>8</v>
      </c>
      <c r="W114">
        <v>0.9</v>
      </c>
      <c r="X114">
        <v>0.2</v>
      </c>
      <c r="Y114">
        <v>0</v>
      </c>
      <c r="Z114" s="12">
        <v>3</v>
      </c>
      <c r="AA114" s="1">
        <v>-1.4840999999999999E-6</v>
      </c>
      <c r="AC114">
        <v>8</v>
      </c>
      <c r="AD114">
        <v>0.9</v>
      </c>
      <c r="AE114">
        <v>0.2</v>
      </c>
      <c r="AF114">
        <v>0</v>
      </c>
      <c r="AG114" s="6">
        <v>3</v>
      </c>
      <c r="AH114" s="1">
        <v>1.1512000000000001E-6</v>
      </c>
      <c r="AJ114">
        <v>8</v>
      </c>
      <c r="AK114">
        <v>0.9</v>
      </c>
      <c r="AL114">
        <v>0.2</v>
      </c>
      <c r="AM114">
        <v>0</v>
      </c>
      <c r="AN114">
        <v>3</v>
      </c>
      <c r="AO114" s="1">
        <v>-7.7705E-9</v>
      </c>
    </row>
    <row r="115" spans="1:41" x14ac:dyDescent="0.25">
      <c r="A115">
        <v>7</v>
      </c>
      <c r="B115">
        <v>0.6</v>
      </c>
      <c r="C115">
        <v>0.2</v>
      </c>
      <c r="D115">
        <v>0</v>
      </c>
      <c r="E115" s="12">
        <v>4</v>
      </c>
      <c r="F115" s="1">
        <v>1.6827E-6</v>
      </c>
      <c r="H115">
        <v>7</v>
      </c>
      <c r="I115">
        <v>0.6</v>
      </c>
      <c r="J115">
        <v>0.2</v>
      </c>
      <c r="K115">
        <v>0</v>
      </c>
      <c r="L115" s="6">
        <v>4</v>
      </c>
      <c r="M115" s="1">
        <v>-3.6320000000000001E-6</v>
      </c>
      <c r="O115">
        <v>7</v>
      </c>
      <c r="P115">
        <v>0.6</v>
      </c>
      <c r="Q115">
        <v>0.2</v>
      </c>
      <c r="R115">
        <v>0</v>
      </c>
      <c r="S115" s="1">
        <v>4</v>
      </c>
      <c r="T115" s="1">
        <v>7.7083000000000004E-6</v>
      </c>
      <c r="U115" s="13"/>
      <c r="V115">
        <v>7</v>
      </c>
      <c r="W115">
        <v>0.6</v>
      </c>
      <c r="X115">
        <v>0.2</v>
      </c>
      <c r="Y115">
        <v>0</v>
      </c>
      <c r="Z115" s="12">
        <v>4</v>
      </c>
      <c r="AA115" s="1">
        <v>1.6827E-6</v>
      </c>
      <c r="AC115">
        <v>7</v>
      </c>
      <c r="AD115">
        <v>0.6</v>
      </c>
      <c r="AE115">
        <v>0.2</v>
      </c>
      <c r="AF115">
        <v>0</v>
      </c>
      <c r="AG115" s="6">
        <v>4</v>
      </c>
      <c r="AH115" s="1">
        <v>-3.6320000000000001E-6</v>
      </c>
      <c r="AJ115">
        <v>7</v>
      </c>
      <c r="AK115">
        <v>0.6</v>
      </c>
      <c r="AL115">
        <v>0.2</v>
      </c>
      <c r="AM115">
        <v>0</v>
      </c>
      <c r="AN115" s="1">
        <v>4</v>
      </c>
      <c r="AO115" s="1">
        <v>7.7083000000000004E-6</v>
      </c>
    </row>
    <row r="116" spans="1:41" x14ac:dyDescent="0.25">
      <c r="A116">
        <v>8</v>
      </c>
      <c r="B116">
        <v>0.9</v>
      </c>
      <c r="C116">
        <v>0.2</v>
      </c>
      <c r="D116">
        <v>0</v>
      </c>
      <c r="E116" s="12">
        <v>4</v>
      </c>
      <c r="F116" s="1">
        <v>-2.4043999999999998E-6</v>
      </c>
      <c r="H116">
        <v>8</v>
      </c>
      <c r="I116">
        <v>0.9</v>
      </c>
      <c r="J116">
        <v>0.2</v>
      </c>
      <c r="K116">
        <v>0</v>
      </c>
      <c r="L116" s="6">
        <v>4</v>
      </c>
      <c r="M116" s="1">
        <v>4.5509999999999999E-7</v>
      </c>
      <c r="O116">
        <v>8</v>
      </c>
      <c r="P116">
        <v>0.9</v>
      </c>
      <c r="Q116">
        <v>0.2</v>
      </c>
      <c r="R116">
        <v>0</v>
      </c>
      <c r="S116" s="1">
        <v>4</v>
      </c>
      <c r="T116" s="1">
        <v>6.9867000000000004E-6</v>
      </c>
      <c r="U116" s="13"/>
      <c r="V116">
        <v>8</v>
      </c>
      <c r="W116">
        <v>0.9</v>
      </c>
      <c r="X116">
        <v>0.2</v>
      </c>
      <c r="Y116">
        <v>0</v>
      </c>
      <c r="Z116" s="12">
        <v>4</v>
      </c>
      <c r="AA116" s="1">
        <v>-2.4043999999999998E-6</v>
      </c>
      <c r="AC116">
        <v>8</v>
      </c>
      <c r="AD116">
        <v>0.9</v>
      </c>
      <c r="AE116">
        <v>0.2</v>
      </c>
      <c r="AF116">
        <v>0</v>
      </c>
      <c r="AG116" s="6">
        <v>4</v>
      </c>
      <c r="AH116" s="1">
        <v>4.5509999999999999E-7</v>
      </c>
      <c r="AJ116">
        <v>8</v>
      </c>
      <c r="AK116">
        <v>0.9</v>
      </c>
      <c r="AL116">
        <v>0.2</v>
      </c>
      <c r="AM116">
        <v>0</v>
      </c>
      <c r="AN116" s="1">
        <v>4</v>
      </c>
      <c r="AO116" s="1">
        <v>6.9867000000000004E-6</v>
      </c>
    </row>
    <row r="117" spans="1:41" x14ac:dyDescent="0.25">
      <c r="A117">
        <v>9</v>
      </c>
      <c r="B117">
        <v>0.6</v>
      </c>
      <c r="C117">
        <v>0</v>
      </c>
      <c r="D117">
        <v>0</v>
      </c>
      <c r="E117" s="12">
        <v>4</v>
      </c>
      <c r="F117" s="1">
        <v>1.9232999999999999E-6</v>
      </c>
      <c r="H117">
        <v>9</v>
      </c>
      <c r="I117">
        <v>0.6</v>
      </c>
      <c r="J117">
        <v>0</v>
      </c>
      <c r="K117">
        <v>0</v>
      </c>
      <c r="L117" s="6">
        <v>4</v>
      </c>
      <c r="M117" s="1">
        <v>-3.8726E-6</v>
      </c>
      <c r="O117">
        <v>9</v>
      </c>
      <c r="P117">
        <v>0.6</v>
      </c>
      <c r="Q117">
        <v>0</v>
      </c>
      <c r="R117">
        <v>0</v>
      </c>
      <c r="S117" s="1">
        <v>4</v>
      </c>
      <c r="T117" s="1">
        <v>2.2587999999999999E-6</v>
      </c>
      <c r="U117" s="13"/>
      <c r="V117">
        <v>9</v>
      </c>
      <c r="W117">
        <v>0.6</v>
      </c>
      <c r="X117">
        <v>0</v>
      </c>
      <c r="Y117">
        <v>0</v>
      </c>
      <c r="Z117" s="12">
        <v>4</v>
      </c>
      <c r="AA117" s="1">
        <v>1.9232999999999999E-6</v>
      </c>
      <c r="AC117">
        <v>9</v>
      </c>
      <c r="AD117">
        <v>0.6</v>
      </c>
      <c r="AE117">
        <v>0</v>
      </c>
      <c r="AF117">
        <v>0</v>
      </c>
      <c r="AG117" s="6">
        <v>4</v>
      </c>
      <c r="AH117" s="1">
        <v>-3.8726E-6</v>
      </c>
      <c r="AJ117">
        <v>9</v>
      </c>
      <c r="AK117">
        <v>0.6</v>
      </c>
      <c r="AL117">
        <v>0</v>
      </c>
      <c r="AM117">
        <v>0</v>
      </c>
      <c r="AN117" s="1">
        <v>4</v>
      </c>
      <c r="AO117" s="1">
        <v>2.2587999999999999E-6</v>
      </c>
    </row>
    <row r="118" spans="1:41" x14ac:dyDescent="0.25">
      <c r="A118">
        <v>10</v>
      </c>
      <c r="B118">
        <v>0.9</v>
      </c>
      <c r="C118">
        <v>0</v>
      </c>
      <c r="D118">
        <v>0</v>
      </c>
      <c r="E118" s="12">
        <v>4</v>
      </c>
      <c r="F118" s="1">
        <v>-2.1637999999999999E-6</v>
      </c>
      <c r="H118">
        <v>10</v>
      </c>
      <c r="I118">
        <v>0.9</v>
      </c>
      <c r="J118">
        <v>0</v>
      </c>
      <c r="K118">
        <v>0</v>
      </c>
      <c r="L118" s="6">
        <v>4</v>
      </c>
      <c r="M118" s="1">
        <v>2.1455E-7</v>
      </c>
      <c r="O118">
        <v>10</v>
      </c>
      <c r="P118">
        <v>0.9</v>
      </c>
      <c r="Q118">
        <v>0</v>
      </c>
      <c r="R118">
        <v>0</v>
      </c>
      <c r="S118" s="1">
        <v>4</v>
      </c>
      <c r="T118" s="1">
        <v>1.5372000000000001E-6</v>
      </c>
      <c r="U118" s="13"/>
      <c r="V118">
        <v>10</v>
      </c>
      <c r="W118">
        <v>0.9</v>
      </c>
      <c r="X118">
        <v>0</v>
      </c>
      <c r="Y118">
        <v>0</v>
      </c>
      <c r="Z118" s="12">
        <v>4</v>
      </c>
      <c r="AA118" s="1">
        <v>-2.1637999999999999E-6</v>
      </c>
      <c r="AC118">
        <v>10</v>
      </c>
      <c r="AD118">
        <v>0.9</v>
      </c>
      <c r="AE118">
        <v>0</v>
      </c>
      <c r="AF118">
        <v>0</v>
      </c>
      <c r="AG118" s="6">
        <v>4</v>
      </c>
      <c r="AH118" s="1">
        <v>2.1455E-7</v>
      </c>
      <c r="AJ118">
        <v>10</v>
      </c>
      <c r="AK118">
        <v>0.9</v>
      </c>
      <c r="AL118">
        <v>0</v>
      </c>
      <c r="AM118">
        <v>0</v>
      </c>
      <c r="AN118" s="1">
        <v>4</v>
      </c>
      <c r="AO118" s="1">
        <v>1.5372000000000001E-6</v>
      </c>
    </row>
    <row r="119" spans="1:41" x14ac:dyDescent="0.25">
      <c r="K119" s="1"/>
      <c r="U119" s="13"/>
      <c r="AF119" s="1"/>
    </row>
    <row r="120" spans="1:41" x14ac:dyDescent="0.25">
      <c r="A120" t="s">
        <v>0</v>
      </c>
      <c r="B120" t="s">
        <v>1</v>
      </c>
      <c r="C120" t="s">
        <v>2</v>
      </c>
      <c r="D120" t="s">
        <v>3</v>
      </c>
      <c r="E120" t="s">
        <v>41</v>
      </c>
      <c r="F120" t="s">
        <v>76</v>
      </c>
      <c r="H120" t="s">
        <v>0</v>
      </c>
      <c r="I120" t="s">
        <v>1</v>
      </c>
      <c r="J120" t="s">
        <v>2</v>
      </c>
      <c r="K120" t="s">
        <v>3</v>
      </c>
      <c r="L120" t="s">
        <v>41</v>
      </c>
      <c r="M120" t="s">
        <v>76</v>
      </c>
      <c r="O120" t="s">
        <v>0</v>
      </c>
      <c r="P120" t="s">
        <v>1</v>
      </c>
      <c r="Q120" t="s">
        <v>2</v>
      </c>
      <c r="R120" t="s">
        <v>3</v>
      </c>
      <c r="S120" t="s">
        <v>41</v>
      </c>
      <c r="T120" t="s">
        <v>77</v>
      </c>
      <c r="U120" s="13"/>
      <c r="V120" t="s">
        <v>0</v>
      </c>
      <c r="W120" t="s">
        <v>1</v>
      </c>
      <c r="X120" t="s">
        <v>2</v>
      </c>
      <c r="Y120" t="s">
        <v>3</v>
      </c>
      <c r="Z120" t="s">
        <v>41</v>
      </c>
      <c r="AA120" t="s">
        <v>76</v>
      </c>
      <c r="AC120" t="s">
        <v>0</v>
      </c>
      <c r="AD120" t="s">
        <v>1</v>
      </c>
      <c r="AE120" t="s">
        <v>2</v>
      </c>
      <c r="AF120" t="s">
        <v>3</v>
      </c>
      <c r="AG120" t="s">
        <v>41</v>
      </c>
      <c r="AH120" t="s">
        <v>76</v>
      </c>
      <c r="AJ120" t="s">
        <v>0</v>
      </c>
      <c r="AK120" t="s">
        <v>1</v>
      </c>
      <c r="AL120" t="s">
        <v>2</v>
      </c>
      <c r="AM120" t="s">
        <v>3</v>
      </c>
      <c r="AN120" t="s">
        <v>41</v>
      </c>
      <c r="AO120" t="s">
        <v>77</v>
      </c>
    </row>
    <row r="121" spans="1:41" x14ac:dyDescent="0.25">
      <c r="A121">
        <v>1</v>
      </c>
      <c r="B121">
        <v>0</v>
      </c>
      <c r="C121">
        <v>0.4</v>
      </c>
      <c r="D121">
        <v>0</v>
      </c>
      <c r="E121" s="12">
        <v>1</v>
      </c>
      <c r="F121" s="1">
        <v>296360</v>
      </c>
      <c r="H121">
        <v>1</v>
      </c>
      <c r="I121">
        <v>0</v>
      </c>
      <c r="J121">
        <v>0.4</v>
      </c>
      <c r="K121">
        <v>0</v>
      </c>
      <c r="L121" s="6">
        <v>1</v>
      </c>
      <c r="M121" s="1">
        <v>197600</v>
      </c>
      <c r="O121">
        <v>1</v>
      </c>
      <c r="P121">
        <v>0</v>
      </c>
      <c r="Q121">
        <v>0.4</v>
      </c>
      <c r="R121">
        <v>0</v>
      </c>
      <c r="S121">
        <v>1</v>
      </c>
      <c r="T121" s="1">
        <v>-910500</v>
      </c>
      <c r="U121" s="13"/>
      <c r="V121">
        <v>1</v>
      </c>
      <c r="W121">
        <v>0</v>
      </c>
      <c r="X121">
        <v>0.4</v>
      </c>
      <c r="Y121">
        <v>0</v>
      </c>
      <c r="Z121" s="12">
        <v>1</v>
      </c>
      <c r="AA121" s="1">
        <v>296360</v>
      </c>
      <c r="AC121">
        <v>1</v>
      </c>
      <c r="AD121">
        <v>0</v>
      </c>
      <c r="AE121">
        <v>0.4</v>
      </c>
      <c r="AF121">
        <v>0</v>
      </c>
      <c r="AG121" s="6">
        <v>1</v>
      </c>
      <c r="AH121" s="1">
        <v>197600</v>
      </c>
      <c r="AJ121">
        <v>1</v>
      </c>
      <c r="AK121">
        <v>0</v>
      </c>
      <c r="AL121">
        <v>0.4</v>
      </c>
      <c r="AM121">
        <v>0</v>
      </c>
      <c r="AN121">
        <v>1</v>
      </c>
      <c r="AO121" s="1">
        <v>-910500</v>
      </c>
    </row>
    <row r="122" spans="1:41" x14ac:dyDescent="0.25">
      <c r="A122">
        <v>2</v>
      </c>
      <c r="B122">
        <v>0.3</v>
      </c>
      <c r="C122">
        <v>0.4</v>
      </c>
      <c r="D122">
        <v>0</v>
      </c>
      <c r="E122" s="12">
        <v>1</v>
      </c>
      <c r="F122" s="1">
        <v>103150</v>
      </c>
      <c r="H122">
        <v>2</v>
      </c>
      <c r="I122">
        <v>0.3</v>
      </c>
      <c r="J122">
        <v>0.4</v>
      </c>
      <c r="K122">
        <v>0</v>
      </c>
      <c r="L122" s="6">
        <v>1</v>
      </c>
      <c r="M122" s="1">
        <v>390810</v>
      </c>
      <c r="O122">
        <v>2</v>
      </c>
      <c r="P122">
        <v>0.3</v>
      </c>
      <c r="Q122">
        <v>0.4</v>
      </c>
      <c r="R122">
        <v>0</v>
      </c>
      <c r="S122">
        <v>1</v>
      </c>
      <c r="T122" s="1">
        <v>-798560</v>
      </c>
      <c r="U122" s="13"/>
      <c r="V122">
        <v>2</v>
      </c>
      <c r="W122">
        <v>0.3</v>
      </c>
      <c r="X122">
        <v>0.4</v>
      </c>
      <c r="Y122">
        <v>0</v>
      </c>
      <c r="Z122" s="12">
        <v>1</v>
      </c>
      <c r="AA122" s="1">
        <v>103150</v>
      </c>
      <c r="AC122">
        <v>2</v>
      </c>
      <c r="AD122">
        <v>0.3</v>
      </c>
      <c r="AE122">
        <v>0.4</v>
      </c>
      <c r="AF122">
        <v>0</v>
      </c>
      <c r="AG122" s="6">
        <v>1</v>
      </c>
      <c r="AH122" s="1">
        <v>390810</v>
      </c>
      <c r="AJ122">
        <v>2</v>
      </c>
      <c r="AK122">
        <v>0.3</v>
      </c>
      <c r="AL122">
        <v>0.4</v>
      </c>
      <c r="AM122">
        <v>0</v>
      </c>
      <c r="AN122">
        <v>1</v>
      </c>
      <c r="AO122" s="1">
        <v>-798560</v>
      </c>
    </row>
    <row r="123" spans="1:41" x14ac:dyDescent="0.25">
      <c r="A123">
        <v>5</v>
      </c>
      <c r="B123">
        <v>0</v>
      </c>
      <c r="C123">
        <v>0.2</v>
      </c>
      <c r="D123">
        <v>0</v>
      </c>
      <c r="E123" s="12">
        <v>1</v>
      </c>
      <c r="F123" s="1">
        <v>221730</v>
      </c>
      <c r="H123">
        <v>5</v>
      </c>
      <c r="I123">
        <v>0</v>
      </c>
      <c r="J123">
        <v>0.2</v>
      </c>
      <c r="K123">
        <v>0</v>
      </c>
      <c r="L123" s="6">
        <v>1</v>
      </c>
      <c r="M123" s="1">
        <v>272230</v>
      </c>
      <c r="O123">
        <v>5</v>
      </c>
      <c r="P123">
        <v>0</v>
      </c>
      <c r="Q123">
        <v>0.2</v>
      </c>
      <c r="R123">
        <v>0</v>
      </c>
      <c r="S123">
        <v>1</v>
      </c>
      <c r="T123" s="1">
        <v>-1039300</v>
      </c>
      <c r="U123" s="13"/>
      <c r="V123">
        <v>5</v>
      </c>
      <c r="W123">
        <v>0</v>
      </c>
      <c r="X123">
        <v>0.2</v>
      </c>
      <c r="Y123">
        <v>0</v>
      </c>
      <c r="Z123" s="12">
        <v>1</v>
      </c>
      <c r="AA123" s="1">
        <v>221730</v>
      </c>
      <c r="AC123">
        <v>5</v>
      </c>
      <c r="AD123">
        <v>0</v>
      </c>
      <c r="AE123">
        <v>0.2</v>
      </c>
      <c r="AF123">
        <v>0</v>
      </c>
      <c r="AG123" s="6">
        <v>1</v>
      </c>
      <c r="AH123" s="1">
        <v>272230</v>
      </c>
      <c r="AJ123">
        <v>5</v>
      </c>
      <c r="AK123">
        <v>0</v>
      </c>
      <c r="AL123">
        <v>0.2</v>
      </c>
      <c r="AM123">
        <v>0</v>
      </c>
      <c r="AN123">
        <v>1</v>
      </c>
      <c r="AO123" s="1">
        <v>-1039300</v>
      </c>
    </row>
    <row r="124" spans="1:41" x14ac:dyDescent="0.25">
      <c r="A124">
        <v>6</v>
      </c>
      <c r="B124">
        <v>0.3</v>
      </c>
      <c r="C124">
        <v>0.2</v>
      </c>
      <c r="D124">
        <v>0</v>
      </c>
      <c r="E124" s="12">
        <v>1</v>
      </c>
      <c r="F124">
        <v>28525</v>
      </c>
      <c r="H124">
        <v>6</v>
      </c>
      <c r="I124">
        <v>0.3</v>
      </c>
      <c r="J124">
        <v>0.2</v>
      </c>
      <c r="K124">
        <v>0</v>
      </c>
      <c r="L124" s="6">
        <v>1</v>
      </c>
      <c r="M124" s="1">
        <v>465440</v>
      </c>
      <c r="O124">
        <v>6</v>
      </c>
      <c r="P124">
        <v>0.3</v>
      </c>
      <c r="Q124">
        <v>0.2</v>
      </c>
      <c r="R124">
        <v>0</v>
      </c>
      <c r="S124">
        <v>1</v>
      </c>
      <c r="T124" s="1">
        <v>-927370</v>
      </c>
      <c r="U124" s="13"/>
      <c r="V124">
        <v>6</v>
      </c>
      <c r="W124">
        <v>0.3</v>
      </c>
      <c r="X124">
        <v>0.2</v>
      </c>
      <c r="Y124">
        <v>0</v>
      </c>
      <c r="Z124" s="12">
        <v>1</v>
      </c>
      <c r="AA124">
        <v>28525</v>
      </c>
      <c r="AC124">
        <v>6</v>
      </c>
      <c r="AD124">
        <v>0.3</v>
      </c>
      <c r="AE124">
        <v>0.2</v>
      </c>
      <c r="AF124">
        <v>0</v>
      </c>
      <c r="AG124" s="6">
        <v>1</v>
      </c>
      <c r="AH124" s="1">
        <v>465440</v>
      </c>
      <c r="AJ124">
        <v>6</v>
      </c>
      <c r="AK124">
        <v>0.3</v>
      </c>
      <c r="AL124">
        <v>0.2</v>
      </c>
      <c r="AM124">
        <v>0</v>
      </c>
      <c r="AN124">
        <v>1</v>
      </c>
      <c r="AO124" s="1">
        <v>-927370</v>
      </c>
    </row>
    <row r="125" spans="1:41" x14ac:dyDescent="0.25">
      <c r="A125">
        <v>2</v>
      </c>
      <c r="B125">
        <v>0.3</v>
      </c>
      <c r="C125">
        <v>0.4</v>
      </c>
      <c r="D125">
        <v>0</v>
      </c>
      <c r="E125" s="12">
        <v>2</v>
      </c>
      <c r="F125" s="1">
        <v>-781650</v>
      </c>
      <c r="H125">
        <v>2</v>
      </c>
      <c r="I125">
        <v>0.3</v>
      </c>
      <c r="J125">
        <v>0.4</v>
      </c>
      <c r="K125">
        <v>0</v>
      </c>
      <c r="L125" s="6">
        <v>2</v>
      </c>
      <c r="M125" s="1">
        <v>237300</v>
      </c>
      <c r="O125">
        <v>2</v>
      </c>
      <c r="P125">
        <v>0.3</v>
      </c>
      <c r="Q125">
        <v>0.4</v>
      </c>
      <c r="R125">
        <v>0</v>
      </c>
      <c r="S125">
        <v>2</v>
      </c>
      <c r="T125" s="1">
        <v>585710</v>
      </c>
      <c r="U125" s="13"/>
      <c r="V125">
        <v>2</v>
      </c>
      <c r="W125">
        <v>0.3</v>
      </c>
      <c r="X125">
        <v>0.4</v>
      </c>
      <c r="Y125">
        <v>0</v>
      </c>
      <c r="Z125" s="12">
        <v>2</v>
      </c>
      <c r="AA125" s="1">
        <v>-781650</v>
      </c>
      <c r="AC125">
        <v>2</v>
      </c>
      <c r="AD125">
        <v>0.3</v>
      </c>
      <c r="AE125">
        <v>0.4</v>
      </c>
      <c r="AF125">
        <v>0</v>
      </c>
      <c r="AG125" s="6">
        <v>2</v>
      </c>
      <c r="AH125" s="1">
        <v>237300</v>
      </c>
      <c r="AJ125">
        <v>2</v>
      </c>
      <c r="AK125">
        <v>0.3</v>
      </c>
      <c r="AL125">
        <v>0.4</v>
      </c>
      <c r="AM125">
        <v>0</v>
      </c>
      <c r="AN125">
        <v>2</v>
      </c>
      <c r="AO125" s="1">
        <v>585710</v>
      </c>
    </row>
    <row r="126" spans="1:41" x14ac:dyDescent="0.25">
      <c r="A126">
        <v>3</v>
      </c>
      <c r="B126">
        <v>0.6</v>
      </c>
      <c r="C126">
        <v>0.4</v>
      </c>
      <c r="D126">
        <v>0</v>
      </c>
      <c r="E126" s="12">
        <v>2</v>
      </c>
      <c r="F126" s="1">
        <v>-340860</v>
      </c>
      <c r="H126">
        <v>3</v>
      </c>
      <c r="I126">
        <v>0.6</v>
      </c>
      <c r="J126">
        <v>0.4</v>
      </c>
      <c r="K126">
        <v>0</v>
      </c>
      <c r="L126" s="6">
        <v>2</v>
      </c>
      <c r="M126" s="1">
        <v>-203500</v>
      </c>
      <c r="O126">
        <v>3</v>
      </c>
      <c r="P126">
        <v>0.6</v>
      </c>
      <c r="Q126">
        <v>0.4</v>
      </c>
      <c r="R126">
        <v>0</v>
      </c>
      <c r="S126">
        <v>2</v>
      </c>
      <c r="T126" s="1">
        <v>-85389</v>
      </c>
      <c r="U126" s="13"/>
      <c r="V126">
        <v>3</v>
      </c>
      <c r="W126">
        <v>0.6</v>
      </c>
      <c r="X126">
        <v>0.4</v>
      </c>
      <c r="Y126">
        <v>0</v>
      </c>
      <c r="Z126" s="12">
        <v>2</v>
      </c>
      <c r="AA126" s="1">
        <v>-340860</v>
      </c>
      <c r="AC126">
        <v>3</v>
      </c>
      <c r="AD126">
        <v>0.6</v>
      </c>
      <c r="AE126">
        <v>0.4</v>
      </c>
      <c r="AF126">
        <v>0</v>
      </c>
      <c r="AG126" s="6">
        <v>2</v>
      </c>
      <c r="AH126" s="1">
        <v>-203500</v>
      </c>
      <c r="AJ126">
        <v>3</v>
      </c>
      <c r="AK126">
        <v>0.6</v>
      </c>
      <c r="AL126">
        <v>0.4</v>
      </c>
      <c r="AM126">
        <v>0</v>
      </c>
      <c r="AN126">
        <v>2</v>
      </c>
      <c r="AO126" s="1">
        <v>-85389</v>
      </c>
    </row>
    <row r="127" spans="1:41" x14ac:dyDescent="0.25">
      <c r="A127">
        <v>6</v>
      </c>
      <c r="B127">
        <v>0.3</v>
      </c>
      <c r="C127">
        <v>0.2</v>
      </c>
      <c r="D127">
        <v>0</v>
      </c>
      <c r="E127" s="12">
        <v>2</v>
      </c>
      <c r="F127" s="1">
        <v>-334260</v>
      </c>
      <c r="H127">
        <v>6</v>
      </c>
      <c r="I127">
        <v>0.3</v>
      </c>
      <c r="J127">
        <v>0.2</v>
      </c>
      <c r="K127">
        <v>0</v>
      </c>
      <c r="L127" s="6">
        <v>2</v>
      </c>
      <c r="M127" s="1">
        <v>-210100</v>
      </c>
      <c r="O127">
        <v>6</v>
      </c>
      <c r="P127">
        <v>0.3</v>
      </c>
      <c r="Q127">
        <v>0.2</v>
      </c>
      <c r="R127">
        <v>0</v>
      </c>
      <c r="S127">
        <v>2</v>
      </c>
      <c r="T127" s="1">
        <v>879570</v>
      </c>
      <c r="U127" s="13"/>
      <c r="V127">
        <v>6</v>
      </c>
      <c r="W127">
        <v>0.3</v>
      </c>
      <c r="X127">
        <v>0.2</v>
      </c>
      <c r="Y127">
        <v>0</v>
      </c>
      <c r="Z127" s="12">
        <v>2</v>
      </c>
      <c r="AA127" s="1">
        <v>-334260</v>
      </c>
      <c r="AC127">
        <v>6</v>
      </c>
      <c r="AD127">
        <v>0.3</v>
      </c>
      <c r="AE127">
        <v>0.2</v>
      </c>
      <c r="AF127">
        <v>0</v>
      </c>
      <c r="AG127" s="6">
        <v>2</v>
      </c>
      <c r="AH127" s="1">
        <v>-210100</v>
      </c>
      <c r="AJ127">
        <v>6</v>
      </c>
      <c r="AK127">
        <v>0.3</v>
      </c>
      <c r="AL127">
        <v>0.2</v>
      </c>
      <c r="AM127">
        <v>0</v>
      </c>
      <c r="AN127">
        <v>2</v>
      </c>
      <c r="AO127" s="1">
        <v>879570</v>
      </c>
    </row>
    <row r="128" spans="1:41" x14ac:dyDescent="0.25">
      <c r="A128">
        <v>7</v>
      </c>
      <c r="B128">
        <v>0.6</v>
      </c>
      <c r="C128">
        <v>0.2</v>
      </c>
      <c r="D128">
        <v>0</v>
      </c>
      <c r="E128" s="12">
        <v>2</v>
      </c>
      <c r="F128" s="1">
        <v>106540</v>
      </c>
      <c r="H128">
        <v>7</v>
      </c>
      <c r="I128">
        <v>0.6</v>
      </c>
      <c r="J128">
        <v>0.2</v>
      </c>
      <c r="K128">
        <v>0</v>
      </c>
      <c r="L128" s="6">
        <v>2</v>
      </c>
      <c r="M128" s="1">
        <v>-650900</v>
      </c>
      <c r="O128">
        <v>7</v>
      </c>
      <c r="P128">
        <v>0.6</v>
      </c>
      <c r="Q128">
        <v>0.2</v>
      </c>
      <c r="R128">
        <v>0</v>
      </c>
      <c r="S128">
        <v>2</v>
      </c>
      <c r="T128" s="1">
        <v>208480</v>
      </c>
      <c r="U128" s="13"/>
      <c r="V128">
        <v>7</v>
      </c>
      <c r="W128">
        <v>0.6</v>
      </c>
      <c r="X128">
        <v>0.2</v>
      </c>
      <c r="Y128">
        <v>0</v>
      </c>
      <c r="Z128" s="12">
        <v>2</v>
      </c>
      <c r="AA128" s="1">
        <v>106540</v>
      </c>
      <c r="AC128">
        <v>7</v>
      </c>
      <c r="AD128">
        <v>0.6</v>
      </c>
      <c r="AE128">
        <v>0.2</v>
      </c>
      <c r="AF128">
        <v>0</v>
      </c>
      <c r="AG128" s="6">
        <v>2</v>
      </c>
      <c r="AH128" s="1">
        <v>-650900</v>
      </c>
      <c r="AJ128">
        <v>7</v>
      </c>
      <c r="AK128">
        <v>0.6</v>
      </c>
      <c r="AL128">
        <v>0.2</v>
      </c>
      <c r="AM128">
        <v>0</v>
      </c>
      <c r="AN128">
        <v>2</v>
      </c>
      <c r="AO128" s="1">
        <v>208480</v>
      </c>
    </row>
    <row r="129" spans="1:41" x14ac:dyDescent="0.25">
      <c r="A129">
        <v>3</v>
      </c>
      <c r="B129">
        <v>0.6</v>
      </c>
      <c r="C129">
        <v>0.4</v>
      </c>
      <c r="D129">
        <v>0</v>
      </c>
      <c r="E129" s="12">
        <v>3</v>
      </c>
      <c r="F129" s="1">
        <v>277530</v>
      </c>
      <c r="H129">
        <v>3</v>
      </c>
      <c r="I129">
        <v>0.6</v>
      </c>
      <c r="J129">
        <v>0.4</v>
      </c>
      <c r="K129">
        <v>0</v>
      </c>
      <c r="L129" s="6">
        <v>3</v>
      </c>
      <c r="M129" s="1">
        <v>-383920</v>
      </c>
      <c r="O129">
        <v>3</v>
      </c>
      <c r="P129">
        <v>0.6</v>
      </c>
      <c r="Q129">
        <v>0.4</v>
      </c>
      <c r="R129">
        <v>0</v>
      </c>
      <c r="S129">
        <v>3</v>
      </c>
      <c r="T129">
        <v>90052</v>
      </c>
      <c r="U129" s="13"/>
      <c r="V129">
        <v>3</v>
      </c>
      <c r="W129">
        <v>0.6</v>
      </c>
      <c r="X129">
        <v>0.4</v>
      </c>
      <c r="Y129">
        <v>0</v>
      </c>
      <c r="Z129" s="12">
        <v>3</v>
      </c>
      <c r="AA129" s="1">
        <v>277530</v>
      </c>
      <c r="AC129">
        <v>3</v>
      </c>
      <c r="AD129">
        <v>0.6</v>
      </c>
      <c r="AE129">
        <v>0.4</v>
      </c>
      <c r="AF129">
        <v>0</v>
      </c>
      <c r="AG129" s="6">
        <v>3</v>
      </c>
      <c r="AH129" s="1">
        <v>-383920</v>
      </c>
      <c r="AJ129">
        <v>3</v>
      </c>
      <c r="AK129">
        <v>0.6</v>
      </c>
      <c r="AL129">
        <v>0.4</v>
      </c>
      <c r="AM129">
        <v>0</v>
      </c>
      <c r="AN129">
        <v>3</v>
      </c>
      <c r="AO129">
        <v>90052</v>
      </c>
    </row>
    <row r="130" spans="1:41" x14ac:dyDescent="0.25">
      <c r="A130">
        <v>4</v>
      </c>
      <c r="B130">
        <v>0.9</v>
      </c>
      <c r="C130">
        <v>0.4</v>
      </c>
      <c r="D130">
        <v>0</v>
      </c>
      <c r="E130" s="12">
        <v>3</v>
      </c>
      <c r="F130" s="1">
        <v>-121530</v>
      </c>
      <c r="H130">
        <v>4</v>
      </c>
      <c r="I130">
        <v>0.9</v>
      </c>
      <c r="J130">
        <v>0.4</v>
      </c>
      <c r="K130">
        <v>0</v>
      </c>
      <c r="L130" s="6">
        <v>3</v>
      </c>
      <c r="M130">
        <v>15144</v>
      </c>
      <c r="O130">
        <v>4</v>
      </c>
      <c r="P130">
        <v>0.9</v>
      </c>
      <c r="Q130">
        <v>0.4</v>
      </c>
      <c r="R130">
        <v>0</v>
      </c>
      <c r="S130">
        <v>3</v>
      </c>
      <c r="T130" s="1">
        <v>265490</v>
      </c>
      <c r="U130" s="13"/>
      <c r="V130">
        <v>4</v>
      </c>
      <c r="W130">
        <v>0.9</v>
      </c>
      <c r="X130">
        <v>0.4</v>
      </c>
      <c r="Y130">
        <v>0</v>
      </c>
      <c r="Z130" s="12">
        <v>3</v>
      </c>
      <c r="AA130" s="1">
        <v>-121530</v>
      </c>
      <c r="AC130">
        <v>4</v>
      </c>
      <c r="AD130">
        <v>0.9</v>
      </c>
      <c r="AE130">
        <v>0.4</v>
      </c>
      <c r="AF130">
        <v>0</v>
      </c>
      <c r="AG130" s="6">
        <v>3</v>
      </c>
      <c r="AH130">
        <v>15144</v>
      </c>
      <c r="AJ130">
        <v>4</v>
      </c>
      <c r="AK130">
        <v>0.9</v>
      </c>
      <c r="AL130">
        <v>0.4</v>
      </c>
      <c r="AM130">
        <v>0</v>
      </c>
      <c r="AN130">
        <v>3</v>
      </c>
      <c r="AO130" s="1">
        <v>265490</v>
      </c>
    </row>
    <row r="131" spans="1:41" x14ac:dyDescent="0.25">
      <c r="A131">
        <v>7</v>
      </c>
      <c r="B131">
        <v>0.6</v>
      </c>
      <c r="C131">
        <v>0.2</v>
      </c>
      <c r="D131">
        <v>0</v>
      </c>
      <c r="E131" s="12">
        <v>3</v>
      </c>
      <c r="F131" s="1">
        <v>160570</v>
      </c>
      <c r="H131">
        <v>7</v>
      </c>
      <c r="I131">
        <v>0.6</v>
      </c>
      <c r="J131">
        <v>0.2</v>
      </c>
      <c r="K131">
        <v>0</v>
      </c>
      <c r="L131" s="6">
        <v>3</v>
      </c>
      <c r="M131" s="1">
        <v>-266960</v>
      </c>
      <c r="O131">
        <v>7</v>
      </c>
      <c r="P131">
        <v>0.6</v>
      </c>
      <c r="Q131">
        <v>0.2</v>
      </c>
      <c r="R131">
        <v>0</v>
      </c>
      <c r="S131">
        <v>3</v>
      </c>
      <c r="T131" s="1">
        <v>-175990</v>
      </c>
      <c r="U131" s="13"/>
      <c r="V131">
        <v>7</v>
      </c>
      <c r="W131">
        <v>0.6</v>
      </c>
      <c r="X131">
        <v>0.2</v>
      </c>
      <c r="Y131">
        <v>0</v>
      </c>
      <c r="Z131" s="12">
        <v>3</v>
      </c>
      <c r="AA131" s="1">
        <v>160570</v>
      </c>
      <c r="AC131">
        <v>7</v>
      </c>
      <c r="AD131">
        <v>0.6</v>
      </c>
      <c r="AE131">
        <v>0.2</v>
      </c>
      <c r="AF131">
        <v>0</v>
      </c>
      <c r="AG131" s="6">
        <v>3</v>
      </c>
      <c r="AH131" s="1">
        <v>-266960</v>
      </c>
      <c r="AJ131">
        <v>7</v>
      </c>
      <c r="AK131">
        <v>0.6</v>
      </c>
      <c r="AL131">
        <v>0.2</v>
      </c>
      <c r="AM131">
        <v>0</v>
      </c>
      <c r="AN131">
        <v>3</v>
      </c>
      <c r="AO131" s="1">
        <v>-175990</v>
      </c>
    </row>
    <row r="132" spans="1:41" x14ac:dyDescent="0.25">
      <c r="A132">
        <v>8</v>
      </c>
      <c r="B132">
        <v>0.9</v>
      </c>
      <c r="C132">
        <v>0.2</v>
      </c>
      <c r="D132">
        <v>0</v>
      </c>
      <c r="E132" s="12">
        <v>3</v>
      </c>
      <c r="F132" s="1">
        <v>-238490</v>
      </c>
      <c r="H132">
        <v>8</v>
      </c>
      <c r="I132">
        <v>0.9</v>
      </c>
      <c r="J132">
        <v>0.2</v>
      </c>
      <c r="K132">
        <v>0</v>
      </c>
      <c r="L132" s="6">
        <v>3</v>
      </c>
      <c r="M132" s="1">
        <v>132110</v>
      </c>
      <c r="O132">
        <v>8</v>
      </c>
      <c r="P132">
        <v>0.9</v>
      </c>
      <c r="Q132">
        <v>0.2</v>
      </c>
      <c r="R132">
        <v>0</v>
      </c>
      <c r="S132">
        <v>3</v>
      </c>
      <c r="T132">
        <v>-546.36</v>
      </c>
      <c r="U132" s="13"/>
      <c r="V132">
        <v>8</v>
      </c>
      <c r="W132">
        <v>0.9</v>
      </c>
      <c r="X132">
        <v>0.2</v>
      </c>
      <c r="Y132">
        <v>0</v>
      </c>
      <c r="Z132" s="12">
        <v>3</v>
      </c>
      <c r="AA132" s="1">
        <v>-238490</v>
      </c>
      <c r="AC132">
        <v>8</v>
      </c>
      <c r="AD132">
        <v>0.9</v>
      </c>
      <c r="AE132">
        <v>0.2</v>
      </c>
      <c r="AF132">
        <v>0</v>
      </c>
      <c r="AG132" s="6">
        <v>3</v>
      </c>
      <c r="AH132" s="1">
        <v>132110</v>
      </c>
      <c r="AJ132">
        <v>8</v>
      </c>
      <c r="AK132">
        <v>0.9</v>
      </c>
      <c r="AL132">
        <v>0.2</v>
      </c>
      <c r="AM132">
        <v>0</v>
      </c>
      <c r="AN132">
        <v>3</v>
      </c>
      <c r="AO132">
        <v>-546.36</v>
      </c>
    </row>
    <row r="133" spans="1:41" x14ac:dyDescent="0.25">
      <c r="A133">
        <v>7</v>
      </c>
      <c r="B133">
        <v>0.6</v>
      </c>
      <c r="C133">
        <v>0.2</v>
      </c>
      <c r="D133">
        <v>0</v>
      </c>
      <c r="E133" s="12">
        <v>4</v>
      </c>
      <c r="F133">
        <v>62195</v>
      </c>
      <c r="H133">
        <v>7</v>
      </c>
      <c r="I133">
        <v>0.6</v>
      </c>
      <c r="J133">
        <v>0.2</v>
      </c>
      <c r="K133">
        <v>0</v>
      </c>
      <c r="L133" s="6">
        <v>4</v>
      </c>
      <c r="M133" s="1">
        <v>-685190</v>
      </c>
      <c r="O133">
        <v>7</v>
      </c>
      <c r="P133">
        <v>0.6</v>
      </c>
      <c r="Q133">
        <v>0.2</v>
      </c>
      <c r="R133">
        <v>0</v>
      </c>
      <c r="S133">
        <v>4</v>
      </c>
      <c r="T133" s="1">
        <v>541990</v>
      </c>
      <c r="U133" s="13"/>
      <c r="V133">
        <v>7</v>
      </c>
      <c r="W133">
        <v>0.6</v>
      </c>
      <c r="X133">
        <v>0.2</v>
      </c>
      <c r="Y133">
        <v>0</v>
      </c>
      <c r="Z133" s="12">
        <v>4</v>
      </c>
      <c r="AA133">
        <v>62195</v>
      </c>
      <c r="AC133">
        <v>7</v>
      </c>
      <c r="AD133">
        <v>0.6</v>
      </c>
      <c r="AE133">
        <v>0.2</v>
      </c>
      <c r="AF133">
        <v>0</v>
      </c>
      <c r="AG133" s="6">
        <v>4</v>
      </c>
      <c r="AH133" s="1">
        <v>-685190</v>
      </c>
      <c r="AJ133">
        <v>7</v>
      </c>
      <c r="AK133">
        <v>0.6</v>
      </c>
      <c r="AL133">
        <v>0.2</v>
      </c>
      <c r="AM133">
        <v>0</v>
      </c>
      <c r="AN133">
        <v>4</v>
      </c>
      <c r="AO133" s="1">
        <v>541990</v>
      </c>
    </row>
    <row r="134" spans="1:41" x14ac:dyDescent="0.25">
      <c r="A134">
        <v>8</v>
      </c>
      <c r="B134">
        <v>0.9</v>
      </c>
      <c r="C134">
        <v>0.2</v>
      </c>
      <c r="D134">
        <v>0</v>
      </c>
      <c r="E134" s="12">
        <v>4</v>
      </c>
      <c r="F134" s="1">
        <v>-512550</v>
      </c>
      <c r="H134">
        <v>8</v>
      </c>
      <c r="I134">
        <v>0.9</v>
      </c>
      <c r="J134">
        <v>0.2</v>
      </c>
      <c r="K134">
        <v>0</v>
      </c>
      <c r="L134" s="6">
        <v>4</v>
      </c>
      <c r="M134" s="1">
        <v>-110440</v>
      </c>
      <c r="O134">
        <v>8</v>
      </c>
      <c r="P134">
        <v>0.9</v>
      </c>
      <c r="Q134">
        <v>0.2</v>
      </c>
      <c r="R134">
        <v>0</v>
      </c>
      <c r="S134">
        <v>4</v>
      </c>
      <c r="T134" s="1">
        <v>491250</v>
      </c>
      <c r="U134" s="13"/>
      <c r="V134">
        <v>8</v>
      </c>
      <c r="W134">
        <v>0.9</v>
      </c>
      <c r="X134">
        <v>0.2</v>
      </c>
      <c r="Y134">
        <v>0</v>
      </c>
      <c r="Z134" s="12">
        <v>4</v>
      </c>
      <c r="AA134" s="1">
        <v>-512550</v>
      </c>
      <c r="AC134">
        <v>8</v>
      </c>
      <c r="AD134">
        <v>0.9</v>
      </c>
      <c r="AE134">
        <v>0.2</v>
      </c>
      <c r="AF134">
        <v>0</v>
      </c>
      <c r="AG134" s="6">
        <v>4</v>
      </c>
      <c r="AH134" s="1">
        <v>-110440</v>
      </c>
      <c r="AJ134">
        <v>8</v>
      </c>
      <c r="AK134">
        <v>0.9</v>
      </c>
      <c r="AL134">
        <v>0.2</v>
      </c>
      <c r="AM134">
        <v>0</v>
      </c>
      <c r="AN134">
        <v>4</v>
      </c>
      <c r="AO134" s="1">
        <v>491250</v>
      </c>
    </row>
    <row r="135" spans="1:41" x14ac:dyDescent="0.25">
      <c r="A135">
        <v>9</v>
      </c>
      <c r="B135">
        <v>0.6</v>
      </c>
      <c r="C135">
        <v>0</v>
      </c>
      <c r="D135">
        <v>0</v>
      </c>
      <c r="E135" s="12">
        <v>4</v>
      </c>
      <c r="F135">
        <v>96022</v>
      </c>
      <c r="H135">
        <v>9</v>
      </c>
      <c r="I135">
        <v>0.6</v>
      </c>
      <c r="J135">
        <v>0</v>
      </c>
      <c r="K135">
        <v>0</v>
      </c>
      <c r="L135" s="6">
        <v>4</v>
      </c>
      <c r="M135" s="1">
        <v>-719020</v>
      </c>
      <c r="O135">
        <v>9</v>
      </c>
      <c r="P135">
        <v>0.6</v>
      </c>
      <c r="Q135">
        <v>0</v>
      </c>
      <c r="R135">
        <v>0</v>
      </c>
      <c r="S135">
        <v>4</v>
      </c>
      <c r="T135" s="1">
        <v>158830</v>
      </c>
      <c r="U135" s="13"/>
      <c r="V135">
        <v>9</v>
      </c>
      <c r="W135">
        <v>0.6</v>
      </c>
      <c r="X135">
        <v>0</v>
      </c>
      <c r="Y135">
        <v>0</v>
      </c>
      <c r="Z135" s="12">
        <v>4</v>
      </c>
      <c r="AA135">
        <v>96022</v>
      </c>
      <c r="AC135">
        <v>9</v>
      </c>
      <c r="AD135">
        <v>0.6</v>
      </c>
      <c r="AE135">
        <v>0</v>
      </c>
      <c r="AF135">
        <v>0</v>
      </c>
      <c r="AG135" s="6">
        <v>4</v>
      </c>
      <c r="AH135" s="1">
        <v>-719020</v>
      </c>
      <c r="AJ135">
        <v>9</v>
      </c>
      <c r="AK135">
        <v>0.6</v>
      </c>
      <c r="AL135">
        <v>0</v>
      </c>
      <c r="AM135">
        <v>0</v>
      </c>
      <c r="AN135">
        <v>4</v>
      </c>
      <c r="AO135" s="1">
        <v>158830</v>
      </c>
    </row>
    <row r="136" spans="1:41" x14ac:dyDescent="0.25">
      <c r="A136">
        <v>10</v>
      </c>
      <c r="B136">
        <v>0.9</v>
      </c>
      <c r="C136">
        <v>0</v>
      </c>
      <c r="D136">
        <v>0</v>
      </c>
      <c r="E136" s="12">
        <v>4</v>
      </c>
      <c r="F136" s="1">
        <v>-478730</v>
      </c>
      <c r="H136">
        <v>10</v>
      </c>
      <c r="I136">
        <v>0.9</v>
      </c>
      <c r="J136">
        <v>0</v>
      </c>
      <c r="K136">
        <v>0</v>
      </c>
      <c r="L136" s="6">
        <v>4</v>
      </c>
      <c r="M136" s="1">
        <v>-144270</v>
      </c>
      <c r="O136">
        <v>10</v>
      </c>
      <c r="P136">
        <v>0.9</v>
      </c>
      <c r="Q136">
        <v>0</v>
      </c>
      <c r="R136">
        <v>0</v>
      </c>
      <c r="S136">
        <v>4</v>
      </c>
      <c r="T136" s="1">
        <v>108080</v>
      </c>
      <c r="U136" s="13"/>
      <c r="V136">
        <v>10</v>
      </c>
      <c r="W136">
        <v>0.9</v>
      </c>
      <c r="X136">
        <v>0</v>
      </c>
      <c r="Y136">
        <v>0</v>
      </c>
      <c r="Z136" s="12">
        <v>4</v>
      </c>
      <c r="AA136" s="1">
        <v>-478730</v>
      </c>
      <c r="AC136">
        <v>10</v>
      </c>
      <c r="AD136">
        <v>0.9</v>
      </c>
      <c r="AE136">
        <v>0</v>
      </c>
      <c r="AF136">
        <v>0</v>
      </c>
      <c r="AG136" s="6">
        <v>4</v>
      </c>
      <c r="AH136" s="1">
        <v>-144270</v>
      </c>
      <c r="AJ136">
        <v>10</v>
      </c>
      <c r="AK136">
        <v>0.9</v>
      </c>
      <c r="AL136">
        <v>0</v>
      </c>
      <c r="AM136">
        <v>0</v>
      </c>
      <c r="AN136">
        <v>4</v>
      </c>
      <c r="AO136" s="1">
        <v>108080</v>
      </c>
    </row>
    <row r="137" spans="1:41" x14ac:dyDescent="0.25">
      <c r="K137" s="1"/>
      <c r="U137" s="13"/>
      <c r="AF137" s="1"/>
    </row>
    <row r="138" spans="1:41" x14ac:dyDescent="0.25">
      <c r="A138" s="2" t="s">
        <v>81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3"/>
      <c r="V138" s="2" t="s">
        <v>81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s="15" customFormat="1" x14ac:dyDescent="0.25">
      <c r="A139" s="15" t="s">
        <v>19</v>
      </c>
      <c r="H139" s="15" t="s">
        <v>20</v>
      </c>
      <c r="O139" s="15" t="s">
        <v>79</v>
      </c>
      <c r="U139" s="14"/>
      <c r="V139" s="15" t="s">
        <v>19</v>
      </c>
      <c r="AC139" s="15" t="s">
        <v>20</v>
      </c>
      <c r="AJ139" s="15" t="s">
        <v>79</v>
      </c>
    </row>
    <row r="140" spans="1:41" x14ac:dyDescent="0.25">
      <c r="A140" t="s">
        <v>0</v>
      </c>
      <c r="B140" t="s">
        <v>1</v>
      </c>
      <c r="C140" t="s">
        <v>2</v>
      </c>
      <c r="D140" t="s">
        <v>3</v>
      </c>
      <c r="E140" t="s">
        <v>41</v>
      </c>
      <c r="F140" t="s">
        <v>49</v>
      </c>
      <c r="H140" t="s">
        <v>0</v>
      </c>
      <c r="I140" t="s">
        <v>1</v>
      </c>
      <c r="J140" t="s">
        <v>2</v>
      </c>
      <c r="K140" t="s">
        <v>3</v>
      </c>
      <c r="L140" t="s">
        <v>41</v>
      </c>
      <c r="M140" t="s">
        <v>49</v>
      </c>
      <c r="O140" t="s">
        <v>0</v>
      </c>
      <c r="P140" t="s">
        <v>1</v>
      </c>
      <c r="Q140" t="s">
        <v>2</v>
      </c>
      <c r="R140" t="s">
        <v>3</v>
      </c>
      <c r="S140" t="s">
        <v>41</v>
      </c>
      <c r="T140" t="s">
        <v>80</v>
      </c>
      <c r="U140" s="13"/>
      <c r="V140" t="s">
        <v>0</v>
      </c>
      <c r="W140" t="s">
        <v>1</v>
      </c>
      <c r="X140" t="s">
        <v>2</v>
      </c>
      <c r="Y140" t="s">
        <v>3</v>
      </c>
      <c r="Z140" t="s">
        <v>41</v>
      </c>
      <c r="AA140" t="s">
        <v>49</v>
      </c>
      <c r="AC140" t="s">
        <v>0</v>
      </c>
      <c r="AD140" t="s">
        <v>1</v>
      </c>
      <c r="AE140" t="s">
        <v>2</v>
      </c>
      <c r="AF140" t="s">
        <v>3</v>
      </c>
      <c r="AG140" t="s">
        <v>41</v>
      </c>
      <c r="AH140" t="s">
        <v>49</v>
      </c>
      <c r="AJ140" t="s">
        <v>0</v>
      </c>
      <c r="AK140" t="s">
        <v>1</v>
      </c>
      <c r="AL140" t="s">
        <v>2</v>
      </c>
      <c r="AM140" t="s">
        <v>3</v>
      </c>
      <c r="AN140" t="s">
        <v>41</v>
      </c>
      <c r="AO140" t="s">
        <v>80</v>
      </c>
    </row>
    <row r="141" spans="1:41" x14ac:dyDescent="0.25">
      <c r="A141">
        <v>1</v>
      </c>
      <c r="B141">
        <v>0</v>
      </c>
      <c r="C141">
        <v>0.4</v>
      </c>
      <c r="D141">
        <v>0</v>
      </c>
      <c r="E141" s="12">
        <v>1</v>
      </c>
      <c r="F141" s="1">
        <v>1.2429E-6</v>
      </c>
      <c r="H141">
        <v>1</v>
      </c>
      <c r="I141">
        <v>0</v>
      </c>
      <c r="J141">
        <v>0.4</v>
      </c>
      <c r="K141">
        <v>0</v>
      </c>
      <c r="L141" s="12">
        <v>1</v>
      </c>
      <c r="M141" s="1">
        <v>-1.5748999999999999E-7</v>
      </c>
      <c r="O141">
        <v>1</v>
      </c>
      <c r="P141">
        <v>0</v>
      </c>
      <c r="Q141">
        <v>0.4</v>
      </c>
      <c r="R141">
        <v>0</v>
      </c>
      <c r="S141" s="12">
        <v>1</v>
      </c>
      <c r="T141" s="1">
        <v>-1.2756E-5</v>
      </c>
      <c r="U141" s="13"/>
      <c r="V141">
        <v>1</v>
      </c>
      <c r="W141">
        <v>0</v>
      </c>
      <c r="X141">
        <v>0.4</v>
      </c>
      <c r="Y141">
        <v>0</v>
      </c>
      <c r="Z141" s="12">
        <v>1</v>
      </c>
      <c r="AA141" s="1">
        <v>1.1238999999999999E-6</v>
      </c>
      <c r="AC141">
        <v>1</v>
      </c>
      <c r="AD141">
        <v>0</v>
      </c>
      <c r="AE141">
        <v>0.4</v>
      </c>
      <c r="AF141">
        <v>0</v>
      </c>
      <c r="AG141" s="12">
        <v>1</v>
      </c>
      <c r="AH141" s="1">
        <v>4.2161999999999999E-7</v>
      </c>
      <c r="AJ141">
        <v>1</v>
      </c>
      <c r="AK141">
        <v>0</v>
      </c>
      <c r="AL141">
        <v>0.4</v>
      </c>
      <c r="AM141">
        <v>0</v>
      </c>
      <c r="AN141" s="12">
        <v>1</v>
      </c>
      <c r="AO141" s="1">
        <v>-1.2948999999999999E-5</v>
      </c>
    </row>
    <row r="142" spans="1:41" x14ac:dyDescent="0.25">
      <c r="A142">
        <v>2</v>
      </c>
      <c r="B142">
        <v>0.3</v>
      </c>
      <c r="C142">
        <v>0.4</v>
      </c>
      <c r="D142">
        <v>0</v>
      </c>
      <c r="E142" s="12">
        <v>1</v>
      </c>
      <c r="F142" s="1">
        <v>5.1192000000000005E-7</v>
      </c>
      <c r="H142">
        <v>2</v>
      </c>
      <c r="I142">
        <v>0.3</v>
      </c>
      <c r="J142">
        <v>0.4</v>
      </c>
      <c r="K142">
        <v>0</v>
      </c>
      <c r="L142" s="12">
        <v>1</v>
      </c>
      <c r="M142" s="1">
        <v>1.7222E-6</v>
      </c>
      <c r="O142">
        <v>2</v>
      </c>
      <c r="P142">
        <v>0.3</v>
      </c>
      <c r="Q142">
        <v>0.4</v>
      </c>
      <c r="R142">
        <v>0</v>
      </c>
      <c r="S142" s="12">
        <v>1</v>
      </c>
      <c r="T142" s="1">
        <v>-1.2756E-5</v>
      </c>
      <c r="U142" s="13"/>
      <c r="V142">
        <v>2</v>
      </c>
      <c r="W142">
        <v>0.3</v>
      </c>
      <c r="X142">
        <v>0.4</v>
      </c>
      <c r="Y142">
        <v>0</v>
      </c>
      <c r="Z142" s="12">
        <v>1</v>
      </c>
      <c r="AA142" s="1">
        <v>-2.3622999999999998E-6</v>
      </c>
      <c r="AC142">
        <v>2</v>
      </c>
      <c r="AD142">
        <v>0.3</v>
      </c>
      <c r="AE142">
        <v>0.4</v>
      </c>
      <c r="AF142">
        <v>0</v>
      </c>
      <c r="AG142" s="12">
        <v>1</v>
      </c>
      <c r="AH142" s="1">
        <v>2.2834E-6</v>
      </c>
      <c r="AJ142">
        <v>2</v>
      </c>
      <c r="AK142">
        <v>0.3</v>
      </c>
      <c r="AL142">
        <v>0.4</v>
      </c>
      <c r="AM142">
        <v>0</v>
      </c>
      <c r="AN142" s="12">
        <v>1</v>
      </c>
      <c r="AO142" s="1">
        <v>-1.5136E-6</v>
      </c>
    </row>
    <row r="143" spans="1:41" x14ac:dyDescent="0.25">
      <c r="A143">
        <v>5</v>
      </c>
      <c r="B143">
        <v>0</v>
      </c>
      <c r="C143">
        <v>0.2</v>
      </c>
      <c r="D143">
        <v>0</v>
      </c>
      <c r="E143" s="12">
        <v>1</v>
      </c>
      <c r="F143" s="1">
        <v>4.3296999999999999E-7</v>
      </c>
      <c r="H143">
        <v>5</v>
      </c>
      <c r="I143">
        <v>0</v>
      </c>
      <c r="J143">
        <v>0.2</v>
      </c>
      <c r="K143">
        <v>0</v>
      </c>
      <c r="L143" s="12">
        <v>1</v>
      </c>
      <c r="M143" s="1">
        <v>1.5748999999999999E-7</v>
      </c>
      <c r="O143">
        <v>5</v>
      </c>
      <c r="P143">
        <v>0</v>
      </c>
      <c r="Q143">
        <v>0.2</v>
      </c>
      <c r="R143">
        <v>0</v>
      </c>
      <c r="S143" s="12">
        <v>1</v>
      </c>
      <c r="T143" s="1">
        <v>-1.2756E-5</v>
      </c>
      <c r="U143" s="13"/>
      <c r="V143">
        <v>5</v>
      </c>
      <c r="W143">
        <v>0</v>
      </c>
      <c r="X143">
        <v>0.2</v>
      </c>
      <c r="Y143">
        <v>0</v>
      </c>
      <c r="Z143" s="12">
        <v>1</v>
      </c>
      <c r="AA143" s="1">
        <v>5.9324000000000004E-7</v>
      </c>
      <c r="AC143">
        <v>5</v>
      </c>
      <c r="AD143">
        <v>0</v>
      </c>
      <c r="AE143">
        <v>0.2</v>
      </c>
      <c r="AF143">
        <v>0</v>
      </c>
      <c r="AG143" s="12">
        <v>1</v>
      </c>
      <c r="AH143" s="1">
        <v>9.5231000000000004E-7</v>
      </c>
      <c r="AJ143">
        <v>5</v>
      </c>
      <c r="AK143">
        <v>0</v>
      </c>
      <c r="AL143">
        <v>0.2</v>
      </c>
      <c r="AM143">
        <v>0</v>
      </c>
      <c r="AN143" s="12">
        <v>1</v>
      </c>
      <c r="AO143" s="1">
        <v>-1.4781E-5</v>
      </c>
    </row>
    <row r="144" spans="1:41" x14ac:dyDescent="0.25">
      <c r="A144">
        <v>6</v>
      </c>
      <c r="B144">
        <v>0.3</v>
      </c>
      <c r="C144">
        <v>0.2</v>
      </c>
      <c r="D144">
        <v>0</v>
      </c>
      <c r="E144" s="12">
        <v>1</v>
      </c>
      <c r="F144" s="1">
        <v>-2.9801000000000001E-7</v>
      </c>
      <c r="H144">
        <v>6</v>
      </c>
      <c r="I144">
        <v>0.3</v>
      </c>
      <c r="J144">
        <v>0.2</v>
      </c>
      <c r="K144">
        <v>0</v>
      </c>
      <c r="L144" s="12">
        <v>1</v>
      </c>
      <c r="M144" s="1">
        <v>2.0370999999999999E-6</v>
      </c>
      <c r="O144">
        <v>6</v>
      </c>
      <c r="P144">
        <v>0.3</v>
      </c>
      <c r="Q144">
        <v>0.2</v>
      </c>
      <c r="R144">
        <v>0</v>
      </c>
      <c r="S144" s="12">
        <v>1</v>
      </c>
      <c r="T144" s="1">
        <v>-1.2756E-5</v>
      </c>
      <c r="U144" s="13"/>
      <c r="V144">
        <v>6</v>
      </c>
      <c r="W144">
        <v>0.3</v>
      </c>
      <c r="X144">
        <v>0.2</v>
      </c>
      <c r="Y144">
        <v>0</v>
      </c>
      <c r="Z144" s="12">
        <v>1</v>
      </c>
      <c r="AA144" s="1">
        <v>-1.0369E-6</v>
      </c>
      <c r="AC144">
        <v>6</v>
      </c>
      <c r="AD144">
        <v>0.3</v>
      </c>
      <c r="AE144">
        <v>0.2</v>
      </c>
      <c r="AF144">
        <v>0</v>
      </c>
      <c r="AG144" s="12">
        <v>1</v>
      </c>
      <c r="AH144" s="1">
        <v>9.5804000000000002E-7</v>
      </c>
      <c r="AJ144">
        <v>6</v>
      </c>
      <c r="AK144">
        <v>0.3</v>
      </c>
      <c r="AL144">
        <v>0.2</v>
      </c>
      <c r="AM144">
        <v>0</v>
      </c>
      <c r="AN144" s="12">
        <v>1</v>
      </c>
      <c r="AO144" s="1">
        <v>-3.3986999999999999E-7</v>
      </c>
    </row>
    <row r="145" spans="1:41" x14ac:dyDescent="0.25">
      <c r="A145">
        <v>2</v>
      </c>
      <c r="B145">
        <v>0.3</v>
      </c>
      <c r="C145">
        <v>0.4</v>
      </c>
      <c r="D145">
        <v>0</v>
      </c>
      <c r="E145" s="12">
        <v>2</v>
      </c>
      <c r="F145" s="1">
        <v>-4.9891000000000002E-6</v>
      </c>
      <c r="H145">
        <v>2</v>
      </c>
      <c r="I145">
        <v>0.3</v>
      </c>
      <c r="J145">
        <v>0.4</v>
      </c>
      <c r="K145">
        <v>0</v>
      </c>
      <c r="L145" s="12">
        <v>2</v>
      </c>
      <c r="M145" s="1">
        <v>3.0164999999999998E-6</v>
      </c>
      <c r="O145">
        <v>2</v>
      </c>
      <c r="P145">
        <v>0.3</v>
      </c>
      <c r="Q145">
        <v>0.4</v>
      </c>
      <c r="R145">
        <v>0</v>
      </c>
      <c r="S145" s="12">
        <v>2</v>
      </c>
      <c r="T145" s="1">
        <v>5.9607999999999997E-6</v>
      </c>
      <c r="U145" s="13"/>
      <c r="V145">
        <v>2</v>
      </c>
      <c r="W145">
        <v>0.3</v>
      </c>
      <c r="X145">
        <v>0.4</v>
      </c>
      <c r="Y145">
        <v>0</v>
      </c>
      <c r="Z145" s="12">
        <v>2</v>
      </c>
      <c r="AA145" s="1">
        <v>-2.3622999999999998E-6</v>
      </c>
      <c r="AC145">
        <v>2</v>
      </c>
      <c r="AD145">
        <v>0.3</v>
      </c>
      <c r="AE145">
        <v>0.4</v>
      </c>
      <c r="AF145">
        <v>0</v>
      </c>
      <c r="AG145" s="12">
        <v>2</v>
      </c>
      <c r="AH145" s="1">
        <v>2.2834E-6</v>
      </c>
      <c r="AJ145">
        <v>2</v>
      </c>
      <c r="AK145">
        <v>0.3</v>
      </c>
      <c r="AL145">
        <v>0.4</v>
      </c>
      <c r="AM145">
        <v>0</v>
      </c>
      <c r="AN145" s="12">
        <v>2</v>
      </c>
      <c r="AO145" s="1">
        <v>-1.5136E-6</v>
      </c>
    </row>
    <row r="146" spans="1:41" x14ac:dyDescent="0.25">
      <c r="A146">
        <v>3</v>
      </c>
      <c r="B146">
        <v>0.6</v>
      </c>
      <c r="C146">
        <v>0.4</v>
      </c>
      <c r="D146">
        <v>0</v>
      </c>
      <c r="E146" s="12">
        <v>2</v>
      </c>
      <c r="F146" s="1">
        <v>-3.2565999999999999E-6</v>
      </c>
      <c r="H146">
        <v>3</v>
      </c>
      <c r="I146">
        <v>0.6</v>
      </c>
      <c r="J146">
        <v>0.4</v>
      </c>
      <c r="K146">
        <v>0</v>
      </c>
      <c r="L146" s="12">
        <v>2</v>
      </c>
      <c r="M146" s="1">
        <v>-1.4386000000000001E-6</v>
      </c>
      <c r="O146">
        <v>3</v>
      </c>
      <c r="P146">
        <v>0.6</v>
      </c>
      <c r="Q146">
        <v>0.4</v>
      </c>
      <c r="R146">
        <v>0</v>
      </c>
      <c r="S146" s="12">
        <v>2</v>
      </c>
      <c r="T146" s="1">
        <v>5.9607999999999997E-6</v>
      </c>
      <c r="U146" s="13"/>
      <c r="V146">
        <v>3</v>
      </c>
      <c r="W146">
        <v>0.6</v>
      </c>
      <c r="X146">
        <v>0.4</v>
      </c>
      <c r="Y146">
        <v>0</v>
      </c>
      <c r="Z146" s="12">
        <v>2</v>
      </c>
      <c r="AA146" s="1">
        <v>4.2268000000000002E-7</v>
      </c>
      <c r="AC146">
        <v>3</v>
      </c>
      <c r="AD146">
        <v>0.6</v>
      </c>
      <c r="AE146">
        <v>0.4</v>
      </c>
      <c r="AF146">
        <v>0</v>
      </c>
      <c r="AG146" s="12">
        <v>2</v>
      </c>
      <c r="AH146" s="1">
        <v>-1.4407E-6</v>
      </c>
      <c r="AJ146">
        <v>3</v>
      </c>
      <c r="AK146">
        <v>0.6</v>
      </c>
      <c r="AL146">
        <v>0.4</v>
      </c>
      <c r="AM146">
        <v>0</v>
      </c>
      <c r="AN146" s="12">
        <v>2</v>
      </c>
      <c r="AO146" s="1">
        <v>3.3162000000000003E-8</v>
      </c>
    </row>
    <row r="147" spans="1:41" x14ac:dyDescent="0.25">
      <c r="A147">
        <v>6</v>
      </c>
      <c r="B147">
        <v>0.3</v>
      </c>
      <c r="C147">
        <v>0.2</v>
      </c>
      <c r="D147">
        <v>0</v>
      </c>
      <c r="E147" s="12">
        <v>2</v>
      </c>
      <c r="F147" s="1">
        <v>8.5736999999999995E-7</v>
      </c>
      <c r="H147">
        <v>6</v>
      </c>
      <c r="I147">
        <v>0.3</v>
      </c>
      <c r="J147">
        <v>0.2</v>
      </c>
      <c r="K147">
        <v>0</v>
      </c>
      <c r="L147" s="12">
        <v>2</v>
      </c>
      <c r="M147" s="1">
        <v>7.4282999999999999E-7</v>
      </c>
      <c r="O147">
        <v>6</v>
      </c>
      <c r="P147">
        <v>0.3</v>
      </c>
      <c r="Q147">
        <v>0.2</v>
      </c>
      <c r="R147">
        <v>0</v>
      </c>
      <c r="S147" s="12">
        <v>2</v>
      </c>
      <c r="T147" s="1">
        <v>5.9607999999999997E-6</v>
      </c>
      <c r="U147" s="13"/>
      <c r="V147">
        <v>6</v>
      </c>
      <c r="W147">
        <v>0.3</v>
      </c>
      <c r="X147">
        <v>0.2</v>
      </c>
      <c r="Y147">
        <v>0</v>
      </c>
      <c r="Z147" s="12">
        <v>2</v>
      </c>
      <c r="AA147" s="1">
        <v>-1.0369E-6</v>
      </c>
      <c r="AC147">
        <v>6</v>
      </c>
      <c r="AD147">
        <v>0.3</v>
      </c>
      <c r="AE147">
        <v>0.2</v>
      </c>
      <c r="AF147">
        <v>0</v>
      </c>
      <c r="AG147" s="12">
        <v>2</v>
      </c>
      <c r="AH147" s="1">
        <v>9.5804000000000002E-7</v>
      </c>
      <c r="AJ147">
        <v>6</v>
      </c>
      <c r="AK147">
        <v>0.3</v>
      </c>
      <c r="AL147">
        <v>0.2</v>
      </c>
      <c r="AM147">
        <v>0</v>
      </c>
      <c r="AN147" s="12">
        <v>2</v>
      </c>
      <c r="AO147" s="1">
        <v>-3.3986999999999999E-7</v>
      </c>
    </row>
    <row r="148" spans="1:41" x14ac:dyDescent="0.25">
      <c r="A148">
        <v>7</v>
      </c>
      <c r="B148">
        <v>0.6</v>
      </c>
      <c r="C148">
        <v>0.2</v>
      </c>
      <c r="D148">
        <v>0</v>
      </c>
      <c r="E148" s="12">
        <v>2</v>
      </c>
      <c r="F148" s="1">
        <v>2.5899E-6</v>
      </c>
      <c r="H148">
        <v>7</v>
      </c>
      <c r="I148">
        <v>0.6</v>
      </c>
      <c r="J148">
        <v>0.2</v>
      </c>
      <c r="K148">
        <v>0</v>
      </c>
      <c r="L148" s="12">
        <v>2</v>
      </c>
      <c r="M148" s="1">
        <v>-3.7121999999999998E-6</v>
      </c>
      <c r="O148">
        <v>7</v>
      </c>
      <c r="P148">
        <v>0.6</v>
      </c>
      <c r="Q148">
        <v>0.2</v>
      </c>
      <c r="R148">
        <v>0</v>
      </c>
      <c r="S148" s="12">
        <v>2</v>
      </c>
      <c r="T148" s="1">
        <v>5.9607999999999997E-6</v>
      </c>
      <c r="U148" s="13"/>
      <c r="V148">
        <v>7</v>
      </c>
      <c r="W148">
        <v>0.6</v>
      </c>
      <c r="X148">
        <v>0.2</v>
      </c>
      <c r="Y148">
        <v>0</v>
      </c>
      <c r="Z148" s="12">
        <v>2</v>
      </c>
      <c r="AA148" s="1">
        <v>1.626E-6</v>
      </c>
      <c r="AC148">
        <v>7</v>
      </c>
      <c r="AD148">
        <v>0.6</v>
      </c>
      <c r="AE148">
        <v>0.2</v>
      </c>
      <c r="AF148">
        <v>0</v>
      </c>
      <c r="AG148" s="12">
        <v>2</v>
      </c>
      <c r="AH148" s="1">
        <v>-2.9544E-6</v>
      </c>
      <c r="AJ148">
        <v>7</v>
      </c>
      <c r="AK148">
        <v>0.6</v>
      </c>
      <c r="AL148">
        <v>0.2</v>
      </c>
      <c r="AM148">
        <v>0</v>
      </c>
      <c r="AN148" s="12">
        <v>2</v>
      </c>
      <c r="AO148" s="1">
        <v>2.7234999999999998E-6</v>
      </c>
    </row>
    <row r="149" spans="1:41" x14ac:dyDescent="0.25">
      <c r="A149">
        <v>3</v>
      </c>
      <c r="B149">
        <v>0.6</v>
      </c>
      <c r="C149">
        <v>0.4</v>
      </c>
      <c r="D149">
        <v>0</v>
      </c>
      <c r="E149" s="12">
        <v>3</v>
      </c>
      <c r="F149" s="1">
        <v>2.5498000000000001E-6</v>
      </c>
      <c r="H149">
        <v>3</v>
      </c>
      <c r="I149">
        <v>0.6</v>
      </c>
      <c r="J149">
        <v>0.4</v>
      </c>
      <c r="K149">
        <v>0</v>
      </c>
      <c r="L149" s="12">
        <v>3</v>
      </c>
      <c r="M149" s="1">
        <v>-3.0836999999999998E-6</v>
      </c>
      <c r="O149">
        <v>3</v>
      </c>
      <c r="P149">
        <v>0.6</v>
      </c>
      <c r="Q149">
        <v>0.4</v>
      </c>
      <c r="R149">
        <v>0</v>
      </c>
      <c r="S149" s="12">
        <v>3</v>
      </c>
      <c r="T149" s="1">
        <v>8.9212000000000005E-8</v>
      </c>
      <c r="U149" s="13"/>
      <c r="V149">
        <v>3</v>
      </c>
      <c r="W149">
        <v>0.6</v>
      </c>
      <c r="X149">
        <v>0.4</v>
      </c>
      <c r="Y149">
        <v>0</v>
      </c>
      <c r="Z149" s="12">
        <v>3</v>
      </c>
      <c r="AA149" s="1">
        <v>4.2268000000000002E-7</v>
      </c>
      <c r="AC149">
        <v>3</v>
      </c>
      <c r="AD149">
        <v>0.6</v>
      </c>
      <c r="AE149">
        <v>0.4</v>
      </c>
      <c r="AF149">
        <v>0</v>
      </c>
      <c r="AG149" s="12">
        <v>3</v>
      </c>
      <c r="AH149" s="1">
        <v>-1.4407E-6</v>
      </c>
      <c r="AJ149">
        <v>3</v>
      </c>
      <c r="AK149">
        <v>0.6</v>
      </c>
      <c r="AL149">
        <v>0.4</v>
      </c>
      <c r="AM149">
        <v>0</v>
      </c>
      <c r="AN149" s="12">
        <v>3</v>
      </c>
      <c r="AO149" s="1">
        <v>3.3162000000000003E-8</v>
      </c>
    </row>
    <row r="150" spans="1:41" x14ac:dyDescent="0.25">
      <c r="A150">
        <v>4</v>
      </c>
      <c r="B150">
        <v>0.9</v>
      </c>
      <c r="C150">
        <v>0.4</v>
      </c>
      <c r="D150">
        <v>0</v>
      </c>
      <c r="E150" s="12">
        <v>3</v>
      </c>
      <c r="F150" s="1">
        <v>1.1244E-6</v>
      </c>
      <c r="H150">
        <v>4</v>
      </c>
      <c r="I150">
        <v>0.9</v>
      </c>
      <c r="J150">
        <v>0.4</v>
      </c>
      <c r="K150">
        <v>0</v>
      </c>
      <c r="L150" s="12">
        <v>3</v>
      </c>
      <c r="M150" s="1">
        <v>5.8154E-7</v>
      </c>
      <c r="O150">
        <v>4</v>
      </c>
      <c r="P150">
        <v>0.9</v>
      </c>
      <c r="Q150">
        <v>0.4</v>
      </c>
      <c r="R150">
        <v>0</v>
      </c>
      <c r="S150" s="12">
        <v>3</v>
      </c>
      <c r="T150" s="1">
        <v>8.9212000000000005E-8</v>
      </c>
      <c r="U150" s="13"/>
      <c r="V150">
        <v>4</v>
      </c>
      <c r="W150">
        <v>0.9</v>
      </c>
      <c r="X150">
        <v>0.4</v>
      </c>
      <c r="Y150">
        <v>0</v>
      </c>
      <c r="Z150" s="12">
        <v>3</v>
      </c>
      <c r="AA150" s="1">
        <v>-6.5239999999999999E-7</v>
      </c>
      <c r="AC150">
        <v>4</v>
      </c>
      <c r="AD150">
        <v>0.9</v>
      </c>
      <c r="AE150">
        <v>0.4</v>
      </c>
      <c r="AF150">
        <v>0</v>
      </c>
      <c r="AG150" s="12">
        <v>3</v>
      </c>
      <c r="AH150" s="1">
        <v>3.1951999999999999E-7</v>
      </c>
      <c r="AJ150">
        <v>4</v>
      </c>
      <c r="AK150">
        <v>0.9</v>
      </c>
      <c r="AL150">
        <v>0.4</v>
      </c>
      <c r="AM150">
        <v>0</v>
      </c>
      <c r="AN150" s="12">
        <v>3</v>
      </c>
      <c r="AO150" s="1">
        <v>3.7759000000000001E-6</v>
      </c>
    </row>
    <row r="151" spans="1:41" x14ac:dyDescent="0.25">
      <c r="A151">
        <v>7</v>
      </c>
      <c r="B151">
        <v>0.6</v>
      </c>
      <c r="C151">
        <v>0.2</v>
      </c>
      <c r="D151">
        <v>0</v>
      </c>
      <c r="E151" s="12">
        <v>3</v>
      </c>
      <c r="F151" s="1">
        <v>-6.4353999999999995E-8</v>
      </c>
      <c r="H151">
        <v>7</v>
      </c>
      <c r="I151">
        <v>0.6</v>
      </c>
      <c r="J151">
        <v>0.2</v>
      </c>
      <c r="K151">
        <v>0</v>
      </c>
      <c r="L151" s="12">
        <v>3</v>
      </c>
      <c r="M151" s="1">
        <v>-2.0671000000000001E-6</v>
      </c>
      <c r="O151">
        <v>7</v>
      </c>
      <c r="P151">
        <v>0.6</v>
      </c>
      <c r="Q151">
        <v>0.2</v>
      </c>
      <c r="R151">
        <v>0</v>
      </c>
      <c r="S151" s="12">
        <v>3</v>
      </c>
      <c r="T151" s="1">
        <v>8.9212000000000005E-8</v>
      </c>
      <c r="U151" s="13"/>
      <c r="V151">
        <v>7</v>
      </c>
      <c r="W151">
        <v>0.6</v>
      </c>
      <c r="X151">
        <v>0.2</v>
      </c>
      <c r="Y151">
        <v>0</v>
      </c>
      <c r="Z151" s="12">
        <v>3</v>
      </c>
      <c r="AA151" s="1">
        <v>1.626E-6</v>
      </c>
      <c r="AC151">
        <v>7</v>
      </c>
      <c r="AD151">
        <v>0.6</v>
      </c>
      <c r="AE151">
        <v>0.2</v>
      </c>
      <c r="AF151">
        <v>0</v>
      </c>
      <c r="AG151" s="12">
        <v>3</v>
      </c>
      <c r="AH151" s="1">
        <v>-2.9544E-6</v>
      </c>
      <c r="AJ151">
        <v>7</v>
      </c>
      <c r="AK151">
        <v>0.6</v>
      </c>
      <c r="AL151">
        <v>0.2</v>
      </c>
      <c r="AM151">
        <v>0</v>
      </c>
      <c r="AN151" s="12">
        <v>3</v>
      </c>
      <c r="AO151" s="1">
        <v>2.7234999999999998E-6</v>
      </c>
    </row>
    <row r="152" spans="1:41" x14ac:dyDescent="0.25">
      <c r="A152">
        <v>8</v>
      </c>
      <c r="B152">
        <v>0.9</v>
      </c>
      <c r="C152">
        <v>0.2</v>
      </c>
      <c r="D152">
        <v>0</v>
      </c>
      <c r="E152" s="12">
        <v>3</v>
      </c>
      <c r="F152" s="1">
        <v>-1.4896999999999999E-6</v>
      </c>
      <c r="H152">
        <v>8</v>
      </c>
      <c r="I152">
        <v>0.9</v>
      </c>
      <c r="J152">
        <v>0.2</v>
      </c>
      <c r="K152">
        <v>0</v>
      </c>
      <c r="L152" s="12">
        <v>3</v>
      </c>
      <c r="M152" s="1">
        <v>1.5981E-6</v>
      </c>
      <c r="O152">
        <v>8</v>
      </c>
      <c r="P152">
        <v>0.9</v>
      </c>
      <c r="Q152">
        <v>0.2</v>
      </c>
      <c r="R152">
        <v>0</v>
      </c>
      <c r="S152" s="12">
        <v>3</v>
      </c>
      <c r="T152" s="1">
        <v>8.9212000000000005E-8</v>
      </c>
      <c r="U152" s="13"/>
      <c r="V152">
        <v>8</v>
      </c>
      <c r="W152">
        <v>0.9</v>
      </c>
      <c r="X152">
        <v>0.2</v>
      </c>
      <c r="Y152">
        <v>0</v>
      </c>
      <c r="Z152" s="12">
        <v>3</v>
      </c>
      <c r="AA152" s="1">
        <v>-1.9443000000000002E-6</v>
      </c>
      <c r="AC152">
        <v>8</v>
      </c>
      <c r="AD152">
        <v>0.9</v>
      </c>
      <c r="AE152">
        <v>0.2</v>
      </c>
      <c r="AF152">
        <v>0</v>
      </c>
      <c r="AG152" s="12">
        <v>3</v>
      </c>
      <c r="AH152" s="1">
        <v>8.0317000000000001E-7</v>
      </c>
      <c r="AJ152">
        <v>8</v>
      </c>
      <c r="AK152">
        <v>0.9</v>
      </c>
      <c r="AL152">
        <v>0.2</v>
      </c>
      <c r="AM152">
        <v>0</v>
      </c>
      <c r="AN152" s="12">
        <v>3</v>
      </c>
      <c r="AO152" s="1">
        <v>3.4894E-6</v>
      </c>
    </row>
    <row r="153" spans="1:41" x14ac:dyDescent="0.25">
      <c r="A153">
        <v>7</v>
      </c>
      <c r="B153">
        <v>0.6</v>
      </c>
      <c r="C153">
        <v>0.2</v>
      </c>
      <c r="D153">
        <v>0</v>
      </c>
      <c r="E153" s="12">
        <v>4</v>
      </c>
      <c r="F153" s="1">
        <v>5.2429000000000004E-7</v>
      </c>
      <c r="H153">
        <v>7</v>
      </c>
      <c r="I153">
        <v>0.6</v>
      </c>
      <c r="J153">
        <v>0.2</v>
      </c>
      <c r="K153">
        <v>0</v>
      </c>
      <c r="L153" s="12">
        <v>4</v>
      </c>
      <c r="M153" s="1">
        <v>-4.9102E-6</v>
      </c>
      <c r="O153">
        <v>7</v>
      </c>
      <c r="P153">
        <v>0.6</v>
      </c>
      <c r="Q153">
        <v>0.2</v>
      </c>
      <c r="R153">
        <v>0</v>
      </c>
      <c r="S153" s="12">
        <v>4</v>
      </c>
      <c r="T153" s="1">
        <v>4.3347000000000002E-6</v>
      </c>
      <c r="U153" s="13"/>
      <c r="V153">
        <v>7</v>
      </c>
      <c r="W153">
        <v>0.6</v>
      </c>
      <c r="X153">
        <v>0.2</v>
      </c>
      <c r="Y153">
        <v>0</v>
      </c>
      <c r="Z153" s="12">
        <v>4</v>
      </c>
      <c r="AA153" s="1">
        <v>1.626E-6</v>
      </c>
      <c r="AC153">
        <v>7</v>
      </c>
      <c r="AD153">
        <v>0.6</v>
      </c>
      <c r="AE153">
        <v>0.2</v>
      </c>
      <c r="AF153">
        <v>0</v>
      </c>
      <c r="AG153" s="12">
        <v>4</v>
      </c>
      <c r="AH153" s="1">
        <v>-2.9544E-6</v>
      </c>
      <c r="AJ153">
        <v>7</v>
      </c>
      <c r="AK153">
        <v>0.6</v>
      </c>
      <c r="AL153">
        <v>0.2</v>
      </c>
      <c r="AM153">
        <v>0</v>
      </c>
      <c r="AN153" s="12">
        <v>4</v>
      </c>
      <c r="AO153" s="1">
        <v>2.7234999999999998E-6</v>
      </c>
    </row>
    <row r="154" spans="1:41" x14ac:dyDescent="0.25">
      <c r="A154">
        <v>8</v>
      </c>
      <c r="B154">
        <v>0.9</v>
      </c>
      <c r="C154">
        <v>0.2</v>
      </c>
      <c r="D154">
        <v>0</v>
      </c>
      <c r="E154" s="12">
        <v>4</v>
      </c>
      <c r="F154" s="1">
        <v>-2.0783999999999999E-6</v>
      </c>
      <c r="H154">
        <v>8</v>
      </c>
      <c r="I154">
        <v>0.9</v>
      </c>
      <c r="J154">
        <v>0.2</v>
      </c>
      <c r="K154">
        <v>0</v>
      </c>
      <c r="L154" s="12">
        <v>4</v>
      </c>
      <c r="M154" s="1">
        <v>1.7824000000000001E-6</v>
      </c>
      <c r="O154">
        <v>8</v>
      </c>
      <c r="P154">
        <v>0.9</v>
      </c>
      <c r="Q154">
        <v>0.2</v>
      </c>
      <c r="R154">
        <v>0</v>
      </c>
      <c r="S154" s="12">
        <v>4</v>
      </c>
      <c r="T154" s="1">
        <v>4.3347000000000002E-6</v>
      </c>
      <c r="U154" s="13"/>
      <c r="V154">
        <v>8</v>
      </c>
      <c r="W154">
        <v>0.9</v>
      </c>
      <c r="X154">
        <v>0.2</v>
      </c>
      <c r="Y154">
        <v>0</v>
      </c>
      <c r="Z154" s="12">
        <v>4</v>
      </c>
      <c r="AA154" s="1">
        <v>-1.9443000000000002E-6</v>
      </c>
      <c r="AC154">
        <v>8</v>
      </c>
      <c r="AD154">
        <v>0.9</v>
      </c>
      <c r="AE154">
        <v>0.2</v>
      </c>
      <c r="AF154">
        <v>0</v>
      </c>
      <c r="AG154" s="12">
        <v>4</v>
      </c>
      <c r="AH154" s="1">
        <v>8.0317000000000001E-7</v>
      </c>
      <c r="AJ154">
        <v>8</v>
      </c>
      <c r="AK154">
        <v>0.9</v>
      </c>
      <c r="AL154">
        <v>0.2</v>
      </c>
      <c r="AM154">
        <v>0</v>
      </c>
      <c r="AN154" s="12">
        <v>4</v>
      </c>
      <c r="AO154" s="1">
        <v>3.4894E-6</v>
      </c>
    </row>
    <row r="155" spans="1:41" x14ac:dyDescent="0.25">
      <c r="A155">
        <v>9</v>
      </c>
      <c r="B155">
        <v>0.6</v>
      </c>
      <c r="C155">
        <v>0</v>
      </c>
      <c r="D155">
        <v>0</v>
      </c>
      <c r="E155" s="12">
        <v>4</v>
      </c>
      <c r="F155" s="1">
        <v>1.3012999999999999E-6</v>
      </c>
      <c r="H155">
        <v>9</v>
      </c>
      <c r="I155">
        <v>0.6</v>
      </c>
      <c r="J155">
        <v>0</v>
      </c>
      <c r="K155">
        <v>0</v>
      </c>
      <c r="L155" s="12">
        <v>4</v>
      </c>
      <c r="M155" s="1">
        <v>-5.2124000000000003E-6</v>
      </c>
      <c r="O155">
        <v>9</v>
      </c>
      <c r="P155">
        <v>0.6</v>
      </c>
      <c r="Q155">
        <v>0</v>
      </c>
      <c r="R155">
        <v>0</v>
      </c>
      <c r="S155" s="12">
        <v>4</v>
      </c>
      <c r="T155" s="1">
        <v>4.3347000000000002E-6</v>
      </c>
      <c r="U155" s="13"/>
      <c r="V155">
        <v>9</v>
      </c>
      <c r="W155">
        <v>0.6</v>
      </c>
      <c r="X155">
        <v>0</v>
      </c>
      <c r="Y155">
        <v>0</v>
      </c>
      <c r="Z155" s="12">
        <v>4</v>
      </c>
      <c r="AA155" s="1">
        <v>1.9232999999999999E-6</v>
      </c>
      <c r="AC155">
        <v>9</v>
      </c>
      <c r="AD155">
        <v>0.6</v>
      </c>
      <c r="AE155">
        <v>0</v>
      </c>
      <c r="AF155">
        <v>0</v>
      </c>
      <c r="AG155" s="12">
        <v>4</v>
      </c>
      <c r="AH155" s="1">
        <v>-3.8726E-6</v>
      </c>
      <c r="AJ155">
        <v>9</v>
      </c>
      <c r="AK155">
        <v>0.6</v>
      </c>
      <c r="AL155">
        <v>0</v>
      </c>
      <c r="AM155">
        <v>0</v>
      </c>
      <c r="AN155" s="12">
        <v>4</v>
      </c>
      <c r="AO155" s="1">
        <v>2.2587999999999999E-6</v>
      </c>
    </row>
    <row r="156" spans="1:41" x14ac:dyDescent="0.25">
      <c r="A156">
        <v>10</v>
      </c>
      <c r="B156">
        <v>0.9</v>
      </c>
      <c r="C156">
        <v>0</v>
      </c>
      <c r="D156">
        <v>0</v>
      </c>
      <c r="E156" s="12">
        <v>4</v>
      </c>
      <c r="F156" s="1">
        <v>-1.3012999999999999E-6</v>
      </c>
      <c r="H156">
        <v>10</v>
      </c>
      <c r="I156">
        <v>0.9</v>
      </c>
      <c r="J156">
        <v>0</v>
      </c>
      <c r="K156">
        <v>0</v>
      </c>
      <c r="L156" s="12">
        <v>4</v>
      </c>
      <c r="M156" s="1">
        <v>1.4802E-6</v>
      </c>
      <c r="O156">
        <v>10</v>
      </c>
      <c r="P156">
        <v>0.9</v>
      </c>
      <c r="Q156">
        <v>0</v>
      </c>
      <c r="R156">
        <v>0</v>
      </c>
      <c r="S156" s="12">
        <v>4</v>
      </c>
      <c r="T156" s="1">
        <v>4.3347000000000002E-6</v>
      </c>
      <c r="U156" s="13"/>
      <c r="V156">
        <v>10</v>
      </c>
      <c r="W156">
        <v>0.9</v>
      </c>
      <c r="X156">
        <v>0</v>
      </c>
      <c r="Y156">
        <v>0</v>
      </c>
      <c r="Z156" s="12">
        <v>4</v>
      </c>
      <c r="AA156" s="1">
        <v>-2.1637999999999999E-6</v>
      </c>
      <c r="AC156">
        <v>10</v>
      </c>
      <c r="AD156">
        <v>0.9</v>
      </c>
      <c r="AE156">
        <v>0</v>
      </c>
      <c r="AF156">
        <v>0</v>
      </c>
      <c r="AG156" s="12">
        <v>4</v>
      </c>
      <c r="AH156" s="1">
        <v>2.1455E-7</v>
      </c>
      <c r="AJ156">
        <v>10</v>
      </c>
      <c r="AK156">
        <v>0.9</v>
      </c>
      <c r="AL156">
        <v>0</v>
      </c>
      <c r="AM156">
        <v>0</v>
      </c>
      <c r="AN156" s="12">
        <v>4</v>
      </c>
      <c r="AO156" s="1">
        <v>1.5372000000000001E-6</v>
      </c>
    </row>
    <row r="157" spans="1:41" x14ac:dyDescent="0.25">
      <c r="K157" s="1"/>
      <c r="U157" s="13"/>
      <c r="AF157" s="1"/>
    </row>
    <row r="158" spans="1:41" x14ac:dyDescent="0.25">
      <c r="A158" t="s">
        <v>0</v>
      </c>
      <c r="B158" t="s">
        <v>1</v>
      </c>
      <c r="C158" t="s">
        <v>2</v>
      </c>
      <c r="D158" t="s">
        <v>3</v>
      </c>
      <c r="E158" t="s">
        <v>41</v>
      </c>
      <c r="F158" t="s">
        <v>76</v>
      </c>
      <c r="H158" t="s">
        <v>0</v>
      </c>
      <c r="I158" t="s">
        <v>1</v>
      </c>
      <c r="J158" t="s">
        <v>2</v>
      </c>
      <c r="K158" t="s">
        <v>3</v>
      </c>
      <c r="L158" t="s">
        <v>41</v>
      </c>
      <c r="M158" t="s">
        <v>76</v>
      </c>
      <c r="O158" t="s">
        <v>0</v>
      </c>
      <c r="P158" t="s">
        <v>1</v>
      </c>
      <c r="Q158" t="s">
        <v>2</v>
      </c>
      <c r="R158" t="s">
        <v>3</v>
      </c>
      <c r="S158" t="s">
        <v>41</v>
      </c>
      <c r="T158" t="s">
        <v>77</v>
      </c>
      <c r="U158" s="13"/>
      <c r="V158" t="s">
        <v>0</v>
      </c>
      <c r="W158" t="s">
        <v>1</v>
      </c>
      <c r="X158" t="s">
        <v>2</v>
      </c>
      <c r="Y158" t="s">
        <v>3</v>
      </c>
      <c r="Z158" t="s">
        <v>41</v>
      </c>
      <c r="AA158" t="s">
        <v>76</v>
      </c>
      <c r="AC158" t="s">
        <v>0</v>
      </c>
      <c r="AD158" t="s">
        <v>1</v>
      </c>
      <c r="AE158" t="s">
        <v>2</v>
      </c>
      <c r="AF158" t="s">
        <v>3</v>
      </c>
      <c r="AG158" t="s">
        <v>41</v>
      </c>
      <c r="AH158" t="s">
        <v>77</v>
      </c>
      <c r="AJ158" t="s">
        <v>0</v>
      </c>
      <c r="AK158" t="s">
        <v>1</v>
      </c>
      <c r="AL158" t="s">
        <v>2</v>
      </c>
      <c r="AM158" t="s">
        <v>3</v>
      </c>
      <c r="AN158" t="s">
        <v>41</v>
      </c>
      <c r="AO158" t="s">
        <v>76</v>
      </c>
    </row>
    <row r="159" spans="1:41" x14ac:dyDescent="0.25">
      <c r="A159">
        <v>1</v>
      </c>
      <c r="B159">
        <v>0</v>
      </c>
      <c r="C159">
        <v>0.4</v>
      </c>
      <c r="D159">
        <v>0</v>
      </c>
      <c r="E159" s="12">
        <v>1</v>
      </c>
      <c r="F159" s="1">
        <v>271910</v>
      </c>
      <c r="H159">
        <v>1</v>
      </c>
      <c r="I159">
        <v>0</v>
      </c>
      <c r="J159">
        <v>0.4</v>
      </c>
      <c r="K159">
        <v>0</v>
      </c>
      <c r="L159" s="12">
        <v>1</v>
      </c>
      <c r="M159" s="1">
        <v>74985</v>
      </c>
      <c r="O159">
        <v>1</v>
      </c>
      <c r="P159">
        <v>0</v>
      </c>
      <c r="Q159">
        <v>0.4</v>
      </c>
      <c r="R159">
        <v>0</v>
      </c>
      <c r="S159" s="12">
        <v>1</v>
      </c>
      <c r="T159" s="1">
        <v>-896910</v>
      </c>
      <c r="U159" s="13"/>
      <c r="V159">
        <v>1</v>
      </c>
      <c r="W159">
        <v>0</v>
      </c>
      <c r="X159">
        <v>0.4</v>
      </c>
      <c r="Y159">
        <v>0</v>
      </c>
      <c r="Z159" s="12">
        <v>1</v>
      </c>
      <c r="AA159" s="1">
        <v>296360</v>
      </c>
      <c r="AC159">
        <v>1</v>
      </c>
      <c r="AD159">
        <v>0</v>
      </c>
      <c r="AE159">
        <v>0.4</v>
      </c>
      <c r="AF159">
        <v>0</v>
      </c>
      <c r="AG159" s="12">
        <v>1</v>
      </c>
      <c r="AH159" s="1">
        <v>-910500</v>
      </c>
      <c r="AJ159">
        <v>1</v>
      </c>
      <c r="AK159">
        <v>0</v>
      </c>
      <c r="AL159">
        <v>0.4</v>
      </c>
      <c r="AM159">
        <v>0</v>
      </c>
      <c r="AN159" s="12">
        <v>1</v>
      </c>
      <c r="AO159" s="1">
        <v>197600</v>
      </c>
    </row>
    <row r="160" spans="1:41" x14ac:dyDescent="0.25">
      <c r="A160">
        <v>2</v>
      </c>
      <c r="B160">
        <v>0.3</v>
      </c>
      <c r="C160">
        <v>0.4</v>
      </c>
      <c r="D160">
        <v>0</v>
      </c>
      <c r="E160" s="12">
        <v>1</v>
      </c>
      <c r="F160" s="1">
        <v>271910</v>
      </c>
      <c r="H160">
        <v>2</v>
      </c>
      <c r="I160">
        <v>0.3</v>
      </c>
      <c r="J160">
        <v>0.4</v>
      </c>
      <c r="K160">
        <v>0</v>
      </c>
      <c r="L160" s="12">
        <v>1</v>
      </c>
      <c r="M160" s="1">
        <v>442110</v>
      </c>
      <c r="O160">
        <v>2</v>
      </c>
      <c r="P160">
        <v>0.3</v>
      </c>
      <c r="Q160">
        <v>0.4</v>
      </c>
      <c r="R160">
        <v>0</v>
      </c>
      <c r="S160" s="12">
        <v>1</v>
      </c>
      <c r="T160" s="1">
        <v>-896910</v>
      </c>
      <c r="U160" s="13"/>
      <c r="V160">
        <v>2</v>
      </c>
      <c r="W160">
        <v>0.3</v>
      </c>
      <c r="X160">
        <v>0.4</v>
      </c>
      <c r="Y160">
        <v>0</v>
      </c>
      <c r="Z160" s="12">
        <v>1</v>
      </c>
      <c r="AA160" s="1">
        <v>-339250</v>
      </c>
      <c r="AC160">
        <v>2</v>
      </c>
      <c r="AD160">
        <v>0.3</v>
      </c>
      <c r="AE160">
        <v>0.4</v>
      </c>
      <c r="AF160">
        <v>0</v>
      </c>
      <c r="AG160" s="12">
        <v>1</v>
      </c>
      <c r="AH160" s="1">
        <v>-106430</v>
      </c>
      <c r="AJ160">
        <v>2</v>
      </c>
      <c r="AK160">
        <v>0.3</v>
      </c>
      <c r="AL160">
        <v>0.4</v>
      </c>
      <c r="AM160">
        <v>0</v>
      </c>
      <c r="AN160" s="12">
        <v>1</v>
      </c>
      <c r="AO160" s="1">
        <v>314050</v>
      </c>
    </row>
    <row r="161" spans="1:41" x14ac:dyDescent="0.25">
      <c r="A161">
        <v>5</v>
      </c>
      <c r="B161">
        <v>0</v>
      </c>
      <c r="C161">
        <v>0.2</v>
      </c>
      <c r="D161">
        <v>0</v>
      </c>
      <c r="E161" s="12">
        <v>1</v>
      </c>
      <c r="F161" s="1">
        <v>113720</v>
      </c>
      <c r="H161">
        <v>5</v>
      </c>
      <c r="I161">
        <v>0</v>
      </c>
      <c r="J161">
        <v>0.2</v>
      </c>
      <c r="K161">
        <v>0</v>
      </c>
      <c r="L161" s="12">
        <v>1</v>
      </c>
      <c r="M161" s="1">
        <v>74985</v>
      </c>
      <c r="O161">
        <v>5</v>
      </c>
      <c r="P161">
        <v>0</v>
      </c>
      <c r="Q161">
        <v>0.2</v>
      </c>
      <c r="R161">
        <v>0</v>
      </c>
      <c r="S161" s="12">
        <v>1</v>
      </c>
      <c r="T161" s="1">
        <v>-896910</v>
      </c>
      <c r="U161" s="13"/>
      <c r="V161">
        <v>5</v>
      </c>
      <c r="W161">
        <v>0</v>
      </c>
      <c r="X161">
        <v>0.2</v>
      </c>
      <c r="Y161">
        <v>0</v>
      </c>
      <c r="Z161" s="12">
        <v>1</v>
      </c>
      <c r="AA161" s="1">
        <v>221730</v>
      </c>
      <c r="AC161">
        <v>5</v>
      </c>
      <c r="AD161">
        <v>0</v>
      </c>
      <c r="AE161">
        <v>0.2</v>
      </c>
      <c r="AF161">
        <v>0</v>
      </c>
      <c r="AG161" s="12">
        <v>1</v>
      </c>
      <c r="AH161" s="1">
        <v>-1039300</v>
      </c>
      <c r="AJ161">
        <v>5</v>
      </c>
      <c r="AK161">
        <v>0</v>
      </c>
      <c r="AL161">
        <v>0.2</v>
      </c>
      <c r="AM161">
        <v>0</v>
      </c>
      <c r="AN161" s="12">
        <v>1</v>
      </c>
      <c r="AO161" s="1">
        <v>272230</v>
      </c>
    </row>
    <row r="162" spans="1:41" x14ac:dyDescent="0.25">
      <c r="A162">
        <v>6</v>
      </c>
      <c r="B162">
        <v>0.3</v>
      </c>
      <c r="C162">
        <v>0.2</v>
      </c>
      <c r="D162">
        <v>0</v>
      </c>
      <c r="E162" s="12">
        <v>1</v>
      </c>
      <c r="F162" s="1">
        <v>113720</v>
      </c>
      <c r="H162">
        <v>6</v>
      </c>
      <c r="I162">
        <v>0.3</v>
      </c>
      <c r="J162">
        <v>0.2</v>
      </c>
      <c r="K162">
        <v>0</v>
      </c>
      <c r="L162" s="12">
        <v>1</v>
      </c>
      <c r="M162" s="1">
        <v>442110</v>
      </c>
      <c r="O162">
        <v>6</v>
      </c>
      <c r="P162">
        <v>0.3</v>
      </c>
      <c r="Q162">
        <v>0.2</v>
      </c>
      <c r="R162">
        <v>0</v>
      </c>
      <c r="S162" s="12">
        <v>1</v>
      </c>
      <c r="T162" s="1">
        <v>-896910</v>
      </c>
      <c r="U162" s="13"/>
      <c r="V162">
        <v>6</v>
      </c>
      <c r="W162">
        <v>0.3</v>
      </c>
      <c r="X162">
        <v>0.2</v>
      </c>
      <c r="Y162">
        <v>0</v>
      </c>
      <c r="Z162" s="12">
        <v>1</v>
      </c>
      <c r="AA162" s="1">
        <v>-152870</v>
      </c>
      <c r="AC162">
        <v>6</v>
      </c>
      <c r="AD162">
        <v>0.3</v>
      </c>
      <c r="AE162">
        <v>0.2</v>
      </c>
      <c r="AF162">
        <v>0</v>
      </c>
      <c r="AG162" s="12">
        <v>1</v>
      </c>
      <c r="AH162" s="6">
        <v>-23897</v>
      </c>
      <c r="AJ162">
        <v>6</v>
      </c>
      <c r="AK162">
        <v>0.3</v>
      </c>
      <c r="AL162">
        <v>0.2</v>
      </c>
      <c r="AM162">
        <v>0</v>
      </c>
      <c r="AN162" s="12">
        <v>1</v>
      </c>
      <c r="AO162" s="1">
        <v>127670</v>
      </c>
    </row>
    <row r="163" spans="1:41" x14ac:dyDescent="0.25">
      <c r="A163">
        <v>2</v>
      </c>
      <c r="B163">
        <v>0.3</v>
      </c>
      <c r="C163">
        <v>0.4</v>
      </c>
      <c r="D163">
        <v>0</v>
      </c>
      <c r="E163" s="12">
        <v>2</v>
      </c>
      <c r="F163" s="1">
        <v>-878130</v>
      </c>
      <c r="H163">
        <v>2</v>
      </c>
      <c r="I163">
        <v>0.3</v>
      </c>
      <c r="J163">
        <v>0.4</v>
      </c>
      <c r="K163">
        <v>0</v>
      </c>
      <c r="L163" s="12">
        <v>2</v>
      </c>
      <c r="M163" s="1">
        <v>247660</v>
      </c>
      <c r="O163">
        <v>2</v>
      </c>
      <c r="P163">
        <v>0.3</v>
      </c>
      <c r="Q163">
        <v>0.4</v>
      </c>
      <c r="R163">
        <v>0</v>
      </c>
      <c r="S163" s="12">
        <v>2</v>
      </c>
      <c r="T163" s="1">
        <v>419120</v>
      </c>
      <c r="U163" s="13"/>
      <c r="V163">
        <v>2</v>
      </c>
      <c r="W163">
        <v>0.3</v>
      </c>
      <c r="X163">
        <v>0.4</v>
      </c>
      <c r="Y163">
        <v>0</v>
      </c>
      <c r="Z163" s="12">
        <v>2</v>
      </c>
      <c r="AA163" s="1">
        <v>-339250</v>
      </c>
      <c r="AC163">
        <v>2</v>
      </c>
      <c r="AD163">
        <v>0.3</v>
      </c>
      <c r="AE163">
        <v>0.4</v>
      </c>
      <c r="AF163">
        <v>0</v>
      </c>
      <c r="AG163" s="12">
        <v>2</v>
      </c>
      <c r="AH163" s="1">
        <v>-106430</v>
      </c>
      <c r="AJ163">
        <v>2</v>
      </c>
      <c r="AK163">
        <v>0.3</v>
      </c>
      <c r="AL163">
        <v>0.4</v>
      </c>
      <c r="AM163">
        <v>0</v>
      </c>
      <c r="AN163" s="12">
        <v>2</v>
      </c>
      <c r="AO163" s="1">
        <v>314050</v>
      </c>
    </row>
    <row r="164" spans="1:41" x14ac:dyDescent="0.25">
      <c r="A164">
        <v>3</v>
      </c>
      <c r="B164">
        <v>0.6</v>
      </c>
      <c r="C164">
        <v>0.4</v>
      </c>
      <c r="D164">
        <v>0</v>
      </c>
      <c r="E164" s="12">
        <v>2</v>
      </c>
      <c r="F164" s="1">
        <v>-878130</v>
      </c>
      <c r="H164">
        <v>3</v>
      </c>
      <c r="I164">
        <v>0.6</v>
      </c>
      <c r="J164">
        <v>0.4</v>
      </c>
      <c r="K164">
        <v>0</v>
      </c>
      <c r="L164" s="12">
        <v>2</v>
      </c>
      <c r="M164" s="1">
        <v>-622470</v>
      </c>
      <c r="O164">
        <v>3</v>
      </c>
      <c r="P164">
        <v>0.6</v>
      </c>
      <c r="Q164">
        <v>0.4</v>
      </c>
      <c r="R164">
        <v>0</v>
      </c>
      <c r="S164" s="12">
        <v>2</v>
      </c>
      <c r="T164" s="1">
        <v>419120</v>
      </c>
      <c r="U164" s="13"/>
      <c r="V164">
        <v>3</v>
      </c>
      <c r="W164">
        <v>0.6</v>
      </c>
      <c r="X164">
        <v>0.4</v>
      </c>
      <c r="Y164">
        <v>0</v>
      </c>
      <c r="Z164" s="12">
        <v>2</v>
      </c>
      <c r="AA164" s="1">
        <v>-31664</v>
      </c>
      <c r="AC164">
        <v>3</v>
      </c>
      <c r="AD164">
        <v>0.6</v>
      </c>
      <c r="AE164">
        <v>0.4</v>
      </c>
      <c r="AF164">
        <v>0</v>
      </c>
      <c r="AG164" s="12">
        <v>2</v>
      </c>
      <c r="AH164" s="6">
        <v>2331.6999999999998</v>
      </c>
      <c r="AJ164">
        <v>3</v>
      </c>
      <c r="AK164">
        <v>0.6</v>
      </c>
      <c r="AL164">
        <v>0.4</v>
      </c>
      <c r="AM164">
        <v>0</v>
      </c>
      <c r="AN164" s="12">
        <v>2</v>
      </c>
      <c r="AO164" s="1">
        <v>-293710</v>
      </c>
    </row>
    <row r="165" spans="1:41" x14ac:dyDescent="0.25">
      <c r="A165">
        <v>6</v>
      </c>
      <c r="B165">
        <v>0.3</v>
      </c>
      <c r="C165">
        <v>0.2</v>
      </c>
      <c r="D165">
        <v>0</v>
      </c>
      <c r="E165" s="12">
        <v>2</v>
      </c>
      <c r="F165" s="1">
        <v>263770</v>
      </c>
      <c r="H165">
        <v>6</v>
      </c>
      <c r="I165">
        <v>0.3</v>
      </c>
      <c r="J165">
        <v>0.2</v>
      </c>
      <c r="K165">
        <v>0</v>
      </c>
      <c r="L165" s="12">
        <v>2</v>
      </c>
      <c r="M165" s="1">
        <v>247660</v>
      </c>
      <c r="O165">
        <v>6</v>
      </c>
      <c r="P165">
        <v>0.3</v>
      </c>
      <c r="Q165">
        <v>0.2</v>
      </c>
      <c r="R165">
        <v>0</v>
      </c>
      <c r="S165" s="12">
        <v>2</v>
      </c>
      <c r="T165" s="1">
        <v>419120</v>
      </c>
      <c r="U165" s="13"/>
      <c r="V165">
        <v>6</v>
      </c>
      <c r="W165">
        <v>0.3</v>
      </c>
      <c r="X165">
        <v>0.2</v>
      </c>
      <c r="Y165">
        <v>0</v>
      </c>
      <c r="Z165" s="12">
        <v>2</v>
      </c>
      <c r="AA165" s="1">
        <v>-152870</v>
      </c>
      <c r="AC165">
        <v>6</v>
      </c>
      <c r="AD165">
        <v>0.3</v>
      </c>
      <c r="AE165">
        <v>0.2</v>
      </c>
      <c r="AF165">
        <v>0</v>
      </c>
      <c r="AG165" s="12">
        <v>2</v>
      </c>
      <c r="AH165" s="6">
        <v>-23897</v>
      </c>
      <c r="AJ165">
        <v>6</v>
      </c>
      <c r="AK165">
        <v>0.3</v>
      </c>
      <c r="AL165">
        <v>0.2</v>
      </c>
      <c r="AM165">
        <v>0</v>
      </c>
      <c r="AN165" s="12">
        <v>2</v>
      </c>
      <c r="AO165" s="1">
        <v>127670</v>
      </c>
    </row>
    <row r="166" spans="1:41" x14ac:dyDescent="0.25">
      <c r="A166">
        <v>7</v>
      </c>
      <c r="B166">
        <v>0.6</v>
      </c>
      <c r="C166">
        <v>0.2</v>
      </c>
      <c r="D166">
        <v>0</v>
      </c>
      <c r="E166" s="12">
        <v>2</v>
      </c>
      <c r="F166" s="1">
        <v>263770</v>
      </c>
      <c r="H166">
        <v>7</v>
      </c>
      <c r="I166">
        <v>0.6</v>
      </c>
      <c r="J166">
        <v>0.2</v>
      </c>
      <c r="K166">
        <v>0</v>
      </c>
      <c r="L166" s="12">
        <v>2</v>
      </c>
      <c r="M166" s="1">
        <v>-622470</v>
      </c>
      <c r="O166">
        <v>7</v>
      </c>
      <c r="P166">
        <v>0.6</v>
      </c>
      <c r="Q166">
        <v>0.2</v>
      </c>
      <c r="R166">
        <v>0</v>
      </c>
      <c r="S166" s="12">
        <v>2</v>
      </c>
      <c r="T166" s="1">
        <v>419120</v>
      </c>
      <c r="U166" s="13"/>
      <c r="V166">
        <v>7</v>
      </c>
      <c r="W166">
        <v>0.6</v>
      </c>
      <c r="X166">
        <v>0.2</v>
      </c>
      <c r="Y166">
        <v>0</v>
      </c>
      <c r="Z166" s="12">
        <v>2</v>
      </c>
      <c r="AA166" s="1">
        <v>109770</v>
      </c>
      <c r="AC166">
        <v>7</v>
      </c>
      <c r="AD166">
        <v>0.6</v>
      </c>
      <c r="AE166">
        <v>0.2</v>
      </c>
      <c r="AF166">
        <v>0</v>
      </c>
      <c r="AG166" s="12">
        <v>2</v>
      </c>
      <c r="AH166" s="1">
        <v>191490</v>
      </c>
      <c r="AJ166">
        <v>7</v>
      </c>
      <c r="AK166">
        <v>0.6</v>
      </c>
      <c r="AL166">
        <v>0.2</v>
      </c>
      <c r="AM166">
        <v>0</v>
      </c>
      <c r="AN166" s="12">
        <v>2</v>
      </c>
      <c r="AO166" s="1">
        <v>-534350</v>
      </c>
    </row>
    <row r="167" spans="1:41" x14ac:dyDescent="0.25">
      <c r="A167">
        <v>3</v>
      </c>
      <c r="B167">
        <v>0.6</v>
      </c>
      <c r="C167">
        <v>0.4</v>
      </c>
      <c r="D167">
        <v>0</v>
      </c>
      <c r="E167" s="12">
        <v>3</v>
      </c>
      <c r="F167" s="1">
        <v>310780</v>
      </c>
      <c r="H167">
        <v>3</v>
      </c>
      <c r="I167">
        <v>0.6</v>
      </c>
      <c r="J167">
        <v>0.4</v>
      </c>
      <c r="K167">
        <v>0</v>
      </c>
      <c r="L167" s="12">
        <v>3</v>
      </c>
      <c r="M167" s="1">
        <v>-481430</v>
      </c>
      <c r="O167">
        <v>3</v>
      </c>
      <c r="P167">
        <v>0.6</v>
      </c>
      <c r="Q167">
        <v>0.4</v>
      </c>
      <c r="R167">
        <v>0</v>
      </c>
      <c r="S167" s="12">
        <v>3</v>
      </c>
      <c r="T167">
        <v>6272.7</v>
      </c>
      <c r="U167" s="13"/>
      <c r="V167">
        <v>3</v>
      </c>
      <c r="W167">
        <v>0.6</v>
      </c>
      <c r="X167">
        <v>0.4</v>
      </c>
      <c r="Y167">
        <v>0</v>
      </c>
      <c r="Z167" s="12">
        <v>3</v>
      </c>
      <c r="AA167" s="1">
        <v>-31664</v>
      </c>
      <c r="AC167">
        <v>3</v>
      </c>
      <c r="AD167">
        <v>0.6</v>
      </c>
      <c r="AE167">
        <v>0.4</v>
      </c>
      <c r="AF167">
        <v>0</v>
      </c>
      <c r="AG167" s="12">
        <v>3</v>
      </c>
      <c r="AH167" s="6">
        <v>2331.6999999999998</v>
      </c>
      <c r="AJ167">
        <v>3</v>
      </c>
      <c r="AK167">
        <v>0.6</v>
      </c>
      <c r="AL167">
        <v>0.4</v>
      </c>
      <c r="AM167">
        <v>0</v>
      </c>
      <c r="AN167" s="12">
        <v>3</v>
      </c>
      <c r="AO167" s="1">
        <v>-293710</v>
      </c>
    </row>
    <row r="168" spans="1:41" x14ac:dyDescent="0.25">
      <c r="A168">
        <v>4</v>
      </c>
      <c r="B168">
        <v>0.9</v>
      </c>
      <c r="C168">
        <v>0.4</v>
      </c>
      <c r="D168">
        <v>0</v>
      </c>
      <c r="E168" s="12">
        <v>3</v>
      </c>
      <c r="F168" s="1">
        <v>310780</v>
      </c>
      <c r="H168">
        <v>4</v>
      </c>
      <c r="I168">
        <v>0.9</v>
      </c>
      <c r="J168">
        <v>0.4</v>
      </c>
      <c r="K168">
        <v>0</v>
      </c>
      <c r="L168" s="12">
        <v>3</v>
      </c>
      <c r="M168" s="1">
        <v>234440</v>
      </c>
      <c r="O168">
        <v>4</v>
      </c>
      <c r="P168">
        <v>0.9</v>
      </c>
      <c r="Q168">
        <v>0.4</v>
      </c>
      <c r="R168">
        <v>0</v>
      </c>
      <c r="S168" s="12">
        <v>3</v>
      </c>
      <c r="T168" s="1">
        <v>6272.7</v>
      </c>
      <c r="U168" s="13"/>
      <c r="V168">
        <v>4</v>
      </c>
      <c r="W168">
        <v>0.9</v>
      </c>
      <c r="X168">
        <v>0.4</v>
      </c>
      <c r="Y168">
        <v>0</v>
      </c>
      <c r="Z168" s="12">
        <v>3</v>
      </c>
      <c r="AA168" s="1">
        <v>-121530</v>
      </c>
      <c r="AC168">
        <v>4</v>
      </c>
      <c r="AD168">
        <v>0.9</v>
      </c>
      <c r="AE168">
        <v>0.4</v>
      </c>
      <c r="AF168">
        <v>0</v>
      </c>
      <c r="AG168" s="12">
        <v>3</v>
      </c>
      <c r="AH168" s="1">
        <v>265490</v>
      </c>
      <c r="AJ168">
        <v>4</v>
      </c>
      <c r="AK168">
        <v>0.9</v>
      </c>
      <c r="AL168">
        <v>0.4</v>
      </c>
      <c r="AM168">
        <v>0</v>
      </c>
      <c r="AN168" s="12">
        <v>3</v>
      </c>
      <c r="AO168">
        <v>15144</v>
      </c>
    </row>
    <row r="169" spans="1:41" x14ac:dyDescent="0.25">
      <c r="A169">
        <v>7</v>
      </c>
      <c r="B169">
        <v>0.6</v>
      </c>
      <c r="C169">
        <v>0.2</v>
      </c>
      <c r="D169">
        <v>0</v>
      </c>
      <c r="E169" s="12">
        <v>3</v>
      </c>
      <c r="F169" s="1">
        <v>-199790</v>
      </c>
      <c r="H169">
        <v>7</v>
      </c>
      <c r="I169">
        <v>0.6</v>
      </c>
      <c r="J169">
        <v>0.2</v>
      </c>
      <c r="K169">
        <v>0</v>
      </c>
      <c r="L169" s="12">
        <v>3</v>
      </c>
      <c r="M169" s="1">
        <v>-481430</v>
      </c>
      <c r="O169">
        <v>7</v>
      </c>
      <c r="P169">
        <v>0.6</v>
      </c>
      <c r="Q169">
        <v>0.2</v>
      </c>
      <c r="R169">
        <v>0</v>
      </c>
      <c r="S169" s="12">
        <v>3</v>
      </c>
      <c r="T169" s="1">
        <v>6272.7</v>
      </c>
      <c r="U169" s="13"/>
      <c r="V169">
        <v>7</v>
      </c>
      <c r="W169">
        <v>0.6</v>
      </c>
      <c r="X169">
        <v>0.2</v>
      </c>
      <c r="Y169">
        <v>0</v>
      </c>
      <c r="Z169" s="12">
        <v>3</v>
      </c>
      <c r="AA169" s="1">
        <v>109770</v>
      </c>
      <c r="AC169">
        <v>7</v>
      </c>
      <c r="AD169">
        <v>0.6</v>
      </c>
      <c r="AE169">
        <v>0.2</v>
      </c>
      <c r="AF169">
        <v>0</v>
      </c>
      <c r="AG169" s="12">
        <v>3</v>
      </c>
      <c r="AH169" s="1">
        <v>191490</v>
      </c>
      <c r="AJ169">
        <v>7</v>
      </c>
      <c r="AK169">
        <v>0.6</v>
      </c>
      <c r="AL169">
        <v>0.2</v>
      </c>
      <c r="AM169">
        <v>0</v>
      </c>
      <c r="AN169" s="12">
        <v>3</v>
      </c>
      <c r="AO169" s="1">
        <v>-534350</v>
      </c>
    </row>
    <row r="170" spans="1:41" x14ac:dyDescent="0.25">
      <c r="A170">
        <v>8</v>
      </c>
      <c r="B170">
        <v>0.9</v>
      </c>
      <c r="C170">
        <v>0.2</v>
      </c>
      <c r="D170">
        <v>0</v>
      </c>
      <c r="E170" s="12">
        <v>3</v>
      </c>
      <c r="F170" s="1">
        <v>-199790</v>
      </c>
      <c r="H170">
        <v>8</v>
      </c>
      <c r="I170">
        <v>0.9</v>
      </c>
      <c r="J170">
        <v>0.2</v>
      </c>
      <c r="K170">
        <v>0</v>
      </c>
      <c r="L170" s="12">
        <v>3</v>
      </c>
      <c r="M170" s="1">
        <v>234440</v>
      </c>
      <c r="O170">
        <v>8</v>
      </c>
      <c r="P170">
        <v>0.9</v>
      </c>
      <c r="Q170">
        <v>0.2</v>
      </c>
      <c r="R170">
        <v>0</v>
      </c>
      <c r="S170" s="12">
        <v>3</v>
      </c>
      <c r="T170">
        <v>6272.7</v>
      </c>
      <c r="U170" s="13"/>
      <c r="V170">
        <v>8</v>
      </c>
      <c r="W170">
        <v>0.9</v>
      </c>
      <c r="X170">
        <v>0.2</v>
      </c>
      <c r="Y170">
        <v>0</v>
      </c>
      <c r="Z170" s="12">
        <v>3</v>
      </c>
      <c r="AA170" s="1">
        <v>-375520</v>
      </c>
      <c r="AC170">
        <v>8</v>
      </c>
      <c r="AD170">
        <v>0.9</v>
      </c>
      <c r="AE170">
        <v>0.2</v>
      </c>
      <c r="AF170">
        <v>0</v>
      </c>
      <c r="AG170" s="12">
        <v>3</v>
      </c>
      <c r="AH170" s="1">
        <v>245350</v>
      </c>
      <c r="AJ170">
        <v>8</v>
      </c>
      <c r="AK170">
        <v>0.9</v>
      </c>
      <c r="AL170">
        <v>0.2</v>
      </c>
      <c r="AM170">
        <v>0</v>
      </c>
      <c r="AN170" s="12">
        <v>3</v>
      </c>
      <c r="AO170">
        <v>10833</v>
      </c>
    </row>
    <row r="171" spans="1:41" x14ac:dyDescent="0.25">
      <c r="A171">
        <v>7</v>
      </c>
      <c r="B171">
        <v>0.6</v>
      </c>
      <c r="C171">
        <v>0.2</v>
      </c>
      <c r="D171">
        <v>0</v>
      </c>
      <c r="E171" s="12">
        <v>4</v>
      </c>
      <c r="F171" s="1">
        <v>-318760</v>
      </c>
      <c r="H171">
        <v>7</v>
      </c>
      <c r="I171">
        <v>0.6</v>
      </c>
      <c r="J171">
        <v>0.2</v>
      </c>
      <c r="K171">
        <v>0</v>
      </c>
      <c r="L171" s="12">
        <v>4</v>
      </c>
      <c r="M171" s="1">
        <v>-1083000</v>
      </c>
      <c r="O171">
        <v>7</v>
      </c>
      <c r="P171">
        <v>0.6</v>
      </c>
      <c r="Q171">
        <v>0.2</v>
      </c>
      <c r="R171">
        <v>0</v>
      </c>
      <c r="S171" s="12">
        <v>4</v>
      </c>
      <c r="T171" s="1">
        <v>304790</v>
      </c>
      <c r="U171" s="13"/>
      <c r="V171">
        <v>7</v>
      </c>
      <c r="W171">
        <v>0.6</v>
      </c>
      <c r="X171">
        <v>0.2</v>
      </c>
      <c r="Y171">
        <v>0</v>
      </c>
      <c r="Z171" s="12">
        <v>4</v>
      </c>
      <c r="AA171" s="1">
        <v>109770</v>
      </c>
      <c r="AC171">
        <v>7</v>
      </c>
      <c r="AD171">
        <v>0.6</v>
      </c>
      <c r="AE171">
        <v>0.2</v>
      </c>
      <c r="AF171">
        <v>0</v>
      </c>
      <c r="AG171" s="12">
        <v>4</v>
      </c>
      <c r="AH171" s="1">
        <v>191490</v>
      </c>
      <c r="AJ171">
        <v>7</v>
      </c>
      <c r="AK171">
        <v>0.6</v>
      </c>
      <c r="AL171">
        <v>0.2</v>
      </c>
      <c r="AM171">
        <v>0</v>
      </c>
      <c r="AN171" s="12">
        <v>4</v>
      </c>
      <c r="AO171" s="1">
        <v>-534350</v>
      </c>
    </row>
    <row r="172" spans="1:41" x14ac:dyDescent="0.25">
      <c r="A172">
        <v>8</v>
      </c>
      <c r="B172">
        <v>0.9</v>
      </c>
      <c r="C172">
        <v>0.2</v>
      </c>
      <c r="D172">
        <v>0</v>
      </c>
      <c r="E172" s="12">
        <v>4</v>
      </c>
      <c r="F172" s="1">
        <v>-318760</v>
      </c>
      <c r="H172">
        <v>8</v>
      </c>
      <c r="I172">
        <v>0.9</v>
      </c>
      <c r="J172">
        <v>0.2</v>
      </c>
      <c r="K172">
        <v>0</v>
      </c>
      <c r="L172" s="12">
        <v>4</v>
      </c>
      <c r="M172" s="1">
        <v>224160</v>
      </c>
      <c r="O172">
        <v>8</v>
      </c>
      <c r="P172">
        <v>0.9</v>
      </c>
      <c r="Q172">
        <v>0.2</v>
      </c>
      <c r="R172">
        <v>0</v>
      </c>
      <c r="S172" s="12">
        <v>4</v>
      </c>
      <c r="T172" s="1">
        <v>304790</v>
      </c>
      <c r="U172" s="13"/>
      <c r="V172">
        <v>8</v>
      </c>
      <c r="W172">
        <v>0.9</v>
      </c>
      <c r="X172">
        <v>0.2</v>
      </c>
      <c r="Y172">
        <v>0</v>
      </c>
      <c r="Z172" s="12">
        <v>4</v>
      </c>
      <c r="AA172" s="1">
        <v>-375520</v>
      </c>
      <c r="AC172">
        <v>8</v>
      </c>
      <c r="AD172">
        <v>0.9</v>
      </c>
      <c r="AE172">
        <v>0.2</v>
      </c>
      <c r="AF172">
        <v>0</v>
      </c>
      <c r="AG172" s="12">
        <v>4</v>
      </c>
      <c r="AH172" s="1">
        <v>245350</v>
      </c>
      <c r="AJ172">
        <v>8</v>
      </c>
      <c r="AK172">
        <v>0.9</v>
      </c>
      <c r="AL172">
        <v>0.2</v>
      </c>
      <c r="AM172">
        <v>0</v>
      </c>
      <c r="AN172" s="12">
        <v>4</v>
      </c>
      <c r="AO172">
        <v>10833</v>
      </c>
    </row>
    <row r="173" spans="1:41" x14ac:dyDescent="0.25">
      <c r="A173">
        <v>9</v>
      </c>
      <c r="B173">
        <v>0.6</v>
      </c>
      <c r="C173">
        <v>0</v>
      </c>
      <c r="D173">
        <v>0</v>
      </c>
      <c r="E173" s="12">
        <v>4</v>
      </c>
      <c r="F173" s="1">
        <v>-166990</v>
      </c>
      <c r="H173">
        <v>9</v>
      </c>
      <c r="I173">
        <v>0.6</v>
      </c>
      <c r="J173">
        <v>0</v>
      </c>
      <c r="K173">
        <v>0</v>
      </c>
      <c r="L173" s="12">
        <v>4</v>
      </c>
      <c r="M173" s="1">
        <v>-1083000</v>
      </c>
      <c r="O173">
        <v>9</v>
      </c>
      <c r="P173">
        <v>0.6</v>
      </c>
      <c r="Q173">
        <v>0</v>
      </c>
      <c r="R173">
        <v>0</v>
      </c>
      <c r="S173" s="12">
        <v>4</v>
      </c>
      <c r="T173" s="1">
        <v>304790</v>
      </c>
      <c r="U173" s="13"/>
      <c r="V173">
        <v>9</v>
      </c>
      <c r="W173">
        <v>0.6</v>
      </c>
      <c r="X173">
        <v>0</v>
      </c>
      <c r="Y173">
        <v>0</v>
      </c>
      <c r="Z173" s="12">
        <v>4</v>
      </c>
      <c r="AA173" s="1">
        <v>96022</v>
      </c>
      <c r="AC173">
        <v>9</v>
      </c>
      <c r="AD173">
        <v>0.6</v>
      </c>
      <c r="AE173">
        <v>0</v>
      </c>
      <c r="AF173">
        <v>0</v>
      </c>
      <c r="AG173" s="12">
        <v>4</v>
      </c>
      <c r="AH173" s="1">
        <v>158830</v>
      </c>
      <c r="AJ173">
        <v>9</v>
      </c>
      <c r="AK173">
        <v>0.6</v>
      </c>
      <c r="AL173">
        <v>0</v>
      </c>
      <c r="AM173">
        <v>0</v>
      </c>
      <c r="AN173" s="12">
        <v>4</v>
      </c>
      <c r="AO173" s="1">
        <v>-719020</v>
      </c>
    </row>
    <row r="174" spans="1:41" x14ac:dyDescent="0.25">
      <c r="A174">
        <v>10</v>
      </c>
      <c r="B174">
        <v>0.9</v>
      </c>
      <c r="C174">
        <v>0</v>
      </c>
      <c r="D174">
        <v>0</v>
      </c>
      <c r="E174" s="12">
        <v>4</v>
      </c>
      <c r="F174" s="1">
        <v>-166990</v>
      </c>
      <c r="H174">
        <v>10</v>
      </c>
      <c r="I174">
        <v>0.9</v>
      </c>
      <c r="J174">
        <v>0</v>
      </c>
      <c r="K174">
        <v>0</v>
      </c>
      <c r="L174" s="12">
        <v>4</v>
      </c>
      <c r="M174" s="1">
        <v>224160</v>
      </c>
      <c r="O174">
        <v>10</v>
      </c>
      <c r="P174">
        <v>0.9</v>
      </c>
      <c r="Q174">
        <v>0</v>
      </c>
      <c r="R174">
        <v>0</v>
      </c>
      <c r="S174" s="12">
        <v>4</v>
      </c>
      <c r="T174" s="1">
        <v>304790</v>
      </c>
      <c r="U174" s="13"/>
      <c r="V174">
        <v>10</v>
      </c>
      <c r="W174">
        <v>0.9</v>
      </c>
      <c r="X174">
        <v>0</v>
      </c>
      <c r="Y174">
        <v>0</v>
      </c>
      <c r="Z174" s="12">
        <v>4</v>
      </c>
      <c r="AA174" s="1">
        <v>-478730</v>
      </c>
      <c r="AC174">
        <v>10</v>
      </c>
      <c r="AD174">
        <v>0.9</v>
      </c>
      <c r="AE174">
        <v>0</v>
      </c>
      <c r="AF174">
        <v>0</v>
      </c>
      <c r="AG174" s="12">
        <v>4</v>
      </c>
      <c r="AH174" s="1">
        <v>108080</v>
      </c>
      <c r="AJ174">
        <v>10</v>
      </c>
      <c r="AK174">
        <v>0.9</v>
      </c>
      <c r="AL174">
        <v>0</v>
      </c>
      <c r="AM174">
        <v>0</v>
      </c>
      <c r="AN174" s="12">
        <v>4</v>
      </c>
      <c r="AO174" s="1">
        <v>-144270</v>
      </c>
    </row>
    <row r="175" spans="1:41" x14ac:dyDescent="0.25">
      <c r="U175" s="13"/>
    </row>
    <row r="176" spans="1:41" x14ac:dyDescent="0.25">
      <c r="A176" s="2" t="s">
        <v>78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3"/>
      <c r="V176" s="2" t="s">
        <v>78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1:41" x14ac:dyDescent="0.25">
      <c r="A177" t="s">
        <v>19</v>
      </c>
      <c r="D177" t="s">
        <v>20</v>
      </c>
      <c r="G177" t="s">
        <v>79</v>
      </c>
      <c r="U177" s="13"/>
      <c r="V177" t="s">
        <v>19</v>
      </c>
      <c r="Y177" t="s">
        <v>20</v>
      </c>
      <c r="AB177" t="s">
        <v>79</v>
      </c>
    </row>
    <row r="178" spans="1:41" x14ac:dyDescent="0.25">
      <c r="A178" t="s">
        <v>41</v>
      </c>
      <c r="B178" t="s">
        <v>49</v>
      </c>
      <c r="D178" t="s">
        <v>41</v>
      </c>
      <c r="E178" t="s">
        <v>49</v>
      </c>
      <c r="G178" t="s">
        <v>41</v>
      </c>
      <c r="H178" t="s">
        <v>80</v>
      </c>
      <c r="J178" s="1"/>
      <c r="K178" s="1"/>
      <c r="U178" s="13"/>
      <c r="V178" t="s">
        <v>41</v>
      </c>
      <c r="W178" t="s">
        <v>49</v>
      </c>
      <c r="Y178" t="s">
        <v>41</v>
      </c>
      <c r="Z178" t="s">
        <v>49</v>
      </c>
      <c r="AB178" t="s">
        <v>41</v>
      </c>
      <c r="AC178" t="s">
        <v>80</v>
      </c>
      <c r="AE178" s="1"/>
      <c r="AF178" s="1"/>
    </row>
    <row r="179" spans="1:41" x14ac:dyDescent="0.25">
      <c r="A179">
        <v>1</v>
      </c>
      <c r="B179" s="1">
        <v>4.7244000000000001E-7</v>
      </c>
      <c r="D179">
        <v>1</v>
      </c>
      <c r="E179" s="1">
        <v>9.3982999999999997E-7</v>
      </c>
      <c r="G179">
        <v>1</v>
      </c>
      <c r="H179" s="1">
        <v>-1.2756E-5</v>
      </c>
      <c r="J179" s="1"/>
      <c r="U179" s="13"/>
      <c r="V179">
        <v>1</v>
      </c>
      <c r="W179" s="1">
        <v>1.7162E-7</v>
      </c>
      <c r="Y179">
        <v>1</v>
      </c>
      <c r="Z179" s="1">
        <v>1.3739000000000001E-6</v>
      </c>
      <c r="AB179">
        <v>1</v>
      </c>
      <c r="AC179" s="1">
        <v>-1.3069E-5</v>
      </c>
      <c r="AE179" s="1"/>
    </row>
    <row r="180" spans="1:41" x14ac:dyDescent="0.25">
      <c r="A180">
        <v>2</v>
      </c>
      <c r="B180" s="1">
        <v>-1.1995999999999999E-6</v>
      </c>
      <c r="D180">
        <v>2</v>
      </c>
      <c r="E180" s="1">
        <v>-3.4788000000000002E-7</v>
      </c>
      <c r="G180">
        <v>2</v>
      </c>
      <c r="H180" s="1">
        <v>5.9607999999999997E-6</v>
      </c>
      <c r="U180" s="13"/>
      <c r="V180">
        <v>2</v>
      </c>
      <c r="W180" s="1">
        <v>-1.3165E-6</v>
      </c>
      <c r="Y180">
        <v>2</v>
      </c>
      <c r="Z180" s="1">
        <v>-3.8669999999999999E-7</v>
      </c>
      <c r="AB180">
        <v>2</v>
      </c>
      <c r="AC180" s="1">
        <v>5.6474999999999997E-6</v>
      </c>
    </row>
    <row r="181" spans="1:41" x14ac:dyDescent="0.25">
      <c r="A181">
        <v>3</v>
      </c>
      <c r="B181" s="1">
        <v>5.3002999999999999E-7</v>
      </c>
      <c r="D181">
        <v>3</v>
      </c>
      <c r="E181" s="1">
        <v>-7.4277999999999998E-7</v>
      </c>
      <c r="G181">
        <v>3</v>
      </c>
      <c r="H181" s="1">
        <v>8.9212000000000005E-8</v>
      </c>
      <c r="U181" s="13"/>
      <c r="V181">
        <v>3</v>
      </c>
      <c r="W181" s="1">
        <v>3.5062E-7</v>
      </c>
      <c r="Y181">
        <v>3</v>
      </c>
      <c r="Z181" s="1">
        <v>-6.835E-7</v>
      </c>
      <c r="AB181">
        <v>3</v>
      </c>
      <c r="AC181" s="1">
        <v>6.3649E-7</v>
      </c>
    </row>
    <row r="182" spans="1:41" x14ac:dyDescent="0.25">
      <c r="A182">
        <v>4</v>
      </c>
      <c r="B182" s="1">
        <v>-3.8851999999999999E-7</v>
      </c>
      <c r="D182">
        <v>4</v>
      </c>
      <c r="E182" s="1">
        <v>-1.7150000000000001E-6</v>
      </c>
      <c r="G182">
        <v>4</v>
      </c>
      <c r="H182" s="1">
        <v>4.3347000000000002E-6</v>
      </c>
      <c r="U182" s="13"/>
      <c r="V182">
        <v>4</v>
      </c>
      <c r="W182" s="1">
        <v>-2.4055000000000002E-7</v>
      </c>
      <c r="Y182">
        <v>4</v>
      </c>
      <c r="Z182" s="1">
        <v>-1.7087E-6</v>
      </c>
      <c r="AB182">
        <v>4</v>
      </c>
      <c r="AC182" s="1">
        <v>4.6228E-6</v>
      </c>
    </row>
    <row r="183" spans="1:41" x14ac:dyDescent="0.25">
      <c r="U183" s="13"/>
    </row>
    <row r="184" spans="1:41" x14ac:dyDescent="0.25">
      <c r="U184" s="13"/>
    </row>
    <row r="185" spans="1:41" x14ac:dyDescent="0.25">
      <c r="A185" t="s">
        <v>41</v>
      </c>
      <c r="B185" t="s">
        <v>76</v>
      </c>
      <c r="D185" t="s">
        <v>41</v>
      </c>
      <c r="E185" t="s">
        <v>76</v>
      </c>
      <c r="G185" t="s">
        <v>41</v>
      </c>
      <c r="H185" t="s">
        <v>77</v>
      </c>
      <c r="U185" s="13"/>
      <c r="V185" t="s">
        <v>41</v>
      </c>
      <c r="W185" t="s">
        <v>76</v>
      </c>
      <c r="Y185" t="s">
        <v>41</v>
      </c>
      <c r="Z185" t="s">
        <v>76</v>
      </c>
      <c r="AB185" t="s">
        <v>41</v>
      </c>
      <c r="AC185" t="s">
        <v>77</v>
      </c>
    </row>
    <row r="186" spans="1:41" x14ac:dyDescent="0.25">
      <c r="A186">
        <v>1</v>
      </c>
      <c r="B186" s="1">
        <v>192820</v>
      </c>
      <c r="D186">
        <v>1</v>
      </c>
      <c r="E186" s="1">
        <v>258550</v>
      </c>
      <c r="G186">
        <v>1</v>
      </c>
      <c r="H186" s="1">
        <v>-896910</v>
      </c>
      <c r="U186" s="13"/>
      <c r="V186">
        <v>1</v>
      </c>
      <c r="W186" s="1">
        <v>162440</v>
      </c>
      <c r="Y186">
        <v>1</v>
      </c>
      <c r="Z186" s="1">
        <v>331520</v>
      </c>
      <c r="AB186">
        <v>1</v>
      </c>
      <c r="AC186" s="1">
        <v>-918930</v>
      </c>
    </row>
    <row r="187" spans="1:41" x14ac:dyDescent="0.25">
      <c r="A187">
        <v>2</v>
      </c>
      <c r="B187" s="1">
        <v>-307180</v>
      </c>
      <c r="D187">
        <v>2</v>
      </c>
      <c r="E187" s="1">
        <v>-187400</v>
      </c>
      <c r="G187">
        <v>2</v>
      </c>
      <c r="H187" s="1">
        <v>419120</v>
      </c>
      <c r="U187" s="13"/>
      <c r="V187">
        <v>2</v>
      </c>
      <c r="W187" s="1">
        <v>-337560</v>
      </c>
      <c r="Y187">
        <v>2</v>
      </c>
      <c r="Z187" s="1">
        <v>-206800</v>
      </c>
      <c r="AB187">
        <v>2</v>
      </c>
      <c r="AC187" s="1">
        <v>397090</v>
      </c>
    </row>
    <row r="188" spans="1:41" x14ac:dyDescent="0.25">
      <c r="A188">
        <v>3</v>
      </c>
      <c r="B188">
        <v>55495</v>
      </c>
      <c r="D188">
        <v>3</v>
      </c>
      <c r="E188" s="1">
        <v>-123490</v>
      </c>
      <c r="G188">
        <v>3</v>
      </c>
      <c r="H188">
        <v>6272.7</v>
      </c>
      <c r="U188" s="13"/>
      <c r="V188">
        <v>3</v>
      </c>
      <c r="W188">
        <v>19517</v>
      </c>
      <c r="Y188">
        <v>3</v>
      </c>
      <c r="Z188" s="1">
        <v>-125910</v>
      </c>
      <c r="AB188">
        <v>3</v>
      </c>
      <c r="AC188">
        <v>44753</v>
      </c>
    </row>
    <row r="189" spans="1:41" x14ac:dyDescent="0.25">
      <c r="A189">
        <v>4</v>
      </c>
      <c r="B189" s="1">
        <v>-242880</v>
      </c>
      <c r="D189">
        <v>4</v>
      </c>
      <c r="E189" s="1">
        <v>-429410</v>
      </c>
      <c r="G189">
        <v>4</v>
      </c>
      <c r="H189" s="1">
        <v>304790</v>
      </c>
      <c r="U189" s="13"/>
      <c r="V189">
        <v>4</v>
      </c>
      <c r="W189" s="1">
        <v>-208270</v>
      </c>
      <c r="Y189">
        <v>4</v>
      </c>
      <c r="Z189" s="1">
        <v>-414730</v>
      </c>
      <c r="AB189">
        <v>4</v>
      </c>
      <c r="AC189" s="1">
        <v>325040</v>
      </c>
    </row>
    <row r="190" spans="1:41" x14ac:dyDescent="0.25">
      <c r="U190" s="13"/>
    </row>
    <row r="191" spans="1:41" x14ac:dyDescent="0.25">
      <c r="A191" s="2" t="s">
        <v>146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3"/>
      <c r="V191" s="2" t="s">
        <v>146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1:41" x14ac:dyDescent="0.25">
      <c r="B192" t="s">
        <v>358</v>
      </c>
      <c r="C192" t="s">
        <v>359</v>
      </c>
      <c r="U192" s="13"/>
      <c r="W192" t="s">
        <v>358</v>
      </c>
      <c r="X192" t="s">
        <v>359</v>
      </c>
    </row>
    <row r="193" spans="1:32" x14ac:dyDescent="0.25">
      <c r="A193">
        <v>1</v>
      </c>
      <c r="B193">
        <v>1</v>
      </c>
      <c r="C193">
        <v>1577.4</v>
      </c>
      <c r="J193" s="1"/>
      <c r="K193" s="1"/>
      <c r="U193" s="13"/>
      <c r="V193">
        <v>1</v>
      </c>
      <c r="W193">
        <v>1</v>
      </c>
      <c r="X193">
        <v>1485</v>
      </c>
      <c r="AE193" s="1"/>
      <c r="AF193" s="1"/>
    </row>
    <row r="194" spans="1:32" x14ac:dyDescent="0.25">
      <c r="A194">
        <v>2</v>
      </c>
      <c r="B194" s="1">
        <v>2</v>
      </c>
      <c r="C194">
        <v>2189.4</v>
      </c>
      <c r="E194" s="1"/>
      <c r="H194" s="1"/>
      <c r="J194" s="1"/>
      <c r="U194" s="13"/>
      <c r="V194">
        <v>2</v>
      </c>
      <c r="W194" s="1">
        <v>2</v>
      </c>
      <c r="X194">
        <v>2184.6</v>
      </c>
      <c r="Z194" s="1"/>
      <c r="AC194" s="1"/>
      <c r="AE194" s="1"/>
    </row>
    <row r="195" spans="1:32" x14ac:dyDescent="0.25">
      <c r="A195">
        <v>3</v>
      </c>
      <c r="B195" s="1">
        <v>3</v>
      </c>
      <c r="C195">
        <v>3229.2</v>
      </c>
      <c r="E195" s="1"/>
      <c r="H195" s="1"/>
      <c r="U195" s="13"/>
      <c r="V195">
        <v>3</v>
      </c>
      <c r="W195" s="1">
        <v>3</v>
      </c>
      <c r="X195">
        <v>3217.9</v>
      </c>
      <c r="Z195" s="1"/>
      <c r="AC195" s="1"/>
    </row>
    <row r="196" spans="1:32" x14ac:dyDescent="0.25">
      <c r="A196">
        <v>4</v>
      </c>
      <c r="B196" s="1">
        <v>4</v>
      </c>
      <c r="C196">
        <v>4487.5</v>
      </c>
      <c r="E196" s="1"/>
      <c r="H196" s="1"/>
      <c r="U196" s="13"/>
      <c r="V196">
        <v>4</v>
      </c>
      <c r="W196" s="1">
        <v>4</v>
      </c>
      <c r="X196">
        <v>4357.5</v>
      </c>
      <c r="Z196" s="1"/>
      <c r="AC196" s="1"/>
    </row>
    <row r="197" spans="1:32" x14ac:dyDescent="0.25">
      <c r="W197" s="1"/>
      <c r="Z197" s="1"/>
      <c r="AC1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813D-884B-4DF1-8D53-A316B794B974}">
  <dimension ref="A1:AQ133"/>
  <sheetViews>
    <sheetView zoomScale="55" zoomScaleNormal="55" workbookViewId="0">
      <selection activeCell="C15" sqref="C15:J22"/>
    </sheetView>
  </sheetViews>
  <sheetFormatPr defaultRowHeight="15" x14ac:dyDescent="0.25"/>
  <cols>
    <col min="1" max="1" width="104.85546875" customWidth="1"/>
    <col min="2" max="2" width="11.28515625" customWidth="1"/>
    <col min="3" max="3" width="16.28515625" customWidth="1"/>
    <col min="4" max="4" width="23.85546875" bestFit="1" customWidth="1"/>
    <col min="5" max="6" width="17.140625" bestFit="1" customWidth="1"/>
    <col min="7" max="7" width="16.85546875" bestFit="1" customWidth="1"/>
    <col min="8" max="10" width="13.5703125" customWidth="1"/>
    <col min="12" max="12" width="103.28515625" customWidth="1"/>
    <col min="13" max="13" width="11.140625" customWidth="1"/>
    <col min="14" max="14" width="15.7109375" customWidth="1"/>
    <col min="15" max="15" width="23" customWidth="1"/>
    <col min="16" max="16" width="15.140625" style="5" customWidth="1"/>
    <col min="17" max="18" width="13.7109375" style="5" customWidth="1"/>
    <col min="19" max="22" width="13.7109375" customWidth="1"/>
    <col min="23" max="23" width="119.42578125" customWidth="1"/>
    <col min="24" max="24" width="11.5703125" customWidth="1"/>
    <col min="25" max="25" width="15.28515625" customWidth="1"/>
    <col min="26" max="31" width="18.140625" customWidth="1"/>
    <col min="32" max="32" width="13.42578125" customWidth="1"/>
    <col min="34" max="34" width="108.85546875" customWidth="1"/>
    <col min="35" max="35" width="14.28515625" customWidth="1"/>
    <col min="36" max="36" width="16" customWidth="1"/>
    <col min="37" max="37" width="23.85546875" bestFit="1" customWidth="1"/>
    <col min="38" max="40" width="15.140625" customWidth="1"/>
    <col min="41" max="43" width="14.42578125" customWidth="1"/>
  </cols>
  <sheetData>
    <row r="1" spans="1:43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L1" s="2" t="s">
        <v>29</v>
      </c>
      <c r="M1" s="2"/>
      <c r="N1" s="2"/>
      <c r="O1" s="2"/>
      <c r="P1" s="10"/>
      <c r="Q1" s="10"/>
      <c r="R1" s="10"/>
      <c r="S1" s="2"/>
      <c r="T1" s="2"/>
      <c r="U1" s="2"/>
      <c r="W1" s="2" t="s">
        <v>40</v>
      </c>
      <c r="X1" s="2"/>
      <c r="Y1" s="2"/>
      <c r="Z1" s="2"/>
      <c r="AA1" s="2"/>
      <c r="AB1" s="2"/>
      <c r="AC1" s="2"/>
      <c r="AD1" s="2"/>
      <c r="AE1" s="2"/>
      <c r="AF1" s="2"/>
      <c r="AH1" s="2" t="s">
        <v>132</v>
      </c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t="s">
        <v>33</v>
      </c>
      <c r="B2" t="s">
        <v>25</v>
      </c>
      <c r="C2" t="s">
        <v>26</v>
      </c>
      <c r="D2" t="s">
        <v>27</v>
      </c>
      <c r="E2" s="5"/>
      <c r="F2" s="5"/>
      <c r="G2" s="5"/>
      <c r="L2" t="s">
        <v>33</v>
      </c>
      <c r="M2" t="s">
        <v>25</v>
      </c>
      <c r="N2" t="s">
        <v>26</v>
      </c>
      <c r="O2" t="s">
        <v>27</v>
      </c>
      <c r="W2" t="s">
        <v>33</v>
      </c>
      <c r="X2" t="s">
        <v>25</v>
      </c>
      <c r="Y2" t="s">
        <v>26</v>
      </c>
      <c r="Z2" t="s">
        <v>27</v>
      </c>
      <c r="AH2" t="s">
        <v>33</v>
      </c>
      <c r="AI2" t="s">
        <v>25</v>
      </c>
      <c r="AJ2" t="s">
        <v>26</v>
      </c>
      <c r="AK2" t="s">
        <v>27</v>
      </c>
    </row>
    <row r="3" spans="1:43" x14ac:dyDescent="0.25">
      <c r="A3" t="s">
        <v>6</v>
      </c>
      <c r="B3">
        <f>_xlfn.NUMBERVALUE(TRIM(_xlfn.LET(_xlpm.skey,"Node ", _xlpm.skey2, ":", MID(A3,FIND(_xlpm.skey,A3)+LEN(_xlpm.skey)-1,FIND(_xlpm.skey2,A3)-(FIND(_xlpm.skey,A3)+LEN(_xlpm.skey)-1)))))</f>
        <v>1</v>
      </c>
      <c r="C3" s="3" t="str">
        <f>TRIM(_xlfn.LET(_xlpm.skey,"u_x = ", _xlpm.skey2, CHAR(44)&amp;" ", MID(A3,FIND(_xlpm.skey,A3)+LEN(_xlpm.skey)-1,FIND(_xlpm.skey2,A3)-(FIND(_xlpm.skey,A3)+LEN(_xlpm.skey)-1))))</f>
        <v>0.000000e+00</v>
      </c>
      <c r="D3" s="3" t="str">
        <f>TRIM(_xlfn.LET(_xlpm.skey,"u_y = ", RIGHT(A3,LEN(A3)-(FIND(_xlpm.skey,A3)+LEN(_xlpm.skey)-1))))</f>
        <v>0.000000e+00</v>
      </c>
      <c r="E3" s="5"/>
      <c r="F3" s="5"/>
      <c r="G3" s="5"/>
      <c r="L3" t="s">
        <v>6</v>
      </c>
      <c r="M3">
        <f>_xlfn.NUMBERVALUE(TRIM(_xlfn.LET(_xlpm.skey,"Node ", _xlpm.skey2, ":", MID(L3,FIND(_xlpm.skey,L3)+LEN(_xlpm.skey)-1,FIND(_xlpm.skey2,L3)-(FIND(_xlpm.skey,L3)+LEN(_xlpm.skey)-1)))))</f>
        <v>1</v>
      </c>
      <c r="N3" s="3" t="str">
        <f>TRIM(_xlfn.LET(_xlpm.skey,"u_x = ", _xlpm.skey2, CHAR(44)&amp;" ", MID(L3,FIND(_xlpm.skey,L3)+LEN(_xlpm.skey)-1,FIND(_xlpm.skey2,L3)-(FIND(_xlpm.skey,L3)+LEN(_xlpm.skey)-1))))</f>
        <v>0.000000e+00</v>
      </c>
      <c r="O3" s="3" t="str">
        <f>TRIM(_xlfn.LET(_xlpm.skey,"u_y = ", RIGHT(L3,LEN(L3)-(FIND(_xlpm.skey,L3)+LEN(_xlpm.skey)-1))))</f>
        <v>0.000000e+00</v>
      </c>
      <c r="W3" t="s">
        <v>6</v>
      </c>
      <c r="X3">
        <f>_xlfn.NUMBERVALUE(TRIM(_xlfn.LET(_xlpm.skey,"Node ", _xlpm.skey2, ":", MID(W3,FIND(_xlpm.skey,W3)+LEN(_xlpm.skey)-1,FIND(_xlpm.skey2,W3)-(FIND(_xlpm.skey,W3)+LEN(_xlpm.skey)-1)))))</f>
        <v>1</v>
      </c>
      <c r="Y3" t="str">
        <f>TRIM(_xlfn.LET(_xlpm.skey,"u_x = ", _xlpm.skey2, CHAR(44)&amp;" ", MID(W3,FIND(_xlpm.skey,W3)+LEN(_xlpm.skey)-1,FIND(_xlpm.skey2,W3)-(FIND(_xlpm.skey,W3)+LEN(_xlpm.skey)-1))))</f>
        <v>0.000000e+00</v>
      </c>
      <c r="Z3" t="str">
        <f>TRIM(_xlfn.LET(_xlpm.skey,"u_y = ", RIGHT(W3,LEN(W3)-(FIND(_xlpm.skey,W3)+LEN(_xlpm.skey)-1))))</f>
        <v>0.000000e+00</v>
      </c>
      <c r="AH3" t="s">
        <v>6</v>
      </c>
      <c r="AI3">
        <f>_xlfn.NUMBERVALUE(TRIM(_xlfn.LET(_xlpm.skey,"Node ", _xlpm.skey2, ":", MID(AH3,FIND(_xlpm.skey,AH3)+LEN(_xlpm.skey)-1,FIND(_xlpm.skey2,AH3)-(FIND(_xlpm.skey,AH3)+LEN(_xlpm.skey)-1)))))</f>
        <v>1</v>
      </c>
      <c r="AJ3" s="3" t="str">
        <f>TRIM(_xlfn.LET(_xlpm.skey,"u_x = ", _xlpm.skey2, CHAR(44)&amp;" ", MID(AH3,FIND(_xlpm.skey,AH3)+LEN(_xlpm.skey)-1,FIND(_xlpm.skey2,AH3)-(FIND(_xlpm.skey,AH3)+LEN(_xlpm.skey)-1))))</f>
        <v>0.000000e+00</v>
      </c>
      <c r="AK3" s="3" t="str">
        <f>TRIM(_xlfn.LET(_xlpm.skey,"u_y = ", RIGHT(AH3,LEN(AH3)-(FIND(_xlpm.skey,AH3)+LEN(_xlpm.skey)-1))))</f>
        <v>0.000000e+00</v>
      </c>
    </row>
    <row r="4" spans="1:43" x14ac:dyDescent="0.25">
      <c r="A4" t="s">
        <v>7</v>
      </c>
      <c r="B4">
        <f t="shared" ref="B4:B12" si="0">_xlfn.NUMBERVALUE(TRIM(_xlfn.LET(_xlpm.skey,"Node ", _xlpm.skey2, ":", MID(A4,FIND(_xlpm.skey,A4)+LEN(_xlpm.skey)-1,FIND(_xlpm.skey2,A4)-(FIND(_xlpm.skey,A4)+LEN(_xlpm.skey)-1)))))</f>
        <v>2</v>
      </c>
      <c r="C4" s="3" t="str">
        <f t="shared" ref="C4:C8" si="1">TRIM(_xlfn.LET(_xlpm.skey,"u_x = ", _xlpm.skey2, CHAR(44)&amp;" ", MID(A4,FIND(_xlpm.skey,A4)+LEN(_xlpm.skey)-1,FIND(_xlpm.skey2,A4)-(FIND(_xlpm.skey,A4)+LEN(_xlpm.skey)-1))))</f>
        <v>1.914727e-07</v>
      </c>
      <c r="D4" s="3" t="str">
        <f t="shared" ref="D4:D8" si="2">TRIM(_xlfn.LET(_xlpm.skey,"u_y = ", RIGHT(A4,LEN(A4)-(FIND(_xlpm.skey,A4)+LEN(_xlpm.skey)-1))))</f>
        <v>-3.641234e-06</v>
      </c>
      <c r="E4" s="5"/>
      <c r="F4" s="5"/>
      <c r="G4" s="5"/>
      <c r="L4" t="s">
        <v>34</v>
      </c>
      <c r="M4">
        <f t="shared" ref="M4:M12" si="3">_xlfn.NUMBERVALUE(TRIM(_xlfn.LET(_xlpm.skey,"Node ", _xlpm.skey2, ":", MID(L4,FIND(_xlpm.skey,L4)+LEN(_xlpm.skey)-1,FIND(_xlpm.skey2,L4)-(FIND(_xlpm.skey,L4)+LEN(_xlpm.skey)-1)))))</f>
        <v>2</v>
      </c>
      <c r="N4" s="3" t="str">
        <f t="shared" ref="N4:N8" si="4">TRIM(_xlfn.LET(_xlpm.skey,"u_x = ", _xlpm.skey2, CHAR(44)&amp;" ", MID(L4,FIND(_xlpm.skey,L4)+LEN(_xlpm.skey)-1,FIND(_xlpm.skey2,L4)-(FIND(_xlpm.skey,L4)+LEN(_xlpm.skey)-1))))</f>
        <v>2.106947e-07</v>
      </c>
      <c r="O4" s="3" t="str">
        <f t="shared" ref="O4:O8" si="5">TRIM(_xlfn.LET(_xlpm.skey,"u_y = ", RIGHT(L4,LEN(L4)-(FIND(_xlpm.skey,L4)+LEN(_xlpm.skey)-1))))</f>
        <v>-3.884811e-06</v>
      </c>
      <c r="W4" t="s">
        <v>34</v>
      </c>
      <c r="X4">
        <f t="shared" ref="X4:X12" si="6">_xlfn.NUMBERVALUE(TRIM(_xlfn.LET(_xlpm.skey,"Node ", _xlpm.skey2, ":", MID(W4,FIND(_xlpm.skey,W4)+LEN(_xlpm.skey)-1,FIND(_xlpm.skey2,W4)-(FIND(_xlpm.skey,W4)+LEN(_xlpm.skey)-1)))))</f>
        <v>2</v>
      </c>
      <c r="Y4" t="str">
        <f t="shared" ref="Y4:Y12" si="7">TRIM(_xlfn.LET(_xlpm.skey,"u_x = ", _xlpm.skey2, CHAR(44)&amp;" ", MID(W4,FIND(_xlpm.skey,W4)+LEN(_xlpm.skey)-1,FIND(_xlpm.skey2,W4)-(FIND(_xlpm.skey,W4)+LEN(_xlpm.skey)-1))))</f>
        <v>2.106947e-07</v>
      </c>
      <c r="Z4" t="str">
        <f t="shared" ref="Z4:Z8" si="8">TRIM(_xlfn.LET(_xlpm.skey,"u_y = ", RIGHT(W4,LEN(W4)-(FIND(_xlpm.skey,W4)+LEN(_xlpm.skey)-1))))</f>
        <v>-3.884811e-06</v>
      </c>
      <c r="AH4" t="s">
        <v>177</v>
      </c>
      <c r="AI4">
        <f t="shared" ref="AI4:AI12" si="9">_xlfn.NUMBERVALUE(TRIM(_xlfn.LET(_xlpm.skey,"Node ", _xlpm.skey2, ":", MID(AH4,FIND(_xlpm.skey,AH4)+LEN(_xlpm.skey)-1,FIND(_xlpm.skey2,AH4)-(FIND(_xlpm.skey,AH4)+LEN(_xlpm.skey)-1)))))</f>
        <v>2</v>
      </c>
      <c r="AJ4" s="3" t="str">
        <f t="shared" ref="AJ4:AJ8" si="10">TRIM(_xlfn.LET(_xlpm.skey,"u_x = ", _xlpm.skey2, CHAR(44)&amp;" ", MID(AH4,FIND(_xlpm.skey,AH4)+LEN(_xlpm.skey)-1,FIND(_xlpm.skey2,AH4)-(FIND(_xlpm.skey,AH4)+LEN(_xlpm.skey)-1))))</f>
        <v>2.632230e-07</v>
      </c>
      <c r="AK4" s="3" t="str">
        <f t="shared" ref="AK4:AK8" si="11">TRIM(_xlfn.LET(_xlpm.skey,"u_y = ", RIGHT(AH4,LEN(AH4)-(FIND(_xlpm.skey,AH4)+LEN(_xlpm.skey)-1))))</f>
        <v>-3.821070e-06</v>
      </c>
    </row>
    <row r="5" spans="1:43" x14ac:dyDescent="0.25">
      <c r="A5" t="s">
        <v>8</v>
      </c>
      <c r="B5">
        <f t="shared" si="0"/>
        <v>3</v>
      </c>
      <c r="C5" s="3" t="str">
        <f t="shared" si="1"/>
        <v>-6.464294e-07</v>
      </c>
      <c r="D5" s="3" t="str">
        <f t="shared" si="2"/>
        <v>-1.332487e-06</v>
      </c>
      <c r="E5" s="5"/>
      <c r="F5" s="5"/>
      <c r="G5" s="5"/>
      <c r="L5" t="s">
        <v>35</v>
      </c>
      <c r="M5">
        <f t="shared" si="3"/>
        <v>3</v>
      </c>
      <c r="N5" s="3" t="str">
        <f t="shared" si="4"/>
        <v>-1.138711e-06</v>
      </c>
      <c r="O5" s="3" t="str">
        <f t="shared" si="5"/>
        <v>-1.863416e-06</v>
      </c>
      <c r="W5" t="s">
        <v>35</v>
      </c>
      <c r="X5">
        <f t="shared" si="6"/>
        <v>3</v>
      </c>
      <c r="Y5" t="str">
        <f t="shared" si="7"/>
        <v>-1.138711e-06</v>
      </c>
      <c r="Z5" t="str">
        <f t="shared" si="8"/>
        <v>-1.863416e-06</v>
      </c>
      <c r="AH5" t="s">
        <v>178</v>
      </c>
      <c r="AI5">
        <f t="shared" si="9"/>
        <v>3</v>
      </c>
      <c r="AJ5" s="3" t="str">
        <f t="shared" si="10"/>
        <v>-9.736404e-07</v>
      </c>
      <c r="AK5" s="3" t="str">
        <f t="shared" si="11"/>
        <v>-1.527341e-06</v>
      </c>
    </row>
    <row r="6" spans="1:43" x14ac:dyDescent="0.25">
      <c r="A6" t="s">
        <v>9</v>
      </c>
      <c r="B6">
        <f t="shared" si="0"/>
        <v>4</v>
      </c>
      <c r="C6" s="3" t="str">
        <f t="shared" si="1"/>
        <v>-2.793274e-07</v>
      </c>
      <c r="D6" s="3" t="str">
        <f t="shared" si="2"/>
        <v>3.119211e-07</v>
      </c>
      <c r="E6" s="5"/>
      <c r="F6" s="5"/>
      <c r="G6" s="5"/>
      <c r="L6" t="s">
        <v>36</v>
      </c>
      <c r="M6">
        <f t="shared" si="3"/>
        <v>4</v>
      </c>
      <c r="N6" s="3" t="str">
        <f t="shared" si="4"/>
        <v>-7.840093e-07</v>
      </c>
      <c r="O6" s="3" t="str">
        <f t="shared" si="5"/>
        <v>9.065282e-07</v>
      </c>
      <c r="W6" t="s">
        <v>36</v>
      </c>
      <c r="X6">
        <f t="shared" si="6"/>
        <v>4</v>
      </c>
      <c r="Y6" t="str">
        <f t="shared" si="7"/>
        <v>-7.840093e-07</v>
      </c>
      <c r="Z6" t="str">
        <f t="shared" si="8"/>
        <v>9.065282e-07</v>
      </c>
      <c r="AH6" t="s">
        <v>179</v>
      </c>
      <c r="AI6">
        <f t="shared" si="9"/>
        <v>4</v>
      </c>
      <c r="AJ6" s="3" t="str">
        <f t="shared" si="10"/>
        <v>-4.225124e-07</v>
      </c>
      <c r="AK6" s="3" t="str">
        <f t="shared" si="11"/>
        <v>5.442281e-07</v>
      </c>
    </row>
    <row r="7" spans="1:43" x14ac:dyDescent="0.25">
      <c r="A7" t="s">
        <v>10</v>
      </c>
      <c r="B7">
        <f t="shared" si="0"/>
        <v>5</v>
      </c>
      <c r="C7" s="3" t="str">
        <f t="shared" si="1"/>
        <v>0.000000e+00</v>
      </c>
      <c r="D7" s="3" t="str">
        <f t="shared" si="2"/>
        <v>0.000000e+00</v>
      </c>
      <c r="E7" s="5"/>
      <c r="F7" s="5"/>
      <c r="G7" s="5"/>
      <c r="L7" t="s">
        <v>10</v>
      </c>
      <c r="M7">
        <f t="shared" si="3"/>
        <v>5</v>
      </c>
      <c r="N7" s="3" t="str">
        <f t="shared" si="4"/>
        <v>0.000000e+00</v>
      </c>
      <c r="O7" s="3" t="str">
        <f t="shared" si="5"/>
        <v>0.000000e+00</v>
      </c>
      <c r="W7" t="s">
        <v>10</v>
      </c>
      <c r="X7">
        <f t="shared" si="6"/>
        <v>5</v>
      </c>
      <c r="Y7" t="str">
        <f t="shared" si="7"/>
        <v>0.000000e+00</v>
      </c>
      <c r="Z7" t="str">
        <f t="shared" si="8"/>
        <v>0.000000e+00</v>
      </c>
      <c r="AH7" t="s">
        <v>10</v>
      </c>
      <c r="AI7">
        <f t="shared" si="9"/>
        <v>5</v>
      </c>
      <c r="AJ7" s="3" t="str">
        <f t="shared" si="10"/>
        <v>0.000000e+00</v>
      </c>
      <c r="AK7" s="3" t="str">
        <f t="shared" si="11"/>
        <v>0.000000e+00</v>
      </c>
    </row>
    <row r="8" spans="1:43" x14ac:dyDescent="0.25">
      <c r="A8" t="s">
        <v>11</v>
      </c>
      <c r="B8">
        <f t="shared" si="0"/>
        <v>6</v>
      </c>
      <c r="C8" s="3" t="str">
        <f t="shared" si="1"/>
        <v>2.469188e-07</v>
      </c>
      <c r="D8" s="3" t="str">
        <f t="shared" si="2"/>
        <v>-3.929057e-06</v>
      </c>
      <c r="E8" s="5"/>
      <c r="F8" s="5"/>
      <c r="G8" s="5"/>
      <c r="L8" t="s">
        <v>37</v>
      </c>
      <c r="M8">
        <f t="shared" si="3"/>
        <v>6</v>
      </c>
      <c r="N8" s="3" t="str">
        <f t="shared" si="4"/>
        <v>-1.077202e-07</v>
      </c>
      <c r="O8" s="3" t="str">
        <f t="shared" si="5"/>
        <v>-4.434382e-06</v>
      </c>
      <c r="W8" t="s">
        <v>37</v>
      </c>
      <c r="X8">
        <f t="shared" si="6"/>
        <v>6</v>
      </c>
      <c r="Y8" t="str">
        <f t="shared" si="7"/>
        <v>-1.077202e-07</v>
      </c>
      <c r="Z8" t="str">
        <f t="shared" si="8"/>
        <v>-4.434382e-06</v>
      </c>
      <c r="AH8" t="s">
        <v>180</v>
      </c>
      <c r="AI8">
        <f t="shared" si="9"/>
        <v>6</v>
      </c>
      <c r="AJ8" s="3" t="str">
        <f t="shared" si="10"/>
        <v>2.024290e-08</v>
      </c>
      <c r="AK8" s="3" t="str">
        <f t="shared" si="11"/>
        <v>-4.197002e-06</v>
      </c>
    </row>
    <row r="9" spans="1:43" x14ac:dyDescent="0.25">
      <c r="A9" t="s">
        <v>12</v>
      </c>
      <c r="B9">
        <f t="shared" si="0"/>
        <v>7</v>
      </c>
      <c r="C9" s="3" t="str">
        <f>TRIM(_xlfn.LET(_xlpm.skey,"u_x = ", _xlpm.skey2, CHAR(44)&amp;" ", MID(A9,FIND(_xlpm.skey,A9)+LEN(_xlpm.skey)-1,FIND(_xlpm.skey2,A9)-(FIND(_xlpm.skey,A9)+LEN(_xlpm.skey)-1))))</f>
        <v>4.686336e-07</v>
      </c>
      <c r="D9" s="3" t="str">
        <f>TRIM(_xlfn.LET(_xlpm.skey,"u_y = ", RIGHT(A9,LEN(A9)-(FIND(_xlpm.skey,A9)+LEN(_xlpm.skey)-1))))</f>
        <v>-9.054158e-07</v>
      </c>
      <c r="E9" s="5"/>
      <c r="F9" s="5"/>
      <c r="G9" s="5"/>
      <c r="L9" t="s">
        <v>38</v>
      </c>
      <c r="M9">
        <f t="shared" si="3"/>
        <v>7</v>
      </c>
      <c r="N9" s="3" t="str">
        <f>TRIM(_xlfn.LET(_xlpm.skey,"u_x = ", _xlpm.skey2, CHAR(44)&amp;" ", MID(L9,FIND(_xlpm.skey,L9)+LEN(_xlpm.skey)-1,FIND(_xlpm.skey2,L9)-(FIND(_xlpm.skey,L9)+LEN(_xlpm.skey)-1))))</f>
        <v>4.517696e-07</v>
      </c>
      <c r="O9" s="3" t="str">
        <f>TRIM(_xlfn.LET(_xlpm.skey,"u_y = ", RIGHT(L9,LEN(L9)-(FIND(_xlpm.skey,L9)+LEN(_xlpm.skey)-1))))</f>
        <v>-1.159165e-06</v>
      </c>
      <c r="W9" t="s">
        <v>38</v>
      </c>
      <c r="X9">
        <f t="shared" si="6"/>
        <v>7</v>
      </c>
      <c r="Y9" t="str">
        <f>TRIM(_xlfn.LET(_xlpm.skey,"u_x = ", _xlpm.skey2, CHAR(44)&amp;" ", MID(W9,FIND(_xlpm.skey,W9)+LEN(_xlpm.skey)-1,FIND(_xlpm.skey2,W9)-(FIND(_xlpm.skey,W9)+LEN(_xlpm.skey)-1))))</f>
        <v>4.517696e-07</v>
      </c>
      <c r="Z9" t="str">
        <f>TRIM(_xlfn.LET(_xlpm.skey,"u_y = ", RIGHT(W9,LEN(W9)-(FIND(_xlpm.skey,W9)+LEN(_xlpm.skey)-1))))</f>
        <v>-1.159165e-06</v>
      </c>
      <c r="AH9" t="s">
        <v>181</v>
      </c>
      <c r="AI9">
        <f t="shared" si="9"/>
        <v>7</v>
      </c>
      <c r="AJ9" s="3" t="str">
        <f>TRIM(_xlfn.LET(_xlpm.skey,"u_x = ", _xlpm.skey2, CHAR(44)&amp;" ", MID(AH9,FIND(_xlpm.skey,AH9)+LEN(_xlpm.skey)-1,FIND(_xlpm.skey2,AH9)-(FIND(_xlpm.skey,AH9)+LEN(_xlpm.skey)-1))))</f>
        <v>5.373332e-07</v>
      </c>
      <c r="AK9" s="3" t="str">
        <f>TRIM(_xlfn.LET(_xlpm.skey,"u_y = ", RIGHT(AH9,LEN(AH9)-(FIND(_xlpm.skey,AH9)+LEN(_xlpm.skey)-1))))</f>
        <v>-1.012259e-06</v>
      </c>
    </row>
    <row r="10" spans="1:43" x14ac:dyDescent="0.25">
      <c r="A10" t="s">
        <v>13</v>
      </c>
      <c r="B10">
        <f t="shared" si="0"/>
        <v>8</v>
      </c>
      <c r="C10" s="3" t="str">
        <f t="shared" ref="C10:C12" si="12">TRIM(_xlfn.LET(_xlpm.skey,"u_x = ", _xlpm.skey2, CHAR(44)&amp;" ", MID(A10,FIND(_xlpm.skey,A10)+LEN(_xlpm.skey)-1,FIND(_xlpm.skey2,A10)-(FIND(_xlpm.skey,A10)+LEN(_xlpm.skey)-1))))</f>
        <v>3.918161e-07</v>
      </c>
      <c r="D10" s="3" t="str">
        <f t="shared" ref="D10:D12" si="13">TRIM(_xlfn.LET(_xlpm.skey,"u_y = ", RIGHT(A10,LEN(A10)-(FIND(_xlpm.skey,A10)+LEN(_xlpm.skey)-1))))</f>
        <v>1.788764e-07</v>
      </c>
      <c r="E10" s="5"/>
      <c r="F10" s="5"/>
      <c r="G10" s="5"/>
      <c r="L10" t="s">
        <v>39</v>
      </c>
      <c r="M10">
        <f t="shared" si="3"/>
        <v>8</v>
      </c>
      <c r="N10" s="3" t="str">
        <f t="shared" ref="N10:N12" si="14">TRIM(_xlfn.LET(_xlpm.skey,"u_x = ", _xlpm.skey2, CHAR(44)&amp;" ", MID(L10,FIND(_xlpm.skey,L10)+LEN(_xlpm.skey)-1,FIND(_xlpm.skey2,L10)-(FIND(_xlpm.skey,L10)+LEN(_xlpm.skey)-1))))</f>
        <v>3.074381e-07</v>
      </c>
      <c r="O10" s="3" t="str">
        <f t="shared" ref="O10:O12" si="15">TRIM(_xlfn.LET(_xlpm.skey,"u_y = ", RIGHT(L10,LEN(L10)-(FIND(_xlpm.skey,L10)+LEN(_xlpm.skey)-1))))</f>
        <v>4.756750e-07</v>
      </c>
      <c r="W10" t="s">
        <v>39</v>
      </c>
      <c r="X10">
        <f t="shared" si="6"/>
        <v>8</v>
      </c>
      <c r="Y10" t="str">
        <f t="shared" si="7"/>
        <v>3.074381e-07</v>
      </c>
      <c r="Z10" t="str">
        <f t="shared" ref="Z10:Z12" si="16">TRIM(_xlfn.LET(_xlpm.skey,"u_y = ", RIGHT(W10,LEN(W10)-(FIND(_xlpm.skey,W10)+LEN(_xlpm.skey)-1))))</f>
        <v>4.756750e-07</v>
      </c>
      <c r="AH10" t="s">
        <v>182</v>
      </c>
      <c r="AI10">
        <f t="shared" si="9"/>
        <v>8</v>
      </c>
      <c r="AJ10" s="3" t="str">
        <f t="shared" ref="AJ10:AJ12" si="17">TRIM(_xlfn.LET(_xlpm.skey,"u_x = ", _xlpm.skey2, CHAR(44)&amp;" ", MID(AH10,FIND(_xlpm.skey,AH10)+LEN(_xlpm.skey)-1,FIND(_xlpm.skey2,AH10)-(FIND(_xlpm.skey,AH10)+LEN(_xlpm.skey)-1))))</f>
        <v>3.042206e-07</v>
      </c>
      <c r="AK10" s="3" t="str">
        <f t="shared" ref="AK10:AK12" si="18">TRIM(_xlfn.LET(_xlpm.skey,"u_y = ", RIGHT(AH10,LEN(AH10)-(FIND(_xlpm.skey,AH10)+LEN(_xlpm.skey)-1))))</f>
        <v>3.262594e-07</v>
      </c>
    </row>
    <row r="11" spans="1:43" x14ac:dyDescent="0.25">
      <c r="A11" t="s">
        <v>14</v>
      </c>
      <c r="B11">
        <f t="shared" si="0"/>
        <v>9</v>
      </c>
      <c r="C11" s="3" t="str">
        <f t="shared" si="12"/>
        <v>0.000000e+00</v>
      </c>
      <c r="D11" s="3" t="str">
        <f t="shared" si="13"/>
        <v>0.000000e+00</v>
      </c>
      <c r="E11" s="5"/>
      <c r="F11" s="5"/>
      <c r="G11" s="5"/>
      <c r="L11" t="s">
        <v>14</v>
      </c>
      <c r="M11">
        <f t="shared" si="3"/>
        <v>9</v>
      </c>
      <c r="N11" s="3" t="str">
        <f t="shared" si="14"/>
        <v>0.000000e+00</v>
      </c>
      <c r="O11" s="3" t="str">
        <f t="shared" si="15"/>
        <v>0.000000e+00</v>
      </c>
      <c r="W11" t="s">
        <v>14</v>
      </c>
      <c r="X11">
        <f t="shared" si="6"/>
        <v>9</v>
      </c>
      <c r="Y11" t="str">
        <f t="shared" si="7"/>
        <v>0.000000e+00</v>
      </c>
      <c r="Z11" t="str">
        <f t="shared" si="16"/>
        <v>0.000000e+00</v>
      </c>
      <c r="AH11" t="s">
        <v>14</v>
      </c>
      <c r="AI11">
        <f t="shared" si="9"/>
        <v>9</v>
      </c>
      <c r="AJ11" s="3" t="str">
        <f t="shared" si="17"/>
        <v>0.000000e+00</v>
      </c>
      <c r="AK11" s="3" t="str">
        <f t="shared" si="18"/>
        <v>0.000000e+00</v>
      </c>
    </row>
    <row r="12" spans="1:43" x14ac:dyDescent="0.25">
      <c r="A12" t="s">
        <v>15</v>
      </c>
      <c r="B12">
        <f t="shared" si="0"/>
        <v>10</v>
      </c>
      <c r="C12" s="3" t="str">
        <f t="shared" si="12"/>
        <v>0.000000e+00</v>
      </c>
      <c r="D12" s="3" t="str">
        <f t="shared" si="13"/>
        <v>0.000000e+00</v>
      </c>
      <c r="E12" s="5"/>
      <c r="F12" s="5"/>
      <c r="G12" s="5"/>
      <c r="L12" t="s">
        <v>15</v>
      </c>
      <c r="M12">
        <f t="shared" si="3"/>
        <v>10</v>
      </c>
      <c r="N12" s="3" t="str">
        <f t="shared" si="14"/>
        <v>0.000000e+00</v>
      </c>
      <c r="O12" s="3" t="str">
        <f t="shared" si="15"/>
        <v>0.000000e+00</v>
      </c>
      <c r="W12" t="s">
        <v>15</v>
      </c>
      <c r="X12">
        <f t="shared" si="6"/>
        <v>10</v>
      </c>
      <c r="Y12" t="str">
        <f t="shared" si="7"/>
        <v>0.000000e+00</v>
      </c>
      <c r="Z12" t="str">
        <f t="shared" si="16"/>
        <v>0.000000e+00</v>
      </c>
      <c r="AH12" t="s">
        <v>15</v>
      </c>
      <c r="AI12">
        <f t="shared" si="9"/>
        <v>10</v>
      </c>
      <c r="AJ12" s="3" t="str">
        <f t="shared" si="17"/>
        <v>0.000000e+00</v>
      </c>
      <c r="AK12" s="3" t="str">
        <f t="shared" si="18"/>
        <v>0.000000e+00</v>
      </c>
    </row>
    <row r="13" spans="1:43" x14ac:dyDescent="0.25">
      <c r="E13" s="5"/>
      <c r="F13" s="5"/>
      <c r="G13" s="5"/>
    </row>
    <row r="14" spans="1:43" x14ac:dyDescent="0.25">
      <c r="A14" t="s">
        <v>31</v>
      </c>
      <c r="B14" t="s">
        <v>31</v>
      </c>
      <c r="E14" s="5"/>
      <c r="F14" s="5"/>
      <c r="G14" s="5"/>
      <c r="K14" s="1"/>
      <c r="L14" t="s">
        <v>31</v>
      </c>
      <c r="M14" t="s">
        <v>31</v>
      </c>
      <c r="W14" t="s">
        <v>44</v>
      </c>
      <c r="X14" t="s">
        <v>31</v>
      </c>
      <c r="AH14" t="s">
        <v>31</v>
      </c>
      <c r="AI14" t="s">
        <v>31</v>
      </c>
    </row>
    <row r="15" spans="1:43" x14ac:dyDescent="0.25">
      <c r="A15" s="8" t="s">
        <v>279</v>
      </c>
      <c r="B15" s="8"/>
      <c r="C15" s="9" cm="1">
        <f t="array" ref="C15:J15">_xlfn.NUMBERVALUE(_xlfn.TEXTSPLIT(SUBSTITUTE(SUBSTITUTE(A15, "[", ""), "]", ""), " ",,1))</f>
        <v>86293000000</v>
      </c>
      <c r="D15" s="1">
        <v>39950000000</v>
      </c>
      <c r="E15" s="5">
        <v>-33558000000</v>
      </c>
      <c r="F15" s="5">
        <v>4794000000</v>
      </c>
      <c r="G15" s="5">
        <v>-43146000000</v>
      </c>
      <c r="H15" s="1">
        <v>-39950000000</v>
      </c>
      <c r="I15" s="1">
        <v>-9588100000</v>
      </c>
      <c r="J15" s="1">
        <v>-4794000000</v>
      </c>
      <c r="K15" s="1"/>
      <c r="L15" s="8" t="s">
        <v>124</v>
      </c>
      <c r="M15" s="8"/>
      <c r="N15" s="9" cm="1">
        <f t="array" ref="N15:U15">_xlfn.NUMBERVALUE(_xlfn.TEXTSPLIT(SUBSTITUTE(SUBSTITUTE(L15, "[", ""), "]", ""), " ",,1))</f>
        <v>77415000000</v>
      </c>
      <c r="O15" s="1">
        <v>39950000000</v>
      </c>
      <c r="P15" s="5">
        <v>-24680000000</v>
      </c>
      <c r="Q15" s="5">
        <v>4794000000</v>
      </c>
      <c r="R15" s="5">
        <v>-52024000000</v>
      </c>
      <c r="S15" s="1">
        <v>-39950000000</v>
      </c>
      <c r="T15" s="1">
        <v>-710230000</v>
      </c>
      <c r="U15" s="1">
        <v>-4794000000</v>
      </c>
      <c r="V15" s="1"/>
      <c r="W15" s="8" t="s">
        <v>124</v>
      </c>
      <c r="X15" s="8"/>
      <c r="Y15" s="9" cm="1">
        <f t="array" ref="Y15:AF15">_xlfn.NUMBERVALUE(_xlfn.TEXTSPLIT(SUBSTITUTE(SUBSTITUTE(W15, "[", ""), "]", ""), " ",,1))</f>
        <v>77415000000</v>
      </c>
      <c r="Z15" s="1">
        <v>39950000000</v>
      </c>
      <c r="AA15" s="1">
        <v>-24680000000</v>
      </c>
      <c r="AB15" s="1">
        <v>4794000000</v>
      </c>
      <c r="AC15" s="1">
        <v>-52024000000</v>
      </c>
      <c r="AD15" s="1">
        <v>-39950000000</v>
      </c>
      <c r="AE15" s="1">
        <v>-710230000</v>
      </c>
      <c r="AF15" s="1">
        <v>-4794000000</v>
      </c>
      <c r="AH15" s="8" t="s">
        <v>169</v>
      </c>
      <c r="AI15" s="8"/>
      <c r="AJ15" s="9" cm="1">
        <f t="array" ref="AJ15:AQ15">_xlfn.NUMBERVALUE(_xlfn.TEXTSPLIT(SUBSTITUTE(SUBSTITUTE(AH15, "[", ""), "]", ""), " ",,1))</f>
        <v>75570000000</v>
      </c>
      <c r="AK15" s="1">
        <v>39950000000</v>
      </c>
      <c r="AL15" s="1">
        <v>-22836000000</v>
      </c>
      <c r="AM15" s="1">
        <v>4794000000</v>
      </c>
      <c r="AN15" s="1">
        <v>-53869000000</v>
      </c>
      <c r="AO15" s="1">
        <v>-39950000000</v>
      </c>
      <c r="AP15" s="1">
        <v>1134400000</v>
      </c>
      <c r="AQ15" s="1">
        <v>-4794000000</v>
      </c>
    </row>
    <row r="16" spans="1:43" x14ac:dyDescent="0.25">
      <c r="A16" s="8" t="s">
        <v>280</v>
      </c>
      <c r="B16" s="8"/>
      <c r="C16" s="9" cm="1">
        <f t="array" ref="C16:J16">_xlfn.NUMBERVALUE(_xlfn.TEXTSPLIT(SUBSTITUTE(SUBSTITUTE(A16, "[", ""), "]", ""), " ",,1))</f>
        <v>39950000000</v>
      </c>
      <c r="D16" s="1">
        <v>130680000000</v>
      </c>
      <c r="E16" s="5">
        <v>-4794000000</v>
      </c>
      <c r="F16" s="5">
        <v>41903000000</v>
      </c>
      <c r="G16" s="5">
        <v>-39950000000</v>
      </c>
      <c r="H16" s="1">
        <v>-65341000000</v>
      </c>
      <c r="I16" s="1">
        <v>4794000000</v>
      </c>
      <c r="J16" s="1">
        <v>-107240000000</v>
      </c>
      <c r="K16" s="1"/>
      <c r="L16" s="8" t="s">
        <v>125</v>
      </c>
      <c r="M16" s="8"/>
      <c r="N16" s="9" cm="1">
        <f t="array" ref="N16:U16">_xlfn.NUMBERVALUE(_xlfn.TEXTSPLIT(SUBSTITUTE(SUBSTITUTE(L16, "[", ""), "]", ""), " ",,1))</f>
        <v>39950000000</v>
      </c>
      <c r="O16" s="1">
        <v>110710000000</v>
      </c>
      <c r="P16" s="5">
        <v>-4794000000</v>
      </c>
      <c r="Q16" s="5">
        <v>61879000000</v>
      </c>
      <c r="R16" s="5">
        <v>-39950000000</v>
      </c>
      <c r="S16" s="1">
        <v>-85316000000</v>
      </c>
      <c r="T16" s="1">
        <v>4794000000</v>
      </c>
      <c r="U16" s="1">
        <v>-87269000000</v>
      </c>
      <c r="V16" s="1"/>
      <c r="W16" s="8" t="s">
        <v>125</v>
      </c>
      <c r="X16" s="8"/>
      <c r="Y16" s="9" cm="1">
        <f t="array" ref="Y16:AF16">_xlfn.NUMBERVALUE(_xlfn.TEXTSPLIT(SUBSTITUTE(SUBSTITUTE(W16, "[", ""), "]", ""), " ",,1))</f>
        <v>39950000000</v>
      </c>
      <c r="Z16" s="1">
        <v>110710000000</v>
      </c>
      <c r="AA16" s="1">
        <v>-4794000000</v>
      </c>
      <c r="AB16" s="1">
        <v>61879000000</v>
      </c>
      <c r="AC16" s="1">
        <v>-39950000000</v>
      </c>
      <c r="AD16" s="1">
        <v>-85316000000</v>
      </c>
      <c r="AE16" s="1">
        <v>4794000000</v>
      </c>
      <c r="AF16" s="1">
        <v>-87269000000</v>
      </c>
      <c r="AH16" s="8" t="s">
        <v>170</v>
      </c>
      <c r="AI16" s="8"/>
      <c r="AJ16" s="9" cm="1">
        <f t="array" ref="AJ16:AQ16">_xlfn.NUMBERVALUE(_xlfn.TEXTSPLIT(SUBSTITUTE(SUBSTITUTE(AH16, "[", ""), "]", ""), " ",,1))</f>
        <v>39950000000</v>
      </c>
      <c r="AK16" s="1">
        <v>122430000000</v>
      </c>
      <c r="AL16" s="1">
        <v>-4794000000</v>
      </c>
      <c r="AM16" s="1">
        <v>50160000000</v>
      </c>
      <c r="AN16" s="1">
        <v>-39950000000</v>
      </c>
      <c r="AO16" s="1">
        <v>-73597000000</v>
      </c>
      <c r="AP16" s="1">
        <v>4794000000</v>
      </c>
      <c r="AQ16" s="1">
        <v>-98988000000</v>
      </c>
    </row>
    <row r="17" spans="1:43" x14ac:dyDescent="0.25">
      <c r="A17" s="8" t="s">
        <v>281</v>
      </c>
      <c r="B17" s="8"/>
      <c r="C17" s="9" cm="1">
        <f t="array" ref="C17:J17">_xlfn.NUMBERVALUE(_xlfn.TEXTSPLIT(SUBSTITUTE(SUBSTITUTE(A17, "[", ""), "]", ""), " ",,1))</f>
        <v>-33558000000</v>
      </c>
      <c r="D17" s="1">
        <v>-4794000000</v>
      </c>
      <c r="E17" s="5">
        <v>86293000000</v>
      </c>
      <c r="F17" s="5">
        <v>-39950000000</v>
      </c>
      <c r="G17" s="5">
        <v>-9588100000</v>
      </c>
      <c r="H17" s="1">
        <v>4794000000</v>
      </c>
      <c r="I17" s="1">
        <v>-43146000000</v>
      </c>
      <c r="J17" s="1">
        <v>39950000000</v>
      </c>
      <c r="K17" s="1"/>
      <c r="L17" s="8" t="s">
        <v>126</v>
      </c>
      <c r="M17" s="8"/>
      <c r="N17" s="9" cm="1">
        <f t="array" ref="N17:U17">_xlfn.NUMBERVALUE(_xlfn.TEXTSPLIT(SUBSTITUTE(SUBSTITUTE(L17, "[", ""), "]", ""), " ",,1))</f>
        <v>-24680000000</v>
      </c>
      <c r="O17" s="1">
        <v>-4794000000</v>
      </c>
      <c r="P17" s="5">
        <v>77415000000</v>
      </c>
      <c r="Q17" s="5">
        <v>-39950000000</v>
      </c>
      <c r="R17" s="5">
        <v>-710230000</v>
      </c>
      <c r="S17" s="1">
        <v>4794000000</v>
      </c>
      <c r="T17" s="1">
        <v>-52024000000</v>
      </c>
      <c r="U17" s="1">
        <v>39950000000</v>
      </c>
      <c r="V17" s="1"/>
      <c r="W17" s="8" t="s">
        <v>126</v>
      </c>
      <c r="X17" s="8"/>
      <c r="Y17" s="9" cm="1">
        <f t="array" ref="Y17:AF17">_xlfn.NUMBERVALUE(_xlfn.TEXTSPLIT(SUBSTITUTE(SUBSTITUTE(W17, "[", ""), "]", ""), " ",,1))</f>
        <v>-24680000000</v>
      </c>
      <c r="Z17" s="1">
        <v>-4794000000</v>
      </c>
      <c r="AA17" s="1">
        <v>77415000000</v>
      </c>
      <c r="AB17" s="1">
        <v>-39950000000</v>
      </c>
      <c r="AC17" s="1">
        <v>-710230000</v>
      </c>
      <c r="AD17" s="1">
        <v>4794000000</v>
      </c>
      <c r="AE17" s="1">
        <v>-52024000000</v>
      </c>
      <c r="AF17" s="1">
        <v>39950000000</v>
      </c>
      <c r="AH17" s="8" t="s">
        <v>171</v>
      </c>
      <c r="AI17" s="8"/>
      <c r="AJ17" s="9" cm="1">
        <f t="array" ref="AJ17:AQ17">_xlfn.NUMBERVALUE(_xlfn.TEXTSPLIT(SUBSTITUTE(SUBSTITUTE(AH17, "[", ""), "]", ""), " ",,1))</f>
        <v>-22836000000</v>
      </c>
      <c r="AK17" s="1">
        <v>-4794000000</v>
      </c>
      <c r="AL17" s="1">
        <v>75570000000</v>
      </c>
      <c r="AM17" s="1">
        <v>-39950000000</v>
      </c>
      <c r="AN17" s="1">
        <v>1134400000</v>
      </c>
      <c r="AO17" s="1">
        <v>4794000000</v>
      </c>
      <c r="AP17" s="1">
        <v>-53869000000</v>
      </c>
      <c r="AQ17" s="1">
        <v>39950000000</v>
      </c>
    </row>
    <row r="18" spans="1:43" x14ac:dyDescent="0.25">
      <c r="A18" s="8" t="s">
        <v>282</v>
      </c>
      <c r="B18" s="8"/>
      <c r="C18" s="9" cm="1">
        <f t="array" ref="C18:J18">_xlfn.NUMBERVALUE(_xlfn.TEXTSPLIT(SUBSTITUTE(SUBSTITUTE(A18, "[", ""), "]", ""), " ",,1))</f>
        <v>4794000000</v>
      </c>
      <c r="D18" s="1">
        <v>41903000000</v>
      </c>
      <c r="E18" s="5">
        <v>-39950000000</v>
      </c>
      <c r="F18" s="5">
        <v>130680000000</v>
      </c>
      <c r="G18" s="5">
        <v>-4794000000</v>
      </c>
      <c r="H18" s="1">
        <v>-107240000000</v>
      </c>
      <c r="I18" s="1">
        <v>39950000000</v>
      </c>
      <c r="J18" s="1">
        <v>-65341000000</v>
      </c>
      <c r="K18" s="1"/>
      <c r="L18" s="8" t="s">
        <v>127</v>
      </c>
      <c r="M18" s="8"/>
      <c r="N18" s="9" cm="1">
        <f t="array" ref="N18:U18">_xlfn.NUMBERVALUE(_xlfn.TEXTSPLIT(SUBSTITUTE(SUBSTITUTE(L18, "[", ""), "]", ""), " ",,1))</f>
        <v>4794000000</v>
      </c>
      <c r="O18" s="1">
        <v>61879000000</v>
      </c>
      <c r="P18" s="5">
        <v>-39950000000</v>
      </c>
      <c r="Q18" s="5">
        <v>110710000000</v>
      </c>
      <c r="R18" s="5">
        <v>-4794000000</v>
      </c>
      <c r="S18" s="1">
        <v>-87269000000</v>
      </c>
      <c r="T18" s="1">
        <v>39950000000</v>
      </c>
      <c r="U18" s="1">
        <v>-85316000000</v>
      </c>
      <c r="V18" s="1"/>
      <c r="W18" s="8" t="s">
        <v>127</v>
      </c>
      <c r="X18" s="8"/>
      <c r="Y18" s="9" cm="1">
        <f t="array" ref="Y18:AF18">_xlfn.NUMBERVALUE(_xlfn.TEXTSPLIT(SUBSTITUTE(SUBSTITUTE(W18, "[", ""), "]", ""), " ",,1))</f>
        <v>4794000000</v>
      </c>
      <c r="Z18" s="1">
        <v>61879000000</v>
      </c>
      <c r="AA18" s="1">
        <v>-39950000000</v>
      </c>
      <c r="AB18" s="1">
        <v>110710000000</v>
      </c>
      <c r="AC18" s="1">
        <v>-4794000000</v>
      </c>
      <c r="AD18" s="1">
        <v>-87269000000</v>
      </c>
      <c r="AE18" s="1">
        <v>39950000000</v>
      </c>
      <c r="AF18" s="1">
        <v>-85316000000</v>
      </c>
      <c r="AH18" s="8" t="s">
        <v>172</v>
      </c>
      <c r="AI18" s="8"/>
      <c r="AJ18" s="9" cm="1">
        <f t="array" ref="AJ18:AQ18">_xlfn.NUMBERVALUE(_xlfn.TEXTSPLIT(SUBSTITUTE(SUBSTITUTE(AH18, "[", ""), "]", ""), " ",,1))</f>
        <v>4794000000</v>
      </c>
      <c r="AK18" s="1">
        <v>50160000000</v>
      </c>
      <c r="AL18" s="1">
        <v>-39950000000</v>
      </c>
      <c r="AM18" s="1">
        <v>122430000000</v>
      </c>
      <c r="AN18" s="1">
        <v>-4794000000</v>
      </c>
      <c r="AO18" s="1">
        <v>-98988000000</v>
      </c>
      <c r="AP18" s="1">
        <v>39950000000</v>
      </c>
      <c r="AQ18" s="1">
        <v>-73597000000</v>
      </c>
    </row>
    <row r="19" spans="1:43" x14ac:dyDescent="0.25">
      <c r="A19" s="8" t="s">
        <v>283</v>
      </c>
      <c r="B19" s="8"/>
      <c r="C19" s="9" cm="1">
        <f t="array" ref="C19:J19">_xlfn.NUMBERVALUE(_xlfn.TEXTSPLIT(SUBSTITUTE(SUBSTITUTE(A19, "[", ""), "]", ""), " ",,1))</f>
        <v>-43146000000</v>
      </c>
      <c r="D19" s="1">
        <v>-39950000000</v>
      </c>
      <c r="E19" s="5">
        <v>-9588100000</v>
      </c>
      <c r="F19" s="5">
        <v>-4794000000</v>
      </c>
      <c r="G19" s="5">
        <v>86293000000</v>
      </c>
      <c r="H19" s="1">
        <v>39950000000</v>
      </c>
      <c r="I19" s="1">
        <v>-33558000000</v>
      </c>
      <c r="J19" s="1">
        <v>4794000000</v>
      </c>
      <c r="K19" s="1"/>
      <c r="L19" s="8" t="s">
        <v>128</v>
      </c>
      <c r="M19" s="8"/>
      <c r="N19" s="9" cm="1">
        <f t="array" ref="N19:U19">_xlfn.NUMBERVALUE(_xlfn.TEXTSPLIT(SUBSTITUTE(SUBSTITUTE(L19, "[", ""), "]", ""), " ",,1))</f>
        <v>-52024000000</v>
      </c>
      <c r="O19" s="1">
        <v>-39950000000</v>
      </c>
      <c r="P19" s="5">
        <v>-710230000</v>
      </c>
      <c r="Q19" s="5">
        <v>-4794000000</v>
      </c>
      <c r="R19" s="5">
        <v>77415000000</v>
      </c>
      <c r="S19" s="1">
        <v>39950000000</v>
      </c>
      <c r="T19" s="1">
        <v>-24680000000</v>
      </c>
      <c r="U19" s="1">
        <v>4794000000</v>
      </c>
      <c r="V19" s="1"/>
      <c r="W19" s="8" t="s">
        <v>128</v>
      </c>
      <c r="X19" s="8"/>
      <c r="Y19" s="9" cm="1">
        <f t="array" ref="Y19:AF19">_xlfn.NUMBERVALUE(_xlfn.TEXTSPLIT(SUBSTITUTE(SUBSTITUTE(W19, "[", ""), "]", ""), " ",,1))</f>
        <v>-52024000000</v>
      </c>
      <c r="Z19" s="1">
        <v>-39950000000</v>
      </c>
      <c r="AA19" s="1">
        <v>-710230000</v>
      </c>
      <c r="AB19" s="1">
        <v>-4794000000</v>
      </c>
      <c r="AC19" s="1">
        <v>77415000000</v>
      </c>
      <c r="AD19" s="1">
        <v>39950000000</v>
      </c>
      <c r="AE19" s="1">
        <v>-24680000000</v>
      </c>
      <c r="AF19" s="1">
        <v>4794000000</v>
      </c>
      <c r="AH19" s="8" t="s">
        <v>173</v>
      </c>
      <c r="AI19" s="8"/>
      <c r="AJ19" s="9" cm="1">
        <f t="array" ref="AJ19:AQ19">_xlfn.NUMBERVALUE(_xlfn.TEXTSPLIT(SUBSTITUTE(SUBSTITUTE(AH19, "[", ""), "]", ""), " ",,1))</f>
        <v>-53869000000</v>
      </c>
      <c r="AK19" s="1">
        <v>-39950000000</v>
      </c>
      <c r="AL19" s="1">
        <v>1134400000</v>
      </c>
      <c r="AM19" s="1">
        <v>-4794000000</v>
      </c>
      <c r="AN19" s="1">
        <v>75570000000</v>
      </c>
      <c r="AO19" s="1">
        <v>39950000000</v>
      </c>
      <c r="AP19" s="1">
        <v>-22836000000</v>
      </c>
      <c r="AQ19" s="1">
        <v>4794000000</v>
      </c>
    </row>
    <row r="20" spans="1:43" x14ac:dyDescent="0.25">
      <c r="A20" s="8" t="s">
        <v>284</v>
      </c>
      <c r="B20" s="8"/>
      <c r="C20" s="9" cm="1">
        <f t="array" ref="C20:J20">_xlfn.NUMBERVALUE(_xlfn.TEXTSPLIT(SUBSTITUTE(SUBSTITUTE(A20, "[", ""), "]", ""), " ",,1))</f>
        <v>-39950000000</v>
      </c>
      <c r="D20" s="1">
        <v>-65341000000</v>
      </c>
      <c r="E20" s="5">
        <v>4794000000</v>
      </c>
      <c r="F20" s="5">
        <v>-107240000000</v>
      </c>
      <c r="G20" s="5">
        <v>39950000000</v>
      </c>
      <c r="H20" s="1">
        <v>130680000000</v>
      </c>
      <c r="I20" s="1">
        <v>-4794000000</v>
      </c>
      <c r="J20" s="1">
        <v>41903000000</v>
      </c>
      <c r="K20" s="1"/>
      <c r="L20" s="8" t="s">
        <v>129</v>
      </c>
      <c r="M20" s="8"/>
      <c r="N20" s="9" cm="1">
        <f t="array" ref="N20:U20">_xlfn.NUMBERVALUE(_xlfn.TEXTSPLIT(SUBSTITUTE(SUBSTITUTE(L20, "[", ""), "]", ""), " ",,1))</f>
        <v>-39950000000</v>
      </c>
      <c r="O20" s="1">
        <v>-85316000000</v>
      </c>
      <c r="P20" s="5">
        <v>4794000000</v>
      </c>
      <c r="Q20" s="5">
        <v>-87269000000</v>
      </c>
      <c r="R20" s="5">
        <v>39950000000</v>
      </c>
      <c r="S20" s="1">
        <v>110710000000</v>
      </c>
      <c r="T20" s="1">
        <v>-4794000000</v>
      </c>
      <c r="U20" s="1">
        <v>61879000000</v>
      </c>
      <c r="V20" s="1"/>
      <c r="W20" s="8" t="s">
        <v>129</v>
      </c>
      <c r="X20" s="8"/>
      <c r="Y20" s="9" cm="1">
        <f t="array" ref="Y20:AF20">_xlfn.NUMBERVALUE(_xlfn.TEXTSPLIT(SUBSTITUTE(SUBSTITUTE(W20, "[", ""), "]", ""), " ",,1))</f>
        <v>-39950000000</v>
      </c>
      <c r="Z20" s="1">
        <v>-85316000000</v>
      </c>
      <c r="AA20" s="1">
        <v>4794000000</v>
      </c>
      <c r="AB20" s="1">
        <v>-87269000000</v>
      </c>
      <c r="AC20" s="1">
        <v>39950000000</v>
      </c>
      <c r="AD20" s="1">
        <v>110710000000</v>
      </c>
      <c r="AE20" s="1">
        <v>-4794000000</v>
      </c>
      <c r="AF20" s="1">
        <v>61879000000</v>
      </c>
      <c r="AH20" s="8" t="s">
        <v>174</v>
      </c>
      <c r="AI20" s="8"/>
      <c r="AJ20" s="9" cm="1">
        <f t="array" ref="AJ20:AQ20">_xlfn.NUMBERVALUE(_xlfn.TEXTSPLIT(SUBSTITUTE(SUBSTITUTE(AH20, "[", ""), "]", ""), " ",,1))</f>
        <v>-39950000000</v>
      </c>
      <c r="AK20" s="1">
        <v>-73597000000</v>
      </c>
      <c r="AL20" s="1">
        <v>4794000000</v>
      </c>
      <c r="AM20" s="1">
        <v>-98988000000</v>
      </c>
      <c r="AN20" s="1">
        <v>39950000000</v>
      </c>
      <c r="AO20" s="1">
        <v>122430000000</v>
      </c>
      <c r="AP20" s="1">
        <v>-4794000000</v>
      </c>
      <c r="AQ20" s="1">
        <v>50160000000</v>
      </c>
    </row>
    <row r="21" spans="1:43" x14ac:dyDescent="0.25">
      <c r="A21" s="8" t="s">
        <v>285</v>
      </c>
      <c r="B21" s="8"/>
      <c r="C21" s="9" cm="1">
        <f t="array" ref="C21:J21">_xlfn.NUMBERVALUE(_xlfn.TEXTSPLIT(SUBSTITUTE(SUBSTITUTE(A21, "[", ""), "]", ""), " ",,1))</f>
        <v>-9588100000</v>
      </c>
      <c r="D21" s="1">
        <v>4794000000</v>
      </c>
      <c r="E21" s="5">
        <v>-43146000000</v>
      </c>
      <c r="F21" s="5">
        <v>39950000000</v>
      </c>
      <c r="G21" s="5">
        <v>-33558000000</v>
      </c>
      <c r="H21" s="1">
        <v>-4794000000</v>
      </c>
      <c r="I21" s="1">
        <v>86293000000</v>
      </c>
      <c r="J21" s="1">
        <v>-39950000000</v>
      </c>
      <c r="K21" s="1"/>
      <c r="L21" s="8" t="s">
        <v>130</v>
      </c>
      <c r="M21" s="8"/>
      <c r="N21" s="9" cm="1">
        <f t="array" ref="N21:U21">_xlfn.NUMBERVALUE(_xlfn.TEXTSPLIT(SUBSTITUTE(SUBSTITUTE(L21, "[", ""), "]", ""), " ",,1))</f>
        <v>-710230000</v>
      </c>
      <c r="O21" s="1">
        <v>4794000000</v>
      </c>
      <c r="P21" s="5">
        <v>-52024000000</v>
      </c>
      <c r="Q21" s="5">
        <v>39950000000</v>
      </c>
      <c r="R21" s="5">
        <v>-24680000000</v>
      </c>
      <c r="S21" s="1">
        <v>-4794000000</v>
      </c>
      <c r="T21" s="1">
        <v>77415000000</v>
      </c>
      <c r="U21" s="1">
        <v>-39950000000</v>
      </c>
      <c r="V21" s="1"/>
      <c r="W21" s="8" t="s">
        <v>130</v>
      </c>
      <c r="X21" s="8"/>
      <c r="Y21" s="9" cm="1">
        <f t="array" ref="Y21:AF21">_xlfn.NUMBERVALUE(_xlfn.TEXTSPLIT(SUBSTITUTE(SUBSTITUTE(W21, "[", ""), "]", ""), " ",,1))</f>
        <v>-710230000</v>
      </c>
      <c r="Z21" s="1">
        <v>4794000000</v>
      </c>
      <c r="AA21" s="1">
        <v>-52024000000</v>
      </c>
      <c r="AB21" s="1">
        <v>39950000000</v>
      </c>
      <c r="AC21" s="1">
        <v>-24680000000</v>
      </c>
      <c r="AD21" s="1">
        <v>-4794000000</v>
      </c>
      <c r="AE21" s="1">
        <v>77415000000</v>
      </c>
      <c r="AF21" s="1">
        <v>-39950000000</v>
      </c>
      <c r="AH21" s="8" t="s">
        <v>175</v>
      </c>
      <c r="AI21" s="8"/>
      <c r="AJ21" s="9" cm="1">
        <f t="array" ref="AJ21:AQ21">_xlfn.NUMBERVALUE(_xlfn.TEXTSPLIT(SUBSTITUTE(SUBSTITUTE(AH21, "[", ""), "]", ""), " ",,1))</f>
        <v>1134400000</v>
      </c>
      <c r="AK21" s="1">
        <v>4794000000</v>
      </c>
      <c r="AL21" s="1">
        <v>-53869000000</v>
      </c>
      <c r="AM21" s="1">
        <v>39950000000</v>
      </c>
      <c r="AN21" s="1">
        <v>-22836000000</v>
      </c>
      <c r="AO21" s="1">
        <v>-4794000000</v>
      </c>
      <c r="AP21" s="1">
        <v>75570000000</v>
      </c>
      <c r="AQ21" s="1">
        <v>-39950000000</v>
      </c>
    </row>
    <row r="22" spans="1:43" x14ac:dyDescent="0.25">
      <c r="A22" s="8" t="s">
        <v>286</v>
      </c>
      <c r="B22" s="8"/>
      <c r="C22" s="9" cm="1">
        <f t="array" ref="C22:J22">_xlfn.NUMBERVALUE(_xlfn.TEXTSPLIT(SUBSTITUTE(SUBSTITUTE(A22, "[", ""), "]", ""), " ",,1))</f>
        <v>-4794000000</v>
      </c>
      <c r="D22" s="1">
        <v>-107240000000</v>
      </c>
      <c r="E22" s="5">
        <v>39950000000</v>
      </c>
      <c r="F22" s="5">
        <v>-65341000000</v>
      </c>
      <c r="G22" s="5">
        <v>4794000000</v>
      </c>
      <c r="H22" s="1">
        <v>41903000000</v>
      </c>
      <c r="I22" s="1">
        <v>-39950000000</v>
      </c>
      <c r="J22" s="1">
        <v>130680000000</v>
      </c>
      <c r="K22" s="1"/>
      <c r="L22" s="8" t="s">
        <v>131</v>
      </c>
      <c r="M22" s="8"/>
      <c r="N22" s="9" cm="1">
        <f t="array" ref="N22:U22">_xlfn.NUMBERVALUE(_xlfn.TEXTSPLIT(SUBSTITUTE(SUBSTITUTE(L22, "[", ""), "]", ""), " ",,1))</f>
        <v>-4794000000</v>
      </c>
      <c r="O22" s="1">
        <v>-87269000000</v>
      </c>
      <c r="P22" s="5">
        <v>39950000000</v>
      </c>
      <c r="Q22" s="5">
        <v>-85316000000</v>
      </c>
      <c r="R22" s="5">
        <v>4794000000</v>
      </c>
      <c r="S22" s="1">
        <v>61879000000</v>
      </c>
      <c r="T22" s="1">
        <v>-39950000000</v>
      </c>
      <c r="U22" s="1">
        <v>110710000000</v>
      </c>
      <c r="V22" s="1"/>
      <c r="W22" s="8" t="s">
        <v>131</v>
      </c>
      <c r="X22" s="8"/>
      <c r="Y22" s="9" cm="1">
        <f t="array" ref="Y22:AF22">_xlfn.NUMBERVALUE(_xlfn.TEXTSPLIT(SUBSTITUTE(SUBSTITUTE(W22, "[", ""), "]", ""), " ",,1))</f>
        <v>-4794000000</v>
      </c>
      <c r="Z22" s="1">
        <v>-87269000000</v>
      </c>
      <c r="AA22" s="1">
        <v>39950000000</v>
      </c>
      <c r="AB22" s="1">
        <v>-85316000000</v>
      </c>
      <c r="AC22" s="1">
        <v>4794000000</v>
      </c>
      <c r="AD22" s="1">
        <v>61879000000</v>
      </c>
      <c r="AE22" s="1">
        <v>-39950000000</v>
      </c>
      <c r="AF22" s="1">
        <v>110710000000</v>
      </c>
      <c r="AH22" s="8" t="s">
        <v>176</v>
      </c>
      <c r="AI22" s="8"/>
      <c r="AJ22" s="9" cm="1">
        <f t="array" ref="AJ22:AQ22">_xlfn.NUMBERVALUE(_xlfn.TEXTSPLIT(SUBSTITUTE(SUBSTITUTE(AH22, "[", ""), "]", ""), " ",,1))</f>
        <v>-4794000000</v>
      </c>
      <c r="AK22" s="1">
        <v>-98988000000</v>
      </c>
      <c r="AL22" s="1">
        <v>39950000000</v>
      </c>
      <c r="AM22" s="1">
        <v>-73597000000</v>
      </c>
      <c r="AN22" s="1">
        <v>4794000000</v>
      </c>
      <c r="AO22" s="1">
        <v>50160000000</v>
      </c>
      <c r="AP22" s="1">
        <v>-39950000000</v>
      </c>
      <c r="AQ22" s="1">
        <v>122430000000</v>
      </c>
    </row>
    <row r="23" spans="1:43" x14ac:dyDescent="0.25">
      <c r="B23" t="s">
        <v>32</v>
      </c>
      <c r="E23" s="5"/>
      <c r="F23" s="5"/>
      <c r="G23" s="5"/>
      <c r="M23" t="s">
        <v>32</v>
      </c>
      <c r="X23" t="s">
        <v>32</v>
      </c>
      <c r="AI23" t="s">
        <v>32</v>
      </c>
    </row>
    <row r="24" spans="1:43" x14ac:dyDescent="0.25">
      <c r="C24">
        <f>MDETERM(C15:J22)</f>
        <v>3.677462832205138E+74</v>
      </c>
      <c r="E24" s="5"/>
      <c r="F24" s="5"/>
      <c r="G24" s="5"/>
      <c r="N24">
        <f>MDETERM(N15:U22)</f>
        <v>1.4608825624170953E+74</v>
      </c>
      <c r="Y24">
        <f>MDETERM(Y15:AF22)</f>
        <v>1.4608825624170953E+74</v>
      </c>
      <c r="AJ24">
        <f>MDETERM(AJ15:AQ22)</f>
        <v>-2.7728112132183457E+74</v>
      </c>
    </row>
    <row r="25" spans="1:43" x14ac:dyDescent="0.25">
      <c r="E25" s="5"/>
      <c r="F25" s="5"/>
      <c r="G25" s="5"/>
    </row>
    <row r="26" spans="1:43" x14ac:dyDescent="0.25">
      <c r="E26" s="5"/>
      <c r="F26" s="5"/>
      <c r="G26" s="5"/>
    </row>
    <row r="27" spans="1:43" x14ac:dyDescent="0.25">
      <c r="A27" t="s">
        <v>43</v>
      </c>
      <c r="B27" t="str">
        <f>A27</f>
        <v>Element Stresses (Pa):</v>
      </c>
      <c r="E27" s="5"/>
      <c r="F27" s="5"/>
      <c r="G27" s="5"/>
      <c r="L27" t="s">
        <v>43</v>
      </c>
      <c r="M27" t="str">
        <f>L27</f>
        <v>Element Stresses (Pa):</v>
      </c>
      <c r="W27" t="s">
        <v>43</v>
      </c>
      <c r="X27" t="str">
        <f>W27</f>
        <v>Element Stresses (Pa):</v>
      </c>
      <c r="AH27" t="s">
        <v>43</v>
      </c>
      <c r="AI27" t="str">
        <f>AH27</f>
        <v>Element Stresses (Pa):</v>
      </c>
    </row>
    <row r="28" spans="1:43" x14ac:dyDescent="0.25">
      <c r="A28" t="s">
        <v>44</v>
      </c>
      <c r="B28" t="s">
        <v>42</v>
      </c>
      <c r="C28" t="s">
        <v>151</v>
      </c>
      <c r="D28" t="s">
        <v>158</v>
      </c>
      <c r="E28" s="5" t="s">
        <v>152</v>
      </c>
      <c r="F28" s="5" t="s">
        <v>154</v>
      </c>
      <c r="G28" s="5" t="s">
        <v>153</v>
      </c>
      <c r="L28" t="s">
        <v>44</v>
      </c>
      <c r="M28" t="s">
        <v>42</v>
      </c>
      <c r="N28" t="s">
        <v>151</v>
      </c>
      <c r="O28" t="s">
        <v>158</v>
      </c>
      <c r="P28" s="5" t="s">
        <v>152</v>
      </c>
      <c r="Q28" s="5" t="s">
        <v>154</v>
      </c>
      <c r="R28" s="5" t="s">
        <v>153</v>
      </c>
      <c r="W28" t="s">
        <v>44</v>
      </c>
      <c r="X28" t="s">
        <v>42</v>
      </c>
      <c r="Y28" t="s">
        <v>151</v>
      </c>
      <c r="Z28" t="s">
        <v>158</v>
      </c>
      <c r="AA28" t="s">
        <v>152</v>
      </c>
      <c r="AB28" t="s">
        <v>154</v>
      </c>
      <c r="AC28" t="s">
        <v>153</v>
      </c>
      <c r="AH28" t="s">
        <v>44</v>
      </c>
      <c r="AI28" t="s">
        <v>42</v>
      </c>
      <c r="AJ28" t="s">
        <v>151</v>
      </c>
      <c r="AK28" t="s">
        <v>158</v>
      </c>
      <c r="AL28" t="s">
        <v>152</v>
      </c>
      <c r="AM28" t="s">
        <v>154</v>
      </c>
      <c r="AN28" t="s">
        <v>153</v>
      </c>
    </row>
    <row r="29" spans="1:43" x14ac:dyDescent="0.25">
      <c r="A29" t="s">
        <v>287</v>
      </c>
      <c r="B29">
        <v>1</v>
      </c>
      <c r="C29">
        <v>1</v>
      </c>
      <c r="D29" t="s">
        <v>159</v>
      </c>
      <c r="E29" s="5" t="str">
        <f>TRIM(MID(A29, FIND("=", A29, 1) + 1, FIND(",", A29, 1) - FIND("=", A29, 1) - 1))</f>
        <v>2.076257e+05</v>
      </c>
      <c r="F29" s="5" t="str">
        <f>TRIM(MID(A29, FIND("=", A29, LEN(E29) + 14) + 1, FIND(",", A29, 2*LEN(E29) + 14) - FIND("=", A29, LEN(E29) + 14) - 1))</f>
        <v>1.401420e+05</v>
      </c>
      <c r="G29" s="5" t="str">
        <f>TRIM(RIGHT(A29, LEN(A29) - FIND("=",A29, 4*LEN(F29)+14)-1))</f>
        <v>-9.107364e+05</v>
      </c>
      <c r="I29" s="5"/>
      <c r="L29" t="s">
        <v>84</v>
      </c>
      <c r="M29">
        <v>1</v>
      </c>
      <c r="N29">
        <v>1</v>
      </c>
      <c r="O29" t="s">
        <v>159</v>
      </c>
      <c r="P29" s="5" t="str">
        <f>TRIM(MID(L29, FIND("=", L29, 1) + 1, FIND(",", L29, 1) - FIND("=", L29, 1) - 1))</f>
        <v>1.966753e+05</v>
      </c>
      <c r="Q29" s="5" t="str">
        <f>TRIM(MID(L29, FIND("=", L29, LEN(P29) + 14) + 1, FIND(",", L29, 2*LEN(P29) + 14) - FIND("=", L29, LEN(P29) + 14) - 1))</f>
        <v>2.972870e+05</v>
      </c>
      <c r="R29" s="5" t="str">
        <f>TRIM(RIGHT(L29, LEN(L29) - FIND("=",L29, 4*LEN(Q29)+14)-1))</f>
        <v>-9.884322e+05</v>
      </c>
      <c r="T29" s="5"/>
      <c r="W29" t="s">
        <v>84</v>
      </c>
      <c r="X29">
        <v>1</v>
      </c>
      <c r="Y29">
        <v>1</v>
      </c>
      <c r="Z29" t="s">
        <v>159</v>
      </c>
      <c r="AA29" s="5" t="str">
        <f>TRIM(MID(W29, FIND("=", W29, 1) + 1, FIND(",", W29, 1) - FIND("=", W29, 1) - 1))</f>
        <v>1.966753e+05</v>
      </c>
      <c r="AB29" s="5" t="str">
        <f>TRIM(MID(W29, FIND("=", W29, LEN(AA29) + 14) + 1, FIND(",", W29, 2*LEN(AA29) + 14) - FIND("=", W29, LEN(AA29) + 14) - 1))</f>
        <v>2.972870e+05</v>
      </c>
      <c r="AC29" s="5" t="str">
        <f>TRIM(RIGHT(W29, LEN(W29) - FIND("=",W29, 4*LEN(AB29)+14)-1))</f>
        <v>-9.884322e+05</v>
      </c>
      <c r="AH29" t="s">
        <v>183</v>
      </c>
      <c r="AI29">
        <v>1</v>
      </c>
      <c r="AJ29">
        <v>1</v>
      </c>
      <c r="AK29" t="s">
        <v>159</v>
      </c>
      <c r="AL29" s="5" t="str">
        <f>TRIM(MID(AH29, FIND("=", AH29, 1) + 1, FIND(",", AH29, 1) - FIND("=", AH29, 1) - 1))</f>
        <v>1.471540e+05</v>
      </c>
      <c r="AM29" s="5" t="str">
        <f>TRIM(MID(AH29, FIND("=", AH29, LEN(AL29) + 14) + 1, FIND(",", AH29, 2*LEN(AL29) + 14) - FIND("=", AH29, LEN(AL29) + 14) - 1))</f>
        <v>1.525671e+05</v>
      </c>
      <c r="AN29" s="5" t="str">
        <f>TRIM(RIGHT(AH29, LEN(AH29) - FIND("=",AH29, 4*LEN(AM29)+14)-1))</f>
        <v>-8.969064e+05</v>
      </c>
    </row>
    <row r="30" spans="1:43" x14ac:dyDescent="0.25">
      <c r="A30" t="s">
        <v>288</v>
      </c>
      <c r="B30">
        <v>1</v>
      </c>
      <c r="C30">
        <v>2</v>
      </c>
      <c r="D30" t="s">
        <v>160</v>
      </c>
      <c r="E30" s="5" t="str">
        <f t="shared" ref="E30:E47" si="19">TRIM(MID(A30, FIND("=", A30, 1) + 1, FIND(",", A30, 1) - FIND("=", A30, 1) - 1))</f>
        <v>2.819796e+05</v>
      </c>
      <c r="F30" s="5" t="str">
        <f t="shared" ref="F30:F47" si="20">TRIM(MID(A30, FIND("=", A30, LEN(E30) + 14) + 1, FIND(",", A30, 2*LEN(E30) + 14) - FIND("=", A30, LEN(E30) + 14) - 1))</f>
        <v>3.313376e+05</v>
      </c>
      <c r="G30" s="5" t="str">
        <f t="shared" ref="G30:G47" si="21">TRIM(RIGHT(A30, LEN(A30) - FIND("=",A30, 4*LEN(F30)+14)-1))</f>
        <v>-9.219905e+05</v>
      </c>
      <c r="L30" t="s">
        <v>85</v>
      </c>
      <c r="M30">
        <v>1</v>
      </c>
      <c r="N30">
        <v>2</v>
      </c>
      <c r="O30" t="s">
        <v>160</v>
      </c>
      <c r="P30" s="5" t="str">
        <f t="shared" ref="P30:P47" si="22">TRIM(MID(L30, FIND("=", L30, 1) + 1, FIND(",", L30, 1) - FIND("=", L30, 1) - 1))</f>
        <v>8.512614e+04</v>
      </c>
      <c r="Q30" s="5" t="str">
        <f t="shared" ref="Q30:Q32" si="23">TRIM(MID(L30, FIND("=", L30, LEN(P30) + 14) + 1, FIND(",", L30, 2*LEN(P30) + 14) - FIND("=", L30, LEN(P30) + 14) - 1))</f>
        <v>4.088361e+05</v>
      </c>
      <c r="R30" s="5" t="str">
        <f t="shared" ref="R30:R32" si="24">TRIM(RIGHT(L30, LEN(L30) - FIND("=",L30, 4*LEN(Q30)+14)-1))</f>
        <v>-9.238020e+05</v>
      </c>
      <c r="W30" t="s">
        <v>85</v>
      </c>
      <c r="X30">
        <v>1</v>
      </c>
      <c r="Y30">
        <v>2</v>
      </c>
      <c r="Z30" t="s">
        <v>160</v>
      </c>
      <c r="AA30" s="5" t="str">
        <f t="shared" ref="AA30:AA47" si="25">TRIM(MID(W30, FIND("=", W30, 1) + 1, FIND(",", W30, 1) - FIND("=", W30, 1) - 1))</f>
        <v>8.512614e+04</v>
      </c>
      <c r="AB30" s="5" t="str">
        <f t="shared" ref="AB30:AB32" si="26">TRIM(MID(W30, FIND("=", W30, LEN(AA30) + 14) + 1, FIND(",", W30, 2*LEN(AA30) + 14) - FIND("=", W30, LEN(AA30) + 14) - 1))</f>
        <v>4.088361e+05</v>
      </c>
      <c r="AC30" s="5" t="str">
        <f t="shared" ref="AC30:AC32" si="27">TRIM(RIGHT(W30, LEN(W30) - FIND("=",W30, 4*LEN(AB30)+14)-1))</f>
        <v>-9.238020e+05</v>
      </c>
      <c r="AH30" t="s">
        <v>184</v>
      </c>
      <c r="AI30">
        <v>1</v>
      </c>
      <c r="AJ30">
        <v>2</v>
      </c>
      <c r="AK30" t="s">
        <v>160</v>
      </c>
      <c r="AL30" s="5" t="str">
        <f t="shared" ref="AL30:AL47" si="28">TRIM(MID(AH30, FIND("=", AH30, 1) + 1, FIND(",", AH30, 1) - FIND("=", AH30, 1) - 1))</f>
        <v>1.471540e+05</v>
      </c>
      <c r="AM30" s="5" t="str">
        <f t="shared" ref="AM30:AM32" si="29">TRIM(MID(AH30, FIND("=", AH30, LEN(AL30) + 14) + 1, FIND(",", AH30, 2*LEN(AL30) + 14) - FIND("=", AH30, LEN(AL30) + 14) - 1))</f>
        <v>3.645242e+05</v>
      </c>
      <c r="AN30" s="5" t="str">
        <f t="shared" ref="AN30:AN32" si="30">TRIM(RIGHT(AH30, LEN(AH30) - FIND("=",AH30, 4*LEN(AM30)+14)-1))</f>
        <v>-8.969064e+05</v>
      </c>
    </row>
    <row r="31" spans="1:43" x14ac:dyDescent="0.25">
      <c r="A31" t="s">
        <v>289</v>
      </c>
      <c r="B31">
        <v>1</v>
      </c>
      <c r="C31">
        <v>3</v>
      </c>
      <c r="D31" t="s">
        <v>161</v>
      </c>
      <c r="E31" s="5" t="str">
        <f t="shared" si="19"/>
        <v>2.574250e+05</v>
      </c>
      <c r="F31" s="5" t="str">
        <f t="shared" si="20"/>
        <v>3.217886e+05</v>
      </c>
      <c r="G31" s="5" t="str">
        <f t="shared" si="21"/>
        <v>-8.830433e+05</v>
      </c>
      <c r="L31" t="s">
        <v>86</v>
      </c>
      <c r="M31">
        <v>1</v>
      </c>
      <c r="N31">
        <v>3</v>
      </c>
      <c r="O31" t="s">
        <v>161</v>
      </c>
      <c r="P31" s="5" t="str">
        <f t="shared" si="22"/>
        <v>1.282129e+05</v>
      </c>
      <c r="Q31" s="5" t="str">
        <f t="shared" si="23"/>
        <v>3.657494e+05</v>
      </c>
      <c r="R31" s="5" t="str">
        <f t="shared" si="24"/>
        <v>-8.494359e+05</v>
      </c>
      <c r="W31" t="s">
        <v>86</v>
      </c>
      <c r="X31">
        <v>1</v>
      </c>
      <c r="Y31">
        <v>3</v>
      </c>
      <c r="Z31" t="s">
        <v>161</v>
      </c>
      <c r="AA31" s="5" t="str">
        <f t="shared" si="25"/>
        <v>1.282129e+05</v>
      </c>
      <c r="AB31" s="5" t="str">
        <f t="shared" si="26"/>
        <v>3.657494e+05</v>
      </c>
      <c r="AC31" s="5" t="str">
        <f t="shared" si="27"/>
        <v>-8.494359e+05</v>
      </c>
      <c r="AH31" t="s">
        <v>185</v>
      </c>
      <c r="AI31">
        <v>1</v>
      </c>
      <c r="AJ31">
        <v>3</v>
      </c>
      <c r="AK31" t="s">
        <v>161</v>
      </c>
      <c r="AL31" s="5" t="str">
        <f t="shared" si="28"/>
        <v>2.384851e+05</v>
      </c>
      <c r="AM31" s="5" t="str">
        <f t="shared" si="29"/>
        <v>3.645242e+05</v>
      </c>
      <c r="AN31" s="5" t="str">
        <f t="shared" si="30"/>
        <v>-8.969064e+05</v>
      </c>
    </row>
    <row r="32" spans="1:43" x14ac:dyDescent="0.25">
      <c r="A32" t="s">
        <v>290</v>
      </c>
      <c r="B32">
        <v>1</v>
      </c>
      <c r="C32">
        <v>4</v>
      </c>
      <c r="D32" t="s">
        <v>159</v>
      </c>
      <c r="E32" s="5" t="str">
        <f t="shared" si="19"/>
        <v>1.830712e+05</v>
      </c>
      <c r="F32" s="5" t="str">
        <f t="shared" si="20"/>
        <v>1.305930e+05</v>
      </c>
      <c r="G32" s="5" t="str">
        <f t="shared" si="21"/>
        <v>-8.717891e+05</v>
      </c>
      <c r="L32" t="s">
        <v>87</v>
      </c>
      <c r="M32">
        <v>1</v>
      </c>
      <c r="N32">
        <v>4</v>
      </c>
      <c r="O32" t="s">
        <v>159</v>
      </c>
      <c r="P32" s="5" t="str">
        <f t="shared" si="22"/>
        <v>2.397620e+05</v>
      </c>
      <c r="Q32" s="5" t="str">
        <f t="shared" si="23"/>
        <v>2.542002e+05</v>
      </c>
      <c r="R32" s="5" t="str">
        <f t="shared" si="24"/>
        <v>-9.140661e+05</v>
      </c>
      <c r="W32" t="s">
        <v>87</v>
      </c>
      <c r="X32">
        <v>1</v>
      </c>
      <c r="Y32">
        <v>4</v>
      </c>
      <c r="Z32" t="s">
        <v>159</v>
      </c>
      <c r="AA32" s="5" t="str">
        <f t="shared" si="25"/>
        <v>2.397620e+05</v>
      </c>
      <c r="AB32" s="5" t="str">
        <f t="shared" si="26"/>
        <v>2.542002e+05</v>
      </c>
      <c r="AC32" s="5" t="str">
        <f t="shared" si="27"/>
        <v>-9.140661e+05</v>
      </c>
      <c r="AH32" t="s">
        <v>186</v>
      </c>
      <c r="AI32">
        <v>1</v>
      </c>
      <c r="AJ32">
        <v>4</v>
      </c>
      <c r="AK32" t="s">
        <v>159</v>
      </c>
      <c r="AL32" s="5" t="str">
        <f t="shared" si="28"/>
        <v>2.384851e+05</v>
      </c>
      <c r="AM32" s="5" t="str">
        <f t="shared" si="29"/>
        <v>1.525671e+05</v>
      </c>
      <c r="AN32" s="5" t="str">
        <f t="shared" si="30"/>
        <v>-8.969064e+05</v>
      </c>
    </row>
    <row r="33" spans="1:40" x14ac:dyDescent="0.25">
      <c r="A33" t="s">
        <v>45</v>
      </c>
      <c r="E33" s="5"/>
      <c r="F33" s="5"/>
      <c r="G33" s="5"/>
      <c r="L33" t="s">
        <v>45</v>
      </c>
      <c r="W33" t="s">
        <v>45</v>
      </c>
      <c r="AA33" s="5"/>
      <c r="AB33" s="5"/>
      <c r="AC33" s="5"/>
      <c r="AH33" t="s">
        <v>45</v>
      </c>
      <c r="AL33" s="5"/>
      <c r="AM33" s="5"/>
      <c r="AN33" s="5"/>
    </row>
    <row r="34" spans="1:40" x14ac:dyDescent="0.25">
      <c r="A34" t="s">
        <v>291</v>
      </c>
      <c r="B34">
        <v>2</v>
      </c>
      <c r="C34">
        <v>1</v>
      </c>
      <c r="D34" t="s">
        <v>159</v>
      </c>
      <c r="E34" s="5" t="str">
        <f t="shared" si="19"/>
        <v>5.949303e+04</v>
      </c>
      <c r="F34" s="5" t="str">
        <f t="shared" si="20"/>
        <v>1.566795e+05</v>
      </c>
      <c r="G34" s="5" t="str">
        <f t="shared" si="21"/>
        <v>5.750418e+05</v>
      </c>
      <c r="L34" t="s">
        <v>88</v>
      </c>
      <c r="M34">
        <v>2</v>
      </c>
      <c r="N34">
        <v>1</v>
      </c>
      <c r="O34" t="s">
        <v>159</v>
      </c>
      <c r="P34" s="5" t="str">
        <f t="shared" ref="P34:P47" si="31">TRIM(MID(L34, FIND("=", L34, 1) + 1, FIND(",", L34, 1) - FIND("=", L34, 1) - 1))</f>
        <v>-3.356506e+05</v>
      </c>
      <c r="Q34" s="5" t="str">
        <f t="shared" ref="Q34:Q37" si="32">TRIM(MID(L34, FIND("=", L34, LEN(P34) + 14) + 1, FIND(",", L34, 2*LEN(P34) + 14) - FIND("=", L34, LEN(P34) + 14) - 1))</f>
        <v>-2.087043e+05</v>
      </c>
      <c r="R34" s="5" t="str">
        <f t="shared" ref="R34:R37" si="33">TRIM(RIGHT(L34, LEN(L34) - FIND("=",L34, 4*LEN(Q34)+14)-1))</f>
        <v>6.756516e+05</v>
      </c>
      <c r="W34" t="s">
        <v>88</v>
      </c>
      <c r="X34">
        <v>2</v>
      </c>
      <c r="Y34">
        <v>1</v>
      </c>
      <c r="Z34" t="s">
        <v>159</v>
      </c>
      <c r="AA34" s="5" t="str">
        <f t="shared" ref="AA34:AA47" si="34">TRIM(MID(W34, FIND("=", W34, 1) + 1, FIND(",", W34, 1) - FIND("=", W34, 1) - 1))</f>
        <v>-3.356506e+05</v>
      </c>
      <c r="AB34" s="5" t="str">
        <f t="shared" ref="AB34:AB37" si="35">TRIM(MID(W34, FIND("=", W34, LEN(AA34) + 14) + 1, FIND(",", W34, 2*LEN(AA34) + 14) - FIND("=", W34, LEN(AA34) + 14) - 1))</f>
        <v>-2.087043e+05</v>
      </c>
      <c r="AC34" s="5" t="str">
        <f t="shared" ref="AC34:AC37" si="36">TRIM(RIGHT(W34, LEN(W34) - FIND("=",W34, 4*LEN(AB34)+14)-1))</f>
        <v>6.756516e+05</v>
      </c>
      <c r="AH34" t="s">
        <v>187</v>
      </c>
      <c r="AI34">
        <v>2</v>
      </c>
      <c r="AJ34">
        <v>1</v>
      </c>
      <c r="AK34" t="s">
        <v>159</v>
      </c>
      <c r="AL34" s="5" t="str">
        <f t="shared" ref="AL34:AL47" si="37">TRIM(MID(AH34, FIND("=", AH34, 1) + 1, FIND(",", AH34, 1) - FIND("=", AH34, 1) - 1))</f>
        <v>2.245684e+04</v>
      </c>
      <c r="AM34" s="5" t="str">
        <f t="shared" ref="AM34:AM37" si="38">TRIM(MID(AH34, FIND("=", AH34, LEN(AL34) + 14) + 1, FIND(",", AH34, 2*LEN(AL34) + 14) - FIND("=", AH34, LEN(AL34) + 14) - 1))</f>
        <v>6.378119e+04</v>
      </c>
      <c r="AN34" s="5" t="str">
        <f t="shared" ref="AN34:AN37" si="39">TRIM(RIGHT(AH34, LEN(AH34) - FIND("=",AH34, 4*LEN(AM34)+14)-1))</f>
        <v>4.191190e+05</v>
      </c>
    </row>
    <row r="35" spans="1:40" x14ac:dyDescent="0.25">
      <c r="A35" t="s">
        <v>292</v>
      </c>
      <c r="B35">
        <v>2</v>
      </c>
      <c r="C35">
        <v>2</v>
      </c>
      <c r="D35" t="s">
        <v>160</v>
      </c>
      <c r="E35" s="5" t="str">
        <f t="shared" si="19"/>
        <v>-1.251868e+05</v>
      </c>
      <c r="F35" s="5" t="str">
        <f t="shared" si="20"/>
        <v>-3.182115e+05</v>
      </c>
      <c r="G35" s="5" t="str">
        <f t="shared" si="21"/>
        <v>3.599664e+05</v>
      </c>
      <c r="L35" t="s">
        <v>89</v>
      </c>
      <c r="M35">
        <v>2</v>
      </c>
      <c r="N35">
        <v>2</v>
      </c>
      <c r="O35" t="s">
        <v>160</v>
      </c>
      <c r="P35" s="5" t="str">
        <f t="shared" si="31"/>
        <v>-8.115625e+04</v>
      </c>
      <c r="Q35" s="5" t="str">
        <f t="shared" si="32"/>
        <v>-4.631986e+05</v>
      </c>
      <c r="R35" s="5" t="str">
        <f t="shared" si="33"/>
        <v>2.881941e+05</v>
      </c>
      <c r="W35" t="s">
        <v>89</v>
      </c>
      <c r="X35">
        <v>2</v>
      </c>
      <c r="Y35">
        <v>2</v>
      </c>
      <c r="Z35" t="s">
        <v>160</v>
      </c>
      <c r="AA35" s="5" t="str">
        <f t="shared" si="34"/>
        <v>-8.115625e+04</v>
      </c>
      <c r="AB35" s="5" t="str">
        <f t="shared" si="35"/>
        <v>-4.631986e+05</v>
      </c>
      <c r="AC35" s="5" t="str">
        <f t="shared" si="36"/>
        <v>2.881941e+05</v>
      </c>
      <c r="AH35" t="s">
        <v>188</v>
      </c>
      <c r="AI35">
        <v>2</v>
      </c>
      <c r="AJ35">
        <v>2</v>
      </c>
      <c r="AK35" t="s">
        <v>160</v>
      </c>
      <c r="AL35" s="5" t="str">
        <f t="shared" si="37"/>
        <v>2.245684e+04</v>
      </c>
      <c r="AM35" s="5" t="str">
        <f t="shared" si="38"/>
        <v>-4.385889e+05</v>
      </c>
      <c r="AN35" s="5" t="str">
        <f t="shared" si="39"/>
        <v>4.191190e+05</v>
      </c>
    </row>
    <row r="36" spans="1:40" x14ac:dyDescent="0.25">
      <c r="A36" t="s">
        <v>293</v>
      </c>
      <c r="B36">
        <v>2</v>
      </c>
      <c r="C36">
        <v>3</v>
      </c>
      <c r="D36" t="s">
        <v>161</v>
      </c>
      <c r="E36" s="5" t="str">
        <f t="shared" si="19"/>
        <v>-5.944423e+05</v>
      </c>
      <c r="F36" s="5" t="str">
        <f t="shared" si="20"/>
        <v>-5.006997e+05</v>
      </c>
      <c r="G36" s="5" t="str">
        <f t="shared" si="21"/>
        <v>2.632294e+05</v>
      </c>
      <c r="L36" t="s">
        <v>90</v>
      </c>
      <c r="M36">
        <v>2</v>
      </c>
      <c r="N36">
        <v>3</v>
      </c>
      <c r="O36" t="s">
        <v>161</v>
      </c>
      <c r="P36" s="5" t="str">
        <f t="shared" si="31"/>
        <v>-3.394612e+05</v>
      </c>
      <c r="Q36" s="5" t="str">
        <f t="shared" si="32"/>
        <v>-2.048936e+05</v>
      </c>
      <c r="R36" s="5" t="str">
        <f t="shared" si="33"/>
        <v>1.185312e+05</v>
      </c>
      <c r="W36" t="s">
        <v>90</v>
      </c>
      <c r="X36">
        <v>2</v>
      </c>
      <c r="Y36">
        <v>3</v>
      </c>
      <c r="Z36" t="s">
        <v>161</v>
      </c>
      <c r="AA36" s="5" t="str">
        <f t="shared" si="34"/>
        <v>-3.394612e+05</v>
      </c>
      <c r="AB36" s="5" t="str">
        <f t="shared" si="35"/>
        <v>-2.048936e+05</v>
      </c>
      <c r="AC36" s="5" t="str">
        <f t="shared" si="36"/>
        <v>1.185312e+05</v>
      </c>
      <c r="AH36" t="s">
        <v>189</v>
      </c>
      <c r="AI36">
        <v>2</v>
      </c>
      <c r="AJ36">
        <v>3</v>
      </c>
      <c r="AK36" t="s">
        <v>161</v>
      </c>
      <c r="AL36" s="5" t="str">
        <f t="shared" si="37"/>
        <v>-6.368177e+05</v>
      </c>
      <c r="AM36" s="5" t="str">
        <f t="shared" si="38"/>
        <v>-4.385889e+05</v>
      </c>
      <c r="AN36" s="5" t="str">
        <f t="shared" si="39"/>
        <v>4.191190e+05</v>
      </c>
    </row>
    <row r="37" spans="1:40" x14ac:dyDescent="0.25">
      <c r="A37" t="s">
        <v>294</v>
      </c>
      <c r="B37">
        <v>2</v>
      </c>
      <c r="C37">
        <v>4</v>
      </c>
      <c r="D37" t="s">
        <v>159</v>
      </c>
      <c r="E37" s="5" t="str">
        <f t="shared" si="19"/>
        <v>-4.097624e+05</v>
      </c>
      <c r="F37" s="5" t="str">
        <f t="shared" si="20"/>
        <v>-2.580875e+04</v>
      </c>
      <c r="G37" s="5" t="str">
        <f t="shared" si="21"/>
        <v>4.783048e+05</v>
      </c>
      <c r="L37" t="s">
        <v>91</v>
      </c>
      <c r="M37">
        <v>2</v>
      </c>
      <c r="N37">
        <v>4</v>
      </c>
      <c r="O37" t="s">
        <v>159</v>
      </c>
      <c r="P37" s="5" t="str">
        <f t="shared" si="31"/>
        <v>-5.939556e+05</v>
      </c>
      <c r="Q37" s="5" t="str">
        <f t="shared" si="32"/>
        <v>4.960069e+04</v>
      </c>
      <c r="R37" s="5" t="str">
        <f t="shared" si="33"/>
        <v>5.059887e+05</v>
      </c>
      <c r="W37" t="s">
        <v>91</v>
      </c>
      <c r="X37">
        <v>2</v>
      </c>
      <c r="Y37">
        <v>4</v>
      </c>
      <c r="Z37" t="s">
        <v>159</v>
      </c>
      <c r="AA37" s="5" t="str">
        <f t="shared" si="34"/>
        <v>-5.939556e+05</v>
      </c>
      <c r="AB37" s="5" t="str">
        <f t="shared" si="35"/>
        <v>4.960069e+04</v>
      </c>
      <c r="AC37" s="5" t="str">
        <f t="shared" si="36"/>
        <v>5.059887e+05</v>
      </c>
      <c r="AH37" t="s">
        <v>190</v>
      </c>
      <c r="AI37">
        <v>2</v>
      </c>
      <c r="AJ37">
        <v>4</v>
      </c>
      <c r="AK37" t="s">
        <v>159</v>
      </c>
      <c r="AL37" s="5" t="str">
        <f t="shared" si="37"/>
        <v>-6.368177e+05</v>
      </c>
      <c r="AM37" s="5" t="str">
        <f t="shared" si="38"/>
        <v>6.378119e+04</v>
      </c>
      <c r="AN37" s="5" t="str">
        <f t="shared" si="39"/>
        <v>4.191190e+05</v>
      </c>
    </row>
    <row r="38" spans="1:40" x14ac:dyDescent="0.25">
      <c r="A38" t="s">
        <v>46</v>
      </c>
      <c r="E38" s="5"/>
      <c r="F38" s="5"/>
      <c r="G38" s="5"/>
      <c r="L38" t="s">
        <v>46</v>
      </c>
      <c r="W38" t="s">
        <v>46</v>
      </c>
      <c r="AA38" s="5"/>
      <c r="AB38" s="5"/>
      <c r="AC38" s="5"/>
      <c r="AH38" t="s">
        <v>46</v>
      </c>
      <c r="AL38" s="5"/>
      <c r="AM38" s="5"/>
      <c r="AN38" s="5"/>
    </row>
    <row r="39" spans="1:40" x14ac:dyDescent="0.25">
      <c r="A39" t="s">
        <v>295</v>
      </c>
      <c r="B39">
        <v>3</v>
      </c>
      <c r="C39">
        <v>1</v>
      </c>
      <c r="D39" t="s">
        <v>159</v>
      </c>
      <c r="E39" s="5" t="str">
        <f t="shared" si="19"/>
        <v>-1.250930e+05</v>
      </c>
      <c r="F39" s="5" t="str">
        <f t="shared" si="20"/>
        <v>-3.501170e+05</v>
      </c>
      <c r="G39" s="5" t="str">
        <f t="shared" si="21"/>
        <v>-7.716069e+04</v>
      </c>
      <c r="L39" t="s">
        <v>92</v>
      </c>
      <c r="M39">
        <v>3</v>
      </c>
      <c r="N39">
        <v>1</v>
      </c>
      <c r="O39" t="s">
        <v>159</v>
      </c>
      <c r="P39" s="5" t="str">
        <f t="shared" ref="P39:P47" si="40">TRIM(MID(L39, FIND("=", L39, 1) + 1, FIND(",", L39, 1) - FIND("=", L39, 1) - 1))</f>
        <v>1.009517e+05</v>
      </c>
      <c r="Q39" s="5" t="str">
        <f t="shared" ref="Q39:Q42" si="41">TRIM(MID(L39, FIND("=", L39, LEN(P39) + 14) + 1, FIND(",", L39, 2*LEN(P39) + 14) - FIND("=", L39, LEN(P39) + 14) - 1))</f>
        <v>-2.073404e+05</v>
      </c>
      <c r="R39" s="5" t="str">
        <f t="shared" ref="R39:R42" si="42">TRIM(RIGHT(L39, LEN(L39) - FIND("=",L39, 4*LEN(Q39)+14)-1))</f>
        <v>-8.269169e+04</v>
      </c>
      <c r="W39" t="s">
        <v>92</v>
      </c>
      <c r="X39">
        <v>3</v>
      </c>
      <c r="Y39">
        <v>1</v>
      </c>
      <c r="Z39" t="s">
        <v>159</v>
      </c>
      <c r="AA39" s="5" t="str">
        <f t="shared" ref="AA39:AA47" si="43">TRIM(MID(W39, FIND("=", W39, 1) + 1, FIND(",", W39, 1) - FIND("=", W39, 1) - 1))</f>
        <v>1.009517e+05</v>
      </c>
      <c r="AB39" s="5" t="str">
        <f t="shared" ref="AB39:AB42" si="44">TRIM(MID(W39, FIND("=", W39, LEN(AA39) + 14) + 1, FIND(",", W39, 2*LEN(AA39) + 14) - FIND("=", W39, LEN(AA39) + 14) - 1))</f>
        <v>-2.073404e+05</v>
      </c>
      <c r="AC39" s="5" t="str">
        <f t="shared" ref="AC39:AC42" si="45">TRIM(RIGHT(W39, LEN(W39) - FIND("=",W39, 4*LEN(AB39)+14)-1))</f>
        <v>-8.269169e+04</v>
      </c>
      <c r="AH39" t="s">
        <v>191</v>
      </c>
      <c r="AI39">
        <v>3</v>
      </c>
      <c r="AJ39">
        <v>1</v>
      </c>
      <c r="AK39" t="s">
        <v>159</v>
      </c>
      <c r="AL39" s="5" t="str">
        <f t="shared" ref="AL39:AL47" si="46">TRIM(MID(AH39, FIND("=", AH39, 1) + 1, FIND(",", AH39, 1) - FIND("=", AH39, 1) - 1))</f>
        <v>-9.189446e+04</v>
      </c>
      <c r="AM39" s="5" t="str">
        <f t="shared" ref="AM39:AM42" si="47">TRIM(MID(AH39, FIND("=", AH39, LEN(AL39) + 14) + 1, FIND(",", AH39, 2*LEN(AL39) + 14) - FIND("=", AH39, LEN(AL39) + 14) - 1))</f>
        <v>-3.301474e+05</v>
      </c>
      <c r="AN39" s="5" t="str">
        <f t="shared" ref="AN39:AN42" si="48">TRIM(RIGHT(AH39, LEN(AH39) - FIND("=",AH39, 4*LEN(AM39)+14)-1))</f>
        <v>6.272708e+03</v>
      </c>
    </row>
    <row r="40" spans="1:40" x14ac:dyDescent="0.25">
      <c r="A40" t="s">
        <v>296</v>
      </c>
      <c r="B40">
        <v>3</v>
      </c>
      <c r="C40">
        <v>2</v>
      </c>
      <c r="D40" t="s">
        <v>160</v>
      </c>
      <c r="E40" s="5" t="str">
        <f t="shared" si="19"/>
        <v>1.960264e+04</v>
      </c>
      <c r="F40" s="5" t="str">
        <f t="shared" si="20"/>
        <v>2.195744e+04</v>
      </c>
      <c r="G40" s="5" t="str">
        <f t="shared" si="21"/>
        <v>1.294374e+04</v>
      </c>
      <c r="L40" t="s">
        <v>93</v>
      </c>
      <c r="M40">
        <v>3</v>
      </c>
      <c r="N40">
        <v>2</v>
      </c>
      <c r="O40" t="s">
        <v>160</v>
      </c>
      <c r="P40" s="5" t="str">
        <f t="shared" si="40"/>
        <v>-1.294458e+05</v>
      </c>
      <c r="Q40" s="5" t="str">
        <f t="shared" si="41"/>
        <v>2.305705e+04</v>
      </c>
      <c r="R40" s="5" t="str">
        <f t="shared" si="42"/>
        <v>1.859941e+04</v>
      </c>
      <c r="W40" t="s">
        <v>93</v>
      </c>
      <c r="X40">
        <v>3</v>
      </c>
      <c r="Y40">
        <v>2</v>
      </c>
      <c r="Z40" t="s">
        <v>160</v>
      </c>
      <c r="AA40" s="5" t="str">
        <f t="shared" si="43"/>
        <v>-1.294458e+05</v>
      </c>
      <c r="AB40" s="5" t="str">
        <f t="shared" si="44"/>
        <v>2.305705e+04</v>
      </c>
      <c r="AC40" s="5" t="str">
        <f t="shared" si="45"/>
        <v>1.859941e+04</v>
      </c>
      <c r="AH40" t="s">
        <v>192</v>
      </c>
      <c r="AI40">
        <v>3</v>
      </c>
      <c r="AJ40">
        <v>2</v>
      </c>
      <c r="AK40" t="s">
        <v>160</v>
      </c>
      <c r="AL40" s="5" t="str">
        <f t="shared" si="46"/>
        <v>-9.189446e+04</v>
      </c>
      <c r="AM40" s="5" t="str">
        <f t="shared" si="47"/>
        <v>8.316042e+04</v>
      </c>
      <c r="AN40" s="5" t="str">
        <f t="shared" si="48"/>
        <v>6.272708e+03</v>
      </c>
    </row>
    <row r="41" spans="1:40" x14ac:dyDescent="0.25">
      <c r="A41" t="s">
        <v>297</v>
      </c>
      <c r="B41">
        <v>3</v>
      </c>
      <c r="C41">
        <v>3</v>
      </c>
      <c r="D41" t="s">
        <v>161</v>
      </c>
      <c r="E41" s="5" t="str">
        <f t="shared" si="19"/>
        <v>2.161941e+05</v>
      </c>
      <c r="F41" s="5" t="str">
        <f t="shared" si="20"/>
        <v>9.840968e+04</v>
      </c>
      <c r="G41" s="5" t="str">
        <f t="shared" si="21"/>
        <v>8.873668e+04</v>
      </c>
      <c r="L41" t="s">
        <v>94</v>
      </c>
      <c r="M41">
        <v>3</v>
      </c>
      <c r="N41">
        <v>3</v>
      </c>
      <c r="O41" t="s">
        <v>161</v>
      </c>
      <c r="P41" s="5" t="str">
        <f t="shared" si="40"/>
        <v>-6.191841e+04</v>
      </c>
      <c r="Q41" s="5" t="str">
        <f t="shared" si="41"/>
        <v>-4.447034e+04</v>
      </c>
      <c r="R41" s="5" t="str">
        <f t="shared" si="42"/>
        <v>1.721977e+05</v>
      </c>
      <c r="W41" t="s">
        <v>94</v>
      </c>
      <c r="X41">
        <v>3</v>
      </c>
      <c r="Y41">
        <v>3</v>
      </c>
      <c r="Z41" t="s">
        <v>161</v>
      </c>
      <c r="AA41" s="5" t="str">
        <f t="shared" si="43"/>
        <v>-6.191841e+04</v>
      </c>
      <c r="AB41" s="5" t="str">
        <f t="shared" si="44"/>
        <v>-4.447034e+04</v>
      </c>
      <c r="AC41" s="5" t="str">
        <f t="shared" si="45"/>
        <v>1.721977e+05</v>
      </c>
      <c r="AH41" t="s">
        <v>193</v>
      </c>
      <c r="AI41">
        <v>3</v>
      </c>
      <c r="AJ41">
        <v>3</v>
      </c>
      <c r="AK41" t="s">
        <v>161</v>
      </c>
      <c r="AL41" s="5" t="str">
        <f t="shared" si="46"/>
        <v>2.028852e+05</v>
      </c>
      <c r="AM41" s="5" t="str">
        <f t="shared" si="47"/>
        <v>8.316042e+04</v>
      </c>
      <c r="AN41" s="5" t="str">
        <f t="shared" si="48"/>
        <v>6.272708e+03</v>
      </c>
    </row>
    <row r="42" spans="1:40" x14ac:dyDescent="0.25">
      <c r="A42" t="s">
        <v>298</v>
      </c>
      <c r="B42">
        <v>3</v>
      </c>
      <c r="C42">
        <v>4</v>
      </c>
      <c r="D42" t="s">
        <v>159</v>
      </c>
      <c r="E42" s="5" t="str">
        <f t="shared" si="19"/>
        <v>7.149850e+04</v>
      </c>
      <c r="F42" s="5" t="str">
        <f t="shared" si="20"/>
        <v>-2.736648e+05</v>
      </c>
      <c r="G42" s="5" t="str">
        <f t="shared" si="21"/>
        <v>-1.367745e+03</v>
      </c>
      <c r="L42" t="s">
        <v>95</v>
      </c>
      <c r="M42">
        <v>3</v>
      </c>
      <c r="N42">
        <v>4</v>
      </c>
      <c r="O42" t="s">
        <v>159</v>
      </c>
      <c r="P42" s="5" t="str">
        <f t="shared" si="40"/>
        <v>1.684791e+05</v>
      </c>
      <c r="Q42" s="5" t="str">
        <f t="shared" si="41"/>
        <v>-2.748678e+05</v>
      </c>
      <c r="R42" s="5" t="str">
        <f t="shared" si="42"/>
        <v>7.090665e+04</v>
      </c>
      <c r="W42" t="s">
        <v>95</v>
      </c>
      <c r="X42">
        <v>3</v>
      </c>
      <c r="Y42">
        <v>4</v>
      </c>
      <c r="Z42" t="s">
        <v>159</v>
      </c>
      <c r="AA42" s="5" t="str">
        <f t="shared" si="43"/>
        <v>1.684791e+05</v>
      </c>
      <c r="AB42" s="5" t="str">
        <f t="shared" si="44"/>
        <v>-2.748678e+05</v>
      </c>
      <c r="AC42" s="5" t="str">
        <f t="shared" si="45"/>
        <v>7.090665e+04</v>
      </c>
      <c r="AH42" t="s">
        <v>194</v>
      </c>
      <c r="AI42">
        <v>3</v>
      </c>
      <c r="AJ42">
        <v>4</v>
      </c>
      <c r="AK42" t="s">
        <v>159</v>
      </c>
      <c r="AL42" s="5" t="str">
        <f t="shared" si="46"/>
        <v>2.028852e+05</v>
      </c>
      <c r="AM42" s="5" t="str">
        <f t="shared" si="47"/>
        <v>-3.301474e+05</v>
      </c>
      <c r="AN42" s="5" t="str">
        <f t="shared" si="48"/>
        <v>6.272708e+03</v>
      </c>
    </row>
    <row r="43" spans="1:40" x14ac:dyDescent="0.25">
      <c r="A43" t="s">
        <v>47</v>
      </c>
      <c r="E43" s="5"/>
      <c r="F43" s="5"/>
      <c r="G43" s="5"/>
      <c r="L43" t="s">
        <v>47</v>
      </c>
      <c r="W43" t="s">
        <v>47</v>
      </c>
      <c r="AA43" s="5"/>
      <c r="AB43" s="5"/>
      <c r="AC43" s="5"/>
      <c r="AH43" t="s">
        <v>47</v>
      </c>
      <c r="AL43" s="5"/>
      <c r="AM43" s="5"/>
      <c r="AN43" s="5"/>
    </row>
    <row r="44" spans="1:40" x14ac:dyDescent="0.25">
      <c r="A44" t="s">
        <v>299</v>
      </c>
      <c r="B44">
        <v>4</v>
      </c>
      <c r="C44">
        <v>1</v>
      </c>
      <c r="D44" t="s">
        <v>159</v>
      </c>
      <c r="E44" s="5" t="str">
        <f t="shared" si="19"/>
        <v>-3.150477e+05</v>
      </c>
      <c r="F44" s="5" t="str">
        <f t="shared" si="20"/>
        <v>-7.829462e+05</v>
      </c>
      <c r="G44" s="5" t="str">
        <f t="shared" si="21"/>
        <v>2.127511e+05</v>
      </c>
      <c r="L44" t="s">
        <v>96</v>
      </c>
      <c r="M44">
        <v>4</v>
      </c>
      <c r="N44">
        <v>1</v>
      </c>
      <c r="O44" t="s">
        <v>159</v>
      </c>
      <c r="P44" s="5" t="str">
        <f t="shared" ref="P44:P47" si="49">TRIM(MID(L44, FIND("=", L44, 1) + 1, FIND(",", L44, 1) - FIND("=", L44, 1) - 1))</f>
        <v>-3.258507e+04</v>
      </c>
      <c r="Q44" s="5" t="str">
        <f t="shared" ref="Q44:Q47" si="50">TRIM(MID(L44, FIND("=", L44, LEN(P44) + 14) + 1, FIND(",", L44, 2*LEN(P44) + 14) - FIND("=", L44, LEN(P44) + 14) - 1))</f>
        <v>-5.904084e+05</v>
      </c>
      <c r="R44" s="5" t="str">
        <f t="shared" ref="R44:R47" si="51">TRIM(RIGHT(L44, LEN(L44) - FIND("=",L44, 4*LEN(Q44)+14)-1))</f>
        <v>2.290747e+05</v>
      </c>
      <c r="W44" t="s">
        <v>96</v>
      </c>
      <c r="X44">
        <v>4</v>
      </c>
      <c r="Y44">
        <v>1</v>
      </c>
      <c r="Z44" t="s">
        <v>159</v>
      </c>
      <c r="AA44" s="5" t="str">
        <f t="shared" ref="AA44:AA47" si="52">TRIM(MID(W44, FIND("=", W44, 1) + 1, FIND(",", W44, 1) - FIND("=", W44, 1) - 1))</f>
        <v>-3.258507e+04</v>
      </c>
      <c r="AB44" s="5" t="str">
        <f t="shared" ref="AB44:AB47" si="53">TRIM(MID(W44, FIND("=", W44, LEN(AA44) + 14) + 1, FIND(",", W44, 2*LEN(AA44) + 14) - FIND("=", W44, LEN(AA44) + 14) - 1))</f>
        <v>-5.904084e+05</v>
      </c>
      <c r="AC44" s="5" t="str">
        <f t="shared" ref="AC44:AC47" si="54">TRIM(RIGHT(W44, LEN(W44) - FIND("=",W44, 4*LEN(AB44)+14)-1))</f>
        <v>2.290747e+05</v>
      </c>
      <c r="AH44" t="s">
        <v>195</v>
      </c>
      <c r="AI44">
        <v>4</v>
      </c>
      <c r="AJ44">
        <v>1</v>
      </c>
      <c r="AK44" t="s">
        <v>159</v>
      </c>
      <c r="AL44" s="5" t="str">
        <f t="shared" ref="AL44:AL47" si="55">TRIM(MID(AH44, FIND("=", AH44, 1) + 1, FIND(",", AH44, 1) - FIND("=", AH44, 1) - 1))</f>
        <v>-1.990657e+05</v>
      </c>
      <c r="AM44" s="5" t="str">
        <f t="shared" ref="AM44:AM47" si="56">TRIM(MID(AH44, FIND("=", AH44, LEN(AL44) + 14) + 1, FIND(",", AH44, 2*LEN(AL44) + 14) - FIND("=", AH44, LEN(AL44) + 14) - 1))</f>
        <v>-8.067533e+05</v>
      </c>
      <c r="AN44" s="5" t="str">
        <f t="shared" ref="AN44:AN47" si="57">TRIM(RIGHT(AH44, LEN(AH44) - FIND("=",AH44, 4*LEN(AM44)+14)-1))</f>
        <v>3.047869e+05</v>
      </c>
    </row>
    <row r="45" spans="1:40" x14ac:dyDescent="0.25">
      <c r="A45" t="s">
        <v>300</v>
      </c>
      <c r="B45">
        <v>4</v>
      </c>
      <c r="C45">
        <v>2</v>
      </c>
      <c r="D45" t="s">
        <v>160</v>
      </c>
      <c r="E45" s="5" t="str">
        <f t="shared" si="19"/>
        <v>-3.494096e+04</v>
      </c>
      <c r="F45" s="5" t="str">
        <f t="shared" si="20"/>
        <v>-6.267167e+04</v>
      </c>
      <c r="G45" s="5" t="str">
        <f t="shared" si="21"/>
        <v>1.971591e+05</v>
      </c>
      <c r="L45" t="s">
        <v>97</v>
      </c>
      <c r="M45">
        <v>4</v>
      </c>
      <c r="N45">
        <v>2</v>
      </c>
      <c r="O45" t="s">
        <v>160</v>
      </c>
      <c r="P45" s="5" t="str">
        <f t="shared" si="49"/>
        <v>-3.644162e+05</v>
      </c>
      <c r="Q45" s="5" t="str">
        <f t="shared" si="50"/>
        <v>-2.585772e+05</v>
      </c>
      <c r="R45" s="5" t="str">
        <f t="shared" si="51"/>
        <v>1.997791e+05</v>
      </c>
      <c r="W45" t="s">
        <v>97</v>
      </c>
      <c r="X45">
        <v>4</v>
      </c>
      <c r="Y45">
        <v>2</v>
      </c>
      <c r="Z45" t="s">
        <v>160</v>
      </c>
      <c r="AA45" s="5" t="str">
        <f t="shared" si="52"/>
        <v>-3.644162e+05</v>
      </c>
      <c r="AB45" s="5" t="str">
        <f t="shared" si="53"/>
        <v>-2.585772e+05</v>
      </c>
      <c r="AC45" s="5" t="str">
        <f t="shared" si="54"/>
        <v>1.997791e+05</v>
      </c>
      <c r="AH45" t="s">
        <v>196</v>
      </c>
      <c r="AI45">
        <v>4</v>
      </c>
      <c r="AJ45">
        <v>2</v>
      </c>
      <c r="AK45" t="s">
        <v>160</v>
      </c>
      <c r="AL45" s="5" t="str">
        <f t="shared" si="55"/>
        <v>-1.990657e+05</v>
      </c>
      <c r="AM45" s="5" t="str">
        <f t="shared" si="56"/>
        <v>-5.207197e+04</v>
      </c>
      <c r="AN45" s="5" t="str">
        <f t="shared" si="57"/>
        <v>3.047869e+05</v>
      </c>
    </row>
    <row r="46" spans="1:40" x14ac:dyDescent="0.25">
      <c r="A46" t="s">
        <v>301</v>
      </c>
      <c r="B46">
        <v>4</v>
      </c>
      <c r="C46">
        <v>3</v>
      </c>
      <c r="D46" t="s">
        <v>161</v>
      </c>
      <c r="E46" s="5" t="str">
        <f t="shared" si="19"/>
        <v>-6.895988e+04</v>
      </c>
      <c r="F46" s="5" t="str">
        <f t="shared" si="20"/>
        <v>-7.590125e+04</v>
      </c>
      <c r="G46" s="5" t="str">
        <f t="shared" si="21"/>
        <v>3.438817e+05</v>
      </c>
      <c r="L46" t="s">
        <v>98</v>
      </c>
      <c r="M46">
        <v>4</v>
      </c>
      <c r="N46">
        <v>3</v>
      </c>
      <c r="O46" t="s">
        <v>161</v>
      </c>
      <c r="P46" s="5" t="str">
        <f t="shared" si="49"/>
        <v>-3.839467e+05</v>
      </c>
      <c r="Q46" s="5" t="str">
        <f t="shared" si="50"/>
        <v>-2.390468e+05</v>
      </c>
      <c r="R46" s="5" t="str">
        <f t="shared" si="51"/>
        <v>4.209998e+05</v>
      </c>
      <c r="W46" t="s">
        <v>98</v>
      </c>
      <c r="X46">
        <v>4</v>
      </c>
      <c r="Y46">
        <v>3</v>
      </c>
      <c r="Z46" t="s">
        <v>161</v>
      </c>
      <c r="AA46" s="5" t="str">
        <f t="shared" si="52"/>
        <v>-3.839467e+05</v>
      </c>
      <c r="AB46" s="5" t="str">
        <f t="shared" si="53"/>
        <v>-2.390468e+05</v>
      </c>
      <c r="AC46" s="5" t="str">
        <f t="shared" si="54"/>
        <v>4.209998e+05</v>
      </c>
      <c r="AH46" t="s">
        <v>197</v>
      </c>
      <c r="AI46">
        <v>4</v>
      </c>
      <c r="AJ46">
        <v>3</v>
      </c>
      <c r="AK46" t="s">
        <v>161</v>
      </c>
      <c r="AL46" s="5" t="str">
        <f t="shared" si="55"/>
        <v>-2.866879e+05</v>
      </c>
      <c r="AM46" s="5" t="str">
        <f t="shared" si="56"/>
        <v>-5.207197e+04</v>
      </c>
      <c r="AN46" s="5" t="str">
        <f t="shared" si="57"/>
        <v>3.047869e+05</v>
      </c>
    </row>
    <row r="47" spans="1:40" x14ac:dyDescent="0.25">
      <c r="A47" t="s">
        <v>302</v>
      </c>
      <c r="B47">
        <v>4</v>
      </c>
      <c r="C47">
        <v>4</v>
      </c>
      <c r="D47" t="s">
        <v>159</v>
      </c>
      <c r="E47" s="5" t="str">
        <f t="shared" si="19"/>
        <v>-3.490667e+05</v>
      </c>
      <c r="F47" s="5" t="str">
        <f t="shared" si="20"/>
        <v>-7.961758e+05</v>
      </c>
      <c r="G47" s="5" t="str">
        <f t="shared" si="21"/>
        <v>3.594737e+05</v>
      </c>
      <c r="L47" t="s">
        <v>99</v>
      </c>
      <c r="M47">
        <v>4</v>
      </c>
      <c r="N47">
        <v>4</v>
      </c>
      <c r="O47" t="s">
        <v>159</v>
      </c>
      <c r="P47" s="5" t="str">
        <f t="shared" si="49"/>
        <v>-5.211550e+04</v>
      </c>
      <c r="Q47" s="5" t="str">
        <f t="shared" si="50"/>
        <v>-5.708779e+05</v>
      </c>
      <c r="R47" s="5" t="str">
        <f t="shared" si="51"/>
        <v>4.502955e+05</v>
      </c>
      <c r="W47" t="s">
        <v>99</v>
      </c>
      <c r="X47">
        <v>4</v>
      </c>
      <c r="Y47">
        <v>4</v>
      </c>
      <c r="Z47" t="s">
        <v>159</v>
      </c>
      <c r="AA47" s="5" t="str">
        <f t="shared" si="52"/>
        <v>-5.211550e+04</v>
      </c>
      <c r="AB47" s="5" t="str">
        <f t="shared" si="53"/>
        <v>-5.708779e+05</v>
      </c>
      <c r="AC47" s="5" t="str">
        <f t="shared" si="54"/>
        <v>4.502955e+05</v>
      </c>
      <c r="AH47" t="s">
        <v>198</v>
      </c>
      <c r="AI47">
        <v>4</v>
      </c>
      <c r="AJ47">
        <v>4</v>
      </c>
      <c r="AK47" t="s">
        <v>159</v>
      </c>
      <c r="AL47" s="5" t="str">
        <f t="shared" si="55"/>
        <v>-2.866879e+05</v>
      </c>
      <c r="AM47" s="5" t="str">
        <f t="shared" si="56"/>
        <v>-8.067533e+05</v>
      </c>
      <c r="AN47" s="5" t="str">
        <f t="shared" si="57"/>
        <v>3.047869e+05</v>
      </c>
    </row>
    <row r="48" spans="1:40" x14ac:dyDescent="0.25">
      <c r="E48" s="5"/>
      <c r="F48" s="11"/>
      <c r="G48" s="5"/>
      <c r="Q48" s="11"/>
      <c r="AB48" s="4"/>
      <c r="AM48" s="4"/>
    </row>
    <row r="49" spans="1:40" x14ac:dyDescent="0.25">
      <c r="A49" t="s">
        <v>48</v>
      </c>
      <c r="B49" t="str">
        <f>A49</f>
        <v>Element Strain:</v>
      </c>
      <c r="E49" s="5"/>
      <c r="F49" s="5"/>
      <c r="G49" s="5"/>
      <c r="L49" t="s">
        <v>48</v>
      </c>
      <c r="M49" t="str">
        <f>L49</f>
        <v>Element Strain:</v>
      </c>
      <c r="W49" t="s">
        <v>48</v>
      </c>
      <c r="X49" t="str">
        <f>W49</f>
        <v>Element Strain:</v>
      </c>
      <c r="AH49" t="s">
        <v>48</v>
      </c>
      <c r="AI49" t="str">
        <f>AH49</f>
        <v>Element Strain:</v>
      </c>
    </row>
    <row r="50" spans="1:40" x14ac:dyDescent="0.25">
      <c r="A50" t="s">
        <v>44</v>
      </c>
      <c r="B50" t="s">
        <v>42</v>
      </c>
      <c r="C50" t="s">
        <v>151</v>
      </c>
      <c r="D50" t="s">
        <v>158</v>
      </c>
      <c r="E50" s="5" t="s">
        <v>155</v>
      </c>
      <c r="F50" s="5" t="s">
        <v>156</v>
      </c>
      <c r="G50" s="5" t="s">
        <v>157</v>
      </c>
      <c r="L50" t="s">
        <v>44</v>
      </c>
      <c r="M50" t="s">
        <v>42</v>
      </c>
      <c r="N50" t="s">
        <v>151</v>
      </c>
      <c r="O50" t="s">
        <v>158</v>
      </c>
      <c r="P50" s="5" t="s">
        <v>155</v>
      </c>
      <c r="Q50" s="5" t="s">
        <v>156</v>
      </c>
      <c r="R50" s="5" t="s">
        <v>157</v>
      </c>
      <c r="W50" t="s">
        <v>44</v>
      </c>
      <c r="X50" t="s">
        <v>42</v>
      </c>
      <c r="Y50" t="s">
        <v>151</v>
      </c>
      <c r="Z50" t="s">
        <v>158</v>
      </c>
      <c r="AA50" t="s">
        <v>155</v>
      </c>
      <c r="AB50" t="s">
        <v>156</v>
      </c>
      <c r="AC50" t="s">
        <v>157</v>
      </c>
      <c r="AH50" t="s">
        <v>44</v>
      </c>
      <c r="AI50" t="s">
        <v>42</v>
      </c>
      <c r="AJ50" t="s">
        <v>151</v>
      </c>
      <c r="AK50" t="s">
        <v>158</v>
      </c>
      <c r="AL50" t="s">
        <v>155</v>
      </c>
      <c r="AM50" t="s">
        <v>156</v>
      </c>
      <c r="AN50" t="s">
        <v>157</v>
      </c>
    </row>
    <row r="51" spans="1:40" x14ac:dyDescent="0.25">
      <c r="A51" t="s">
        <v>303</v>
      </c>
      <c r="B51">
        <v>1</v>
      </c>
      <c r="C51">
        <v>1</v>
      </c>
      <c r="D51" t="s">
        <v>159</v>
      </c>
      <c r="E51" s="5" t="str">
        <f>TRIM(MID(A51, FIND("=", A51, 1) + 1, FIND(",", A51, 1) - FIND("=", A51, 1) - 1))</f>
        <v>7.840054e-07</v>
      </c>
      <c r="F51" s="5" t="str">
        <f>TRIM(MID(A51, FIND("=", A51, LEN(E51) + 14) + 1, FIND(",", A51, 2*LEN(E51) + 14) - FIND("=", A51, LEN(E51) + 14) - 1))</f>
        <v>3.041212e-07</v>
      </c>
      <c r="G51" s="5" t="str">
        <f>TRIM(RIGHT(A51, LEN(A51) - FIND("=",A51, 4*LEN(F51)+14)-1))</f>
        <v>-1.295269e-05</v>
      </c>
      <c r="L51" t="s">
        <v>246</v>
      </c>
      <c r="M51">
        <v>1</v>
      </c>
      <c r="N51">
        <v>1</v>
      </c>
      <c r="O51" t="s">
        <v>159</v>
      </c>
      <c r="P51" s="5" t="str">
        <f>TRIM(MID(L51, FIND("=", L51, 1) + 1, FIND(",", L51, 1) - FIND("=", L51, 1) - 1))</f>
        <v>4.150459e-07</v>
      </c>
      <c r="Q51" s="5" t="str">
        <f>TRIM(MID(L51, FIND("=", L51, LEN(P51) + 14) + 1, FIND(",", L51, 2*LEN(P51) + 14) - FIND("=", L51, LEN(P51) + 14) - 1))</f>
        <v>1.130507e-06</v>
      </c>
      <c r="R51" s="5" t="str">
        <f>TRIM(RIGHT(L51, LEN(L51) - FIND("=",L51, 4*LEN(Q51)+14)-1))</f>
        <v>-1.405770e-05</v>
      </c>
      <c r="W51" t="s">
        <v>100</v>
      </c>
      <c r="X51">
        <v>1</v>
      </c>
      <c r="Y51">
        <v>1</v>
      </c>
      <c r="Z51" t="s">
        <v>159</v>
      </c>
      <c r="AA51" s="5" t="str">
        <f>TRIM(MID(W51, FIND("=", W51, 1) + 1, FIND(",", W51, 1) - FIND("=", W51, 1) - 1))</f>
        <v>4.150459e-07</v>
      </c>
      <c r="AB51" s="5" t="str">
        <f>TRIM(MID(W51, FIND("=", W51, LEN(AA51) + 14) + 1, FIND(",", W51, 2*LEN(AA51) + 14) - FIND("=", W51, LEN(AA51) + 14) - 1))</f>
        <v>1.130507e-06</v>
      </c>
      <c r="AC51" s="5" t="str">
        <f>TRIM(RIGHT(W51, LEN(W51) - FIND("=",W51, 4*LEN(AB51)+14)-1))</f>
        <v>-1.405770e-05</v>
      </c>
      <c r="AH51" t="s">
        <v>199</v>
      </c>
      <c r="AI51">
        <v>1</v>
      </c>
      <c r="AJ51">
        <v>1</v>
      </c>
      <c r="AK51" t="s">
        <v>159</v>
      </c>
      <c r="AL51" s="5" t="str">
        <f>TRIM(MID(AH51, FIND("=", AH51, 1) + 1, FIND(",", AH51, 1) - FIND("=", AH51, 1) - 1))</f>
        <v>4.496505e-07</v>
      </c>
      <c r="AM51" s="5" t="str">
        <f>TRIM(MID(AH51, FIND("=", AH51, LEN(AL51) + 14) + 1, FIND(",", AH51, 2*LEN(AL51) + 14) - FIND("=", AH51, LEN(AL51) + 14) - 1))</f>
        <v>4.881435e-07</v>
      </c>
      <c r="AN51" s="5" t="str">
        <f>TRIM(RIGHT(AH51, LEN(AH51) - FIND("=",AH51, 4*LEN(AM51)+14)-1))</f>
        <v>-1.275600e-05</v>
      </c>
    </row>
    <row r="52" spans="1:40" x14ac:dyDescent="0.25">
      <c r="A52" t="s">
        <v>304</v>
      </c>
      <c r="B52">
        <v>1</v>
      </c>
      <c r="C52">
        <v>2</v>
      </c>
      <c r="D52" t="s">
        <v>160</v>
      </c>
      <c r="E52" s="5" t="str">
        <f t="shared" ref="E52:E69" si="58">TRIM(MID(A52, FIND("=", A52, 1) + 1, FIND(",", A52, 1) - FIND("=", A52, 1) - 1))</f>
        <v>7.840054e-07</v>
      </c>
      <c r="F52" s="5" t="str">
        <f t="shared" ref="F52:F54" si="59">TRIM(MID(A52, FIND("=", A52, LEN(E52) + 14) + 1, FIND(",", A52, 2*LEN(E52) + 14) - FIND("=", A52, LEN(E52) + 14) - 1))</f>
        <v>1.134996e-06</v>
      </c>
      <c r="G52" s="5" t="str">
        <f t="shared" ref="G52:G54" si="60">TRIM(RIGHT(A52, LEN(A52) - FIND("=",A52, 4*LEN(F52)+14)-1))</f>
        <v>-1.311275e-05</v>
      </c>
      <c r="L52" t="s">
        <v>247</v>
      </c>
      <c r="M52">
        <v>1</v>
      </c>
      <c r="N52">
        <v>2</v>
      </c>
      <c r="O52" t="s">
        <v>160</v>
      </c>
      <c r="P52" s="5" t="str">
        <f t="shared" ref="P52:P69" si="61">TRIM(MID(L52, FIND("=", L52, 1) + 1, FIND(",", L52, 1) - FIND("=", L52, 1) - 1))</f>
        <v>-3.781923e-07</v>
      </c>
      <c r="Q52" s="5" t="str">
        <f t="shared" ref="Q52:Q54" si="62">TRIM(MID(L52, FIND("=", L52, LEN(P52) + 14) + 1, FIND(",", L52, 2*LEN(P52) + 14) - FIND("=", L52, LEN(P52) + 14) - 1))</f>
        <v>1.923745e-06</v>
      </c>
      <c r="R52" s="5" t="str">
        <f t="shared" ref="R52:R54" si="63">TRIM(RIGHT(L52, LEN(L52) - FIND("=",L52, 4*LEN(Q52)+14)-1))</f>
        <v>-1.313852e-05</v>
      </c>
      <c r="W52" t="s">
        <v>101</v>
      </c>
      <c r="X52">
        <v>1</v>
      </c>
      <c r="Y52">
        <v>2</v>
      </c>
      <c r="Z52" t="s">
        <v>160</v>
      </c>
      <c r="AA52" s="5" t="str">
        <f t="shared" ref="AA52:AA69" si="64">TRIM(MID(W52, FIND("=", W52, 1) + 1, FIND(",", W52, 1) - FIND("=", W52, 1) - 1))</f>
        <v>-3.781923e-07</v>
      </c>
      <c r="AB52" s="5" t="str">
        <f t="shared" ref="AB52:AB54" si="65">TRIM(MID(W52, FIND("=", W52, LEN(AA52) + 14) + 1, FIND(",", W52, 2*LEN(AA52) + 14) - FIND("=", W52, LEN(AA52) + 14) - 1))</f>
        <v>1.923745e-06</v>
      </c>
      <c r="AC52" s="5" t="str">
        <f t="shared" ref="AC52:AC54" si="66">TRIM(RIGHT(W52, LEN(W52) - FIND("=",W52, 4*LEN(AB52)+14)-1))</f>
        <v>-1.313852e-05</v>
      </c>
      <c r="AH52" t="s">
        <v>200</v>
      </c>
      <c r="AI52">
        <v>1</v>
      </c>
      <c r="AJ52">
        <v>2</v>
      </c>
      <c r="AK52" t="s">
        <v>160</v>
      </c>
      <c r="AL52" s="5" t="str">
        <f t="shared" ref="AL52:AL69" si="67">TRIM(MID(AH52, FIND("=", AH52, 1) + 1, FIND(",", AH52, 1) - FIND("=", AH52, 1) - 1))</f>
        <v>2.762037e-08</v>
      </c>
      <c r="AM52" s="5" t="str">
        <f t="shared" ref="AM52:AM54" si="68">TRIM(MID(AH52, FIND("=", AH52, LEN(AL52) + 14) + 1, FIND(",", AH52, 2*LEN(AL52) + 14) - FIND("=", AH52, LEN(AL52) + 14) - 1))</f>
        <v>1.573364e-06</v>
      </c>
      <c r="AN52" s="5" t="str">
        <f t="shared" ref="AN52:AN54" si="69">TRIM(RIGHT(AH52, LEN(AH52) - FIND("=",AH52, 4*LEN(AM52)+14)-1))</f>
        <v>-1.275600e-05</v>
      </c>
    </row>
    <row r="53" spans="1:40" x14ac:dyDescent="0.25">
      <c r="A53" t="s">
        <v>305</v>
      </c>
      <c r="B53">
        <v>1</v>
      </c>
      <c r="C53">
        <v>3</v>
      </c>
      <c r="D53" t="s">
        <v>161</v>
      </c>
      <c r="E53" s="5" t="str">
        <f t="shared" si="58"/>
        <v>6.772993e-07</v>
      </c>
      <c r="F53" s="5" t="str">
        <f t="shared" si="59"/>
        <v>1.134996e-06</v>
      </c>
      <c r="G53" s="5" t="str">
        <f t="shared" si="60"/>
        <v>-1.255884e-05</v>
      </c>
      <c r="L53" t="s">
        <v>248</v>
      </c>
      <c r="M53">
        <v>1</v>
      </c>
      <c r="N53">
        <v>3</v>
      </c>
      <c r="O53" t="s">
        <v>161</v>
      </c>
      <c r="P53" s="5" t="str">
        <f t="shared" si="61"/>
        <v>-7.179751e-08</v>
      </c>
      <c r="Q53" s="5" t="str">
        <f t="shared" si="62"/>
        <v>1.617351e-06</v>
      </c>
      <c r="R53" s="5" t="str">
        <f t="shared" si="63"/>
        <v>-1.208087e-05</v>
      </c>
      <c r="W53" t="s">
        <v>102</v>
      </c>
      <c r="X53">
        <v>1</v>
      </c>
      <c r="Y53">
        <v>3</v>
      </c>
      <c r="Z53" t="s">
        <v>161</v>
      </c>
      <c r="AA53" s="5" t="str">
        <f t="shared" si="64"/>
        <v>-7.179751e-08</v>
      </c>
      <c r="AB53" s="5" t="str">
        <f t="shared" si="65"/>
        <v>1.617351e-06</v>
      </c>
      <c r="AC53" s="5" t="str">
        <f t="shared" si="66"/>
        <v>-1.208087e-05</v>
      </c>
      <c r="AH53" t="s">
        <v>201</v>
      </c>
      <c r="AI53">
        <v>1</v>
      </c>
      <c r="AJ53">
        <v>3</v>
      </c>
      <c r="AK53" t="s">
        <v>161</v>
      </c>
      <c r="AL53" s="5" t="str">
        <f t="shared" si="67"/>
        <v>4.952358e-07</v>
      </c>
      <c r="AM53" s="5" t="str">
        <f t="shared" si="68"/>
        <v>1.391513e-06</v>
      </c>
      <c r="AN53" s="5" t="str">
        <f t="shared" si="69"/>
        <v>-1.275600e-05</v>
      </c>
    </row>
    <row r="54" spans="1:40" x14ac:dyDescent="0.25">
      <c r="A54" t="s">
        <v>306</v>
      </c>
      <c r="B54">
        <v>1</v>
      </c>
      <c r="C54">
        <v>4</v>
      </c>
      <c r="D54" t="s">
        <v>159</v>
      </c>
      <c r="E54" s="5" t="str">
        <f t="shared" si="58"/>
        <v>6.772993e-07</v>
      </c>
      <c r="F54" s="5" t="str">
        <f t="shared" si="59"/>
        <v>3.041212e-07</v>
      </c>
      <c r="G54" s="5" t="str">
        <f t="shared" si="60"/>
        <v>-1.239878e-05</v>
      </c>
      <c r="L54" t="s">
        <v>249</v>
      </c>
      <c r="M54">
        <v>1</v>
      </c>
      <c r="N54">
        <v>4</v>
      </c>
      <c r="O54" t="s">
        <v>159</v>
      </c>
      <c r="P54" s="5" t="str">
        <f t="shared" si="61"/>
        <v>7.214407e-07</v>
      </c>
      <c r="Q54" s="5" t="str">
        <f t="shared" si="62"/>
        <v>8.241124e-07</v>
      </c>
      <c r="R54" s="5" t="str">
        <f t="shared" si="63"/>
        <v>-1.300005e-05</v>
      </c>
      <c r="W54" t="s">
        <v>103</v>
      </c>
      <c r="X54">
        <v>1</v>
      </c>
      <c r="Y54">
        <v>4</v>
      </c>
      <c r="Z54" t="s">
        <v>159</v>
      </c>
      <c r="AA54" s="5" t="str">
        <f t="shared" si="64"/>
        <v>7.214407e-07</v>
      </c>
      <c r="AB54" s="5" t="str">
        <f t="shared" si="65"/>
        <v>8.241124e-07</v>
      </c>
      <c r="AC54" s="5" t="str">
        <f t="shared" si="66"/>
        <v>-1.300005e-05</v>
      </c>
      <c r="AH54" t="s">
        <v>202</v>
      </c>
      <c r="AI54">
        <v>1</v>
      </c>
      <c r="AJ54">
        <v>4</v>
      </c>
      <c r="AK54" t="s">
        <v>159</v>
      </c>
      <c r="AL54" s="5" t="str">
        <f t="shared" si="67"/>
        <v>9.172660e-07</v>
      </c>
      <c r="AM54" s="5" t="str">
        <f t="shared" si="68"/>
        <v>3.062930e-07</v>
      </c>
      <c r="AN54" s="5" t="str">
        <f t="shared" si="69"/>
        <v>-1.275600e-05</v>
      </c>
    </row>
    <row r="55" spans="1:40" x14ac:dyDescent="0.25">
      <c r="A55" t="s">
        <v>45</v>
      </c>
      <c r="E55" s="5"/>
      <c r="F55" s="5"/>
      <c r="G55" s="5"/>
      <c r="L55" t="s">
        <v>45</v>
      </c>
      <c r="W55" t="s">
        <v>45</v>
      </c>
      <c r="AA55" s="5"/>
      <c r="AB55" s="5"/>
      <c r="AC55" s="5"/>
      <c r="AH55" t="s">
        <v>45</v>
      </c>
      <c r="AL55" s="5"/>
      <c r="AM55" s="5"/>
      <c r="AN55" s="5"/>
    </row>
    <row r="56" spans="1:40" x14ac:dyDescent="0.25">
      <c r="A56" t="s">
        <v>307</v>
      </c>
      <c r="B56">
        <v>2</v>
      </c>
      <c r="C56">
        <v>1</v>
      </c>
      <c r="D56" t="s">
        <v>159</v>
      </c>
      <c r="E56" s="5" t="str">
        <f t="shared" ref="E56:E69" si="70">TRIM(MID(A56, FIND("=", A56, 1) + 1, FIND(",", A56, 1) - FIND("=", A56, 1) - 1))</f>
        <v>-7.361933e-09</v>
      </c>
      <c r="F56" s="5" t="str">
        <f t="shared" ref="F56:F59" si="71">TRIM(MID(A56, FIND("=", A56, LEN(E56) + 14) + 1, FIND(",", A56, 2*LEN(E56) + 14) - FIND("=", A56, LEN(E56) + 14) - 1))</f>
        <v>6.837417e-07</v>
      </c>
      <c r="G56" s="5" t="str">
        <f t="shared" ref="G56:G59" si="72">TRIM(RIGHT(A56, LEN(A56) - FIND("=",A56, 4*LEN(F56)+14)-1))</f>
        <v>8.178373e-06</v>
      </c>
      <c r="L56" t="s">
        <v>250</v>
      </c>
      <c r="M56">
        <v>2</v>
      </c>
      <c r="N56">
        <v>1</v>
      </c>
      <c r="O56" t="s">
        <v>159</v>
      </c>
      <c r="P56" s="5" t="str">
        <f t="shared" ref="P56:P69" si="73">TRIM(MID(L56, FIND("=", L56, 1) + 1, FIND(",", L56, 1) - FIND("=", L56, 1) - 1))</f>
        <v>-1.302978e-06</v>
      </c>
      <c r="Q56" s="5" t="str">
        <f t="shared" ref="Q56:Q59" si="74">TRIM(MID(L56, FIND("=", L56, LEN(P56) + 14) + 1, FIND(",", L56, 2*LEN(P56) + 14) - FIND("=", L56, LEN(P56) + 14) - 1))</f>
        <v>-4.002484e-07</v>
      </c>
      <c r="R56" s="5" t="str">
        <f t="shared" ref="R56:R59" si="75">TRIM(RIGHT(L56, LEN(L56) - FIND("=",L56, 4*LEN(Q56)+14)-1))</f>
        <v>9.609267e-06</v>
      </c>
      <c r="W56" t="s">
        <v>104</v>
      </c>
      <c r="X56">
        <v>2</v>
      </c>
      <c r="Y56">
        <v>1</v>
      </c>
      <c r="Z56" t="s">
        <v>159</v>
      </c>
      <c r="AA56" s="5" t="str">
        <f t="shared" ref="AA56:AA69" si="76">TRIM(MID(W56, FIND("=", W56, 1) + 1, FIND(",", W56, 1) - FIND("=", W56, 1) - 1))</f>
        <v>-1.302978e-06</v>
      </c>
      <c r="AB56" s="5" t="str">
        <f t="shared" ref="AB56:AB59" si="77">TRIM(MID(W56, FIND("=", W56, LEN(AA56) + 14) + 1, FIND(",", W56, 2*LEN(AA56) + 14) - FIND("=", W56, LEN(AA56) + 14) - 1))</f>
        <v>-4.002484e-07</v>
      </c>
      <c r="AC56" s="5" t="str">
        <f t="shared" ref="AC56:AC59" si="78">TRIM(RIGHT(W56, LEN(W56) - FIND("=",W56, 4*LEN(AB56)+14)-1))</f>
        <v>9.609267e-06</v>
      </c>
      <c r="AH56" t="s">
        <v>203</v>
      </c>
      <c r="AI56">
        <v>2</v>
      </c>
      <c r="AJ56">
        <v>1</v>
      </c>
      <c r="AK56" t="s">
        <v>159</v>
      </c>
      <c r="AL56" s="5" t="str">
        <f t="shared" ref="AL56:AL69" si="79">TRIM(MID(AH56, FIND("=", AH56, 1) + 1, FIND(",", AH56, 1) - FIND("=", AH56, 1) - 1))</f>
        <v>-1.201643e-08</v>
      </c>
      <c r="AM56" s="5" t="str">
        <f t="shared" ref="AM56:AM59" si="80">TRIM(MID(AH56, FIND("=", AH56, LEN(AL56) + 14) + 1, FIND(",", AH56, 2*LEN(AL56) + 14) - FIND("=", AH56, LEN(AL56) + 14) - 1))</f>
        <v>2.818457e-07</v>
      </c>
      <c r="AN56" s="5" t="str">
        <f t="shared" ref="AN56:AN59" si="81">TRIM(RIGHT(AH56, LEN(AH56) - FIND("=",AH56, 4*LEN(AM56)+14)-1))</f>
        <v>5.960803e-06</v>
      </c>
    </row>
    <row r="57" spans="1:40" x14ac:dyDescent="0.25">
      <c r="A57" t="s">
        <v>308</v>
      </c>
      <c r="B57">
        <v>2</v>
      </c>
      <c r="C57">
        <v>2</v>
      </c>
      <c r="D57" t="s">
        <v>160</v>
      </c>
      <c r="E57" s="5" t="str">
        <f t="shared" si="70"/>
        <v>-7.361933e-09</v>
      </c>
      <c r="F57" s="5" t="str">
        <f t="shared" si="71"/>
        <v>-1.379982e-06</v>
      </c>
      <c r="G57" s="5" t="str">
        <f t="shared" si="72"/>
        <v>5.119522e-06</v>
      </c>
      <c r="L57" t="s">
        <v>251</v>
      </c>
      <c r="M57">
        <v>2</v>
      </c>
      <c r="N57">
        <v>2</v>
      </c>
      <c r="O57" t="s">
        <v>160</v>
      </c>
      <c r="P57" s="5" t="str">
        <f t="shared" si="73"/>
        <v>5.067599e-07</v>
      </c>
      <c r="Q57" s="5" t="str">
        <f t="shared" si="74"/>
        <v>-2.209986e-06</v>
      </c>
      <c r="R57" s="5" t="str">
        <f t="shared" si="75"/>
        <v>4.098760e-06</v>
      </c>
      <c r="W57" t="s">
        <v>105</v>
      </c>
      <c r="X57">
        <v>2</v>
      </c>
      <c r="Y57">
        <v>2</v>
      </c>
      <c r="Z57" t="s">
        <v>160</v>
      </c>
      <c r="AA57" s="5" t="str">
        <f t="shared" si="76"/>
        <v>5.067599e-07</v>
      </c>
      <c r="AB57" s="5" t="str">
        <f t="shared" si="77"/>
        <v>-2.209986e-06</v>
      </c>
      <c r="AC57" s="5" t="str">
        <f t="shared" si="78"/>
        <v>4.098760e-06</v>
      </c>
      <c r="AH57" t="s">
        <v>204</v>
      </c>
      <c r="AI57">
        <v>2</v>
      </c>
      <c r="AJ57">
        <v>2</v>
      </c>
      <c r="AK57" t="s">
        <v>160</v>
      </c>
      <c r="AL57" s="5" t="str">
        <f t="shared" si="79"/>
        <v>9.882583e-07</v>
      </c>
      <c r="AM57" s="5" t="str">
        <f t="shared" si="80"/>
        <v>-2.290289e-06</v>
      </c>
      <c r="AN57" s="5" t="str">
        <f t="shared" si="81"/>
        <v>5.960803e-06</v>
      </c>
    </row>
    <row r="58" spans="1:40" x14ac:dyDescent="0.25">
      <c r="A58" t="s">
        <v>309</v>
      </c>
      <c r="B58">
        <v>2</v>
      </c>
      <c r="C58">
        <v>3</v>
      </c>
      <c r="D58" t="s">
        <v>161</v>
      </c>
      <c r="E58" s="5" t="str">
        <f t="shared" si="70"/>
        <v>-2.046596e-06</v>
      </c>
      <c r="F58" s="5" t="str">
        <f t="shared" si="71"/>
        <v>-1.379982e-06</v>
      </c>
      <c r="G58" s="5" t="str">
        <f t="shared" si="72"/>
        <v>3.743706e-06</v>
      </c>
      <c r="L58" t="s">
        <v>252</v>
      </c>
      <c r="M58">
        <v>2</v>
      </c>
      <c r="N58">
        <v>3</v>
      </c>
      <c r="O58" t="s">
        <v>161</v>
      </c>
      <c r="P58" s="5" t="str">
        <f t="shared" si="73"/>
        <v>-1.330076e-06</v>
      </c>
      <c r="Q58" s="5" t="str">
        <f t="shared" si="74"/>
        <v>-3.731504e-07</v>
      </c>
      <c r="R58" s="5" t="str">
        <f t="shared" si="75"/>
        <v>1.685777e-06</v>
      </c>
      <c r="W58" t="s">
        <v>106</v>
      </c>
      <c r="X58">
        <v>2</v>
      </c>
      <c r="Y58">
        <v>3</v>
      </c>
      <c r="Z58" t="s">
        <v>161</v>
      </c>
      <c r="AA58" s="5" t="str">
        <f t="shared" si="76"/>
        <v>-1.330076e-06</v>
      </c>
      <c r="AB58" s="5" t="str">
        <f t="shared" si="77"/>
        <v>-3.731504e-07</v>
      </c>
      <c r="AC58" s="5" t="str">
        <f t="shared" si="78"/>
        <v>1.685777e-06</v>
      </c>
      <c r="AH58" t="s">
        <v>205</v>
      </c>
      <c r="AI58">
        <v>2</v>
      </c>
      <c r="AJ58">
        <v>3</v>
      </c>
      <c r="AK58" t="s">
        <v>161</v>
      </c>
      <c r="AL58" s="5" t="str">
        <f t="shared" si="79"/>
        <v>-2.387227e-06</v>
      </c>
      <c r="AM58" s="5" t="str">
        <f t="shared" si="80"/>
        <v>-9.776006e-07</v>
      </c>
      <c r="AN58" s="5" t="str">
        <f t="shared" si="81"/>
        <v>5.960803e-06</v>
      </c>
    </row>
    <row r="59" spans="1:40" x14ac:dyDescent="0.25">
      <c r="A59" t="s">
        <v>310</v>
      </c>
      <c r="B59">
        <v>2</v>
      </c>
      <c r="C59">
        <v>4</v>
      </c>
      <c r="D59" t="s">
        <v>159</v>
      </c>
      <c r="E59" s="5" t="str">
        <f t="shared" si="70"/>
        <v>-2.046596e-06</v>
      </c>
      <c r="F59" s="5" t="str">
        <f t="shared" si="71"/>
        <v>6.837417e-07</v>
      </c>
      <c r="G59" s="5" t="str">
        <f t="shared" si="72"/>
        <v>6.802557e-06</v>
      </c>
      <c r="L59" t="s">
        <v>253</v>
      </c>
      <c r="M59">
        <v>2</v>
      </c>
      <c r="N59">
        <v>4</v>
      </c>
      <c r="O59" t="s">
        <v>159</v>
      </c>
      <c r="P59" s="5" t="str">
        <f t="shared" si="73"/>
        <v>-3.139813e-06</v>
      </c>
      <c r="Q59" s="5" t="str">
        <f t="shared" si="74"/>
        <v>1.436587e-06</v>
      </c>
      <c r="R59" s="5" t="str">
        <f t="shared" si="75"/>
        <v>7.196283e-06</v>
      </c>
      <c r="W59" t="s">
        <v>107</v>
      </c>
      <c r="X59">
        <v>2</v>
      </c>
      <c r="Y59">
        <v>4</v>
      </c>
      <c r="Z59" t="s">
        <v>159</v>
      </c>
      <c r="AA59" s="5" t="str">
        <f t="shared" si="76"/>
        <v>-3.139813e-06</v>
      </c>
      <c r="AB59" s="5" t="str">
        <f t="shared" si="77"/>
        <v>1.436587e-06</v>
      </c>
      <c r="AC59" s="5" t="str">
        <f t="shared" si="78"/>
        <v>7.196283e-06</v>
      </c>
      <c r="AH59" t="s">
        <v>206</v>
      </c>
      <c r="AI59">
        <v>2</v>
      </c>
      <c r="AJ59">
        <v>4</v>
      </c>
      <c r="AK59" t="s">
        <v>159</v>
      </c>
      <c r="AL59" s="5" t="str">
        <f t="shared" si="79"/>
        <v>-3.387502e-06</v>
      </c>
      <c r="AM59" s="5" t="str">
        <f t="shared" si="80"/>
        <v>1.594534e-06</v>
      </c>
      <c r="AN59" s="5" t="str">
        <f t="shared" si="81"/>
        <v>5.960803e-06</v>
      </c>
    </row>
    <row r="60" spans="1:40" x14ac:dyDescent="0.25">
      <c r="A60" t="s">
        <v>46</v>
      </c>
      <c r="E60" s="5"/>
      <c r="F60" s="5"/>
      <c r="G60" s="5"/>
      <c r="L60" t="s">
        <v>46</v>
      </c>
      <c r="W60" t="s">
        <v>46</v>
      </c>
      <c r="AA60" s="5"/>
      <c r="AB60" s="5"/>
      <c r="AC60" s="5"/>
      <c r="AH60" t="s">
        <v>46</v>
      </c>
      <c r="AL60" s="5"/>
      <c r="AM60" s="5"/>
      <c r="AN60" s="5"/>
    </row>
    <row r="61" spans="1:40" x14ac:dyDescent="0.25">
      <c r="A61" t="s">
        <v>311</v>
      </c>
      <c r="B61">
        <v>3</v>
      </c>
      <c r="C61">
        <v>1</v>
      </c>
      <c r="D61" t="s">
        <v>159</v>
      </c>
      <c r="E61" s="5" t="str">
        <f t="shared" ref="E61:E69" si="82">TRIM(MID(A61, FIND("=", A61, 1) + 1, FIND(",", A61, 1) - FIND("=", A61, 1) - 1))</f>
        <v>5.664583e-08</v>
      </c>
      <c r="F61" s="5" t="str">
        <f t="shared" ref="F61:F64" si="83">TRIM(MID(A61, FIND("=", A61, LEN(E61) + 14) + 1, FIND(",", A61, 2*LEN(E61) + 14) - FIND("=", A61, LEN(E61) + 14) - 1))</f>
        <v>-1.543525e-06</v>
      </c>
      <c r="G61" s="5" t="str">
        <f t="shared" ref="G61:G64" si="84">TRIM(RIGHT(A61, LEN(A61) - FIND("=",A61, 4*LEN(F61)+14)-1))</f>
        <v>-1.097396e-06</v>
      </c>
      <c r="L61" t="s">
        <v>254</v>
      </c>
      <c r="M61">
        <v>3</v>
      </c>
      <c r="N61">
        <v>1</v>
      </c>
      <c r="O61" t="s">
        <v>159</v>
      </c>
      <c r="P61" s="5" t="str">
        <f t="shared" ref="P61:P69" si="85">TRIM(MID(L61, FIND("=", L61, 1) + 1, FIND(",", L61, 1) - FIND("=", L61, 1) - 1))</f>
        <v>9.297105e-07</v>
      </c>
      <c r="Q61" s="5" t="str">
        <f t="shared" ref="Q61:Q64" si="86">TRIM(MID(L61, FIND("=", L61, LEN(P61) + 14) + 1, FIND(",", L61, 2*LEN(P61) + 14) - FIND("=", L61, LEN(P61) + 14) - 1))</f>
        <v>-1.262589e-06</v>
      </c>
      <c r="R61" s="5" t="str">
        <f t="shared" ref="R61:R64" si="87">TRIM(RIGHT(L61, LEN(L61) - FIND("=",L61, 4*LEN(Q61)+14)-1))</f>
        <v>-1.176060e-06</v>
      </c>
      <c r="W61" t="s">
        <v>108</v>
      </c>
      <c r="X61">
        <v>3</v>
      </c>
      <c r="Y61">
        <v>1</v>
      </c>
      <c r="Z61" t="s">
        <v>159</v>
      </c>
      <c r="AA61" s="5" t="str">
        <f t="shared" ref="AA61:AA69" si="88">TRIM(MID(W61, FIND("=", W61, 1) + 1, FIND(",", W61, 1) - FIND("=", W61, 1) - 1))</f>
        <v>9.297105e-07</v>
      </c>
      <c r="AB61" s="5" t="str">
        <f t="shared" ref="AB61:AB64" si="89">TRIM(MID(W61, FIND("=", W61, LEN(AA61) + 14) + 1, FIND(",", W61, 2*LEN(AA61) + 14) - FIND("=", W61, LEN(AA61) + 14) - 1))</f>
        <v>-1.262589e-06</v>
      </c>
      <c r="AC61" s="5" t="str">
        <f t="shared" ref="AC61:AC64" si="90">TRIM(RIGHT(W61, LEN(W61) - FIND("=",W61, 4*LEN(AB61)+14)-1))</f>
        <v>-1.176060e-06</v>
      </c>
      <c r="AH61" t="s">
        <v>207</v>
      </c>
      <c r="AI61">
        <v>3</v>
      </c>
      <c r="AJ61">
        <v>1</v>
      </c>
      <c r="AK61" t="s">
        <v>159</v>
      </c>
      <c r="AL61" s="5" t="str">
        <f t="shared" ref="AL61:AL69" si="91">TRIM(MID(AH61, FIND("=", AH61, 1) + 1, FIND(",", AH61, 1) - FIND("=", AH61, 1) - 1))</f>
        <v>1.868606e-07</v>
      </c>
      <c r="AM61" s="5" t="str">
        <f t="shared" ref="AM61:AM64" si="92">TRIM(MID(AH61, FIND("=", AH61, LEN(AL61) + 14) + 1, FIND(",", AH61, 2*LEN(AL61) + 14) - FIND("=", AH61, LEN(AL61) + 14) - 1))</f>
        <v>-1.507383e-06</v>
      </c>
      <c r="AN61" s="5" t="str">
        <f t="shared" ref="AN61:AN64" si="93">TRIM(RIGHT(AH61, LEN(AH61) - FIND("=",AH61, 4*LEN(AM61)+14)-1))</f>
        <v>8.921184e-08</v>
      </c>
    </row>
    <row r="62" spans="1:40" x14ac:dyDescent="0.25">
      <c r="A62" t="s">
        <v>312</v>
      </c>
      <c r="B62">
        <v>3</v>
      </c>
      <c r="C62">
        <v>2</v>
      </c>
      <c r="D62" t="s">
        <v>160</v>
      </c>
      <c r="E62" s="5" t="str">
        <f t="shared" si="82"/>
        <v>5.664583e-08</v>
      </c>
      <c r="F62" s="5" t="str">
        <f t="shared" si="83"/>
        <v>7.339104e-08</v>
      </c>
      <c r="G62" s="5" t="str">
        <f t="shared" si="84"/>
        <v>1.840887e-07</v>
      </c>
      <c r="L62" t="s">
        <v>255</v>
      </c>
      <c r="M62">
        <v>3</v>
      </c>
      <c r="N62">
        <v>2</v>
      </c>
      <c r="O62" t="s">
        <v>160</v>
      </c>
      <c r="P62" s="5" t="str">
        <f t="shared" si="85"/>
        <v>-7.086717e-07</v>
      </c>
      <c r="Q62" s="5" t="str">
        <f t="shared" si="86"/>
        <v>3.757931e-07</v>
      </c>
      <c r="R62" s="5" t="str">
        <f t="shared" si="87"/>
        <v>2.645250e-07</v>
      </c>
      <c r="W62" t="s">
        <v>109</v>
      </c>
      <c r="X62">
        <v>3</v>
      </c>
      <c r="Y62">
        <v>2</v>
      </c>
      <c r="Z62" t="s">
        <v>160</v>
      </c>
      <c r="AA62" s="5" t="str">
        <f t="shared" si="88"/>
        <v>-7.086717e-07</v>
      </c>
      <c r="AB62" s="5" t="str">
        <f t="shared" si="89"/>
        <v>3.757931e-07</v>
      </c>
      <c r="AC62" s="5" t="str">
        <f t="shared" si="90"/>
        <v>2.645250e-07</v>
      </c>
      <c r="AH62" t="s">
        <v>208</v>
      </c>
      <c r="AI62">
        <v>3</v>
      </c>
      <c r="AJ62">
        <v>2</v>
      </c>
      <c r="AK62" t="s">
        <v>160</v>
      </c>
      <c r="AL62" s="5" t="str">
        <f t="shared" si="91"/>
        <v>-6.360813e-07</v>
      </c>
      <c r="AM62" s="5" t="str">
        <f t="shared" si="92"/>
        <v>6.087534e-07</v>
      </c>
      <c r="AN62" s="5" t="str">
        <f t="shared" si="93"/>
        <v>8.921184e-08</v>
      </c>
    </row>
    <row r="63" spans="1:40" x14ac:dyDescent="0.25">
      <c r="A63" t="s">
        <v>313</v>
      </c>
      <c r="B63">
        <v>3</v>
      </c>
      <c r="C63">
        <v>3</v>
      </c>
      <c r="D63" t="s">
        <v>161</v>
      </c>
      <c r="E63" s="5" t="str">
        <f t="shared" si="82"/>
        <v>9.109693e-07</v>
      </c>
      <c r="F63" s="5" t="str">
        <f t="shared" si="83"/>
        <v>7.339104e-08</v>
      </c>
      <c r="G63" s="5" t="str">
        <f t="shared" si="84"/>
        <v>1.262033e-06</v>
      </c>
      <c r="L63" t="s">
        <v>256</v>
      </c>
      <c r="M63">
        <v>3</v>
      </c>
      <c r="N63">
        <v>3</v>
      </c>
      <c r="O63" t="s">
        <v>161</v>
      </c>
      <c r="P63" s="5" t="str">
        <f t="shared" si="85"/>
        <v>-2.284768e-07</v>
      </c>
      <c r="Q63" s="5" t="str">
        <f t="shared" si="86"/>
        <v>-1.044017e-07</v>
      </c>
      <c r="R63" s="5" t="str">
        <f t="shared" si="87"/>
        <v>2.449035e-06</v>
      </c>
      <c r="W63" t="s">
        <v>110</v>
      </c>
      <c r="X63">
        <v>3</v>
      </c>
      <c r="Y63">
        <v>3</v>
      </c>
      <c r="Z63" t="s">
        <v>161</v>
      </c>
      <c r="AA63" s="5" t="str">
        <f t="shared" si="88"/>
        <v>-2.284768e-07</v>
      </c>
      <c r="AB63" s="5" t="str">
        <f t="shared" si="89"/>
        <v>-1.044017e-07</v>
      </c>
      <c r="AC63" s="5" t="str">
        <f t="shared" si="90"/>
        <v>2.449035e-06</v>
      </c>
      <c r="AH63" t="s">
        <v>209</v>
      </c>
      <c r="AI63">
        <v>3</v>
      </c>
      <c r="AJ63">
        <v>3</v>
      </c>
      <c r="AK63" t="s">
        <v>161</v>
      </c>
      <c r="AL63" s="5" t="str">
        <f t="shared" si="91"/>
        <v>8.731907e-07</v>
      </c>
      <c r="AM63" s="5" t="str">
        <f t="shared" si="92"/>
        <v>2.181434e-08</v>
      </c>
      <c r="AN63" s="5" t="str">
        <f t="shared" si="93"/>
        <v>8.921184e-08</v>
      </c>
    </row>
    <row r="64" spans="1:40" x14ac:dyDescent="0.25">
      <c r="A64" t="s">
        <v>314</v>
      </c>
      <c r="B64">
        <v>3</v>
      </c>
      <c r="C64">
        <v>4</v>
      </c>
      <c r="D64" t="s">
        <v>159</v>
      </c>
      <c r="E64" s="5" t="str">
        <f t="shared" si="82"/>
        <v>9.109693e-07</v>
      </c>
      <c r="F64" s="5" t="str">
        <f t="shared" si="83"/>
        <v>-1.543525e-06</v>
      </c>
      <c r="G64" s="5" t="str">
        <f t="shared" si="84"/>
        <v>-1.945237e-08</v>
      </c>
      <c r="L64" t="s">
        <v>257</v>
      </c>
      <c r="M64">
        <v>3</v>
      </c>
      <c r="N64">
        <v>4</v>
      </c>
      <c r="O64" t="s">
        <v>159</v>
      </c>
      <c r="P64" s="5" t="str">
        <f t="shared" si="85"/>
        <v>1.409905e-06</v>
      </c>
      <c r="Q64" s="5" t="str">
        <f t="shared" si="86"/>
        <v>-1.742784e-06</v>
      </c>
      <c r="R64" s="5" t="str">
        <f t="shared" si="87"/>
        <v>1.008450e-06</v>
      </c>
      <c r="W64" t="s">
        <v>111</v>
      </c>
      <c r="X64">
        <v>3</v>
      </c>
      <c r="Y64">
        <v>4</v>
      </c>
      <c r="Z64" t="s">
        <v>159</v>
      </c>
      <c r="AA64" s="5" t="str">
        <f t="shared" si="88"/>
        <v>1.409905e-06</v>
      </c>
      <c r="AB64" s="5" t="str">
        <f t="shared" si="89"/>
        <v>-1.742784e-06</v>
      </c>
      <c r="AC64" s="5" t="str">
        <f t="shared" si="90"/>
        <v>1.008450e-06</v>
      </c>
      <c r="AH64" t="s">
        <v>210</v>
      </c>
      <c r="AI64">
        <v>3</v>
      </c>
      <c r="AJ64">
        <v>4</v>
      </c>
      <c r="AK64" t="s">
        <v>159</v>
      </c>
      <c r="AL64" s="5" t="str">
        <f t="shared" si="91"/>
        <v>1.696132e-06</v>
      </c>
      <c r="AM64" s="5" t="str">
        <f t="shared" si="92"/>
        <v>-2.094322e-06</v>
      </c>
      <c r="AN64" s="5" t="str">
        <f t="shared" si="93"/>
        <v>8.921184e-08</v>
      </c>
    </row>
    <row r="65" spans="1:40" x14ac:dyDescent="0.25">
      <c r="A65" t="s">
        <v>47</v>
      </c>
      <c r="E65" s="5"/>
      <c r="F65" s="5"/>
      <c r="G65" s="5"/>
      <c r="L65" t="s">
        <v>47</v>
      </c>
      <c r="W65" t="s">
        <v>47</v>
      </c>
      <c r="AA65" s="5"/>
      <c r="AB65" s="5"/>
      <c r="AC65" s="5"/>
      <c r="AH65" t="s">
        <v>47</v>
      </c>
      <c r="AL65" s="5"/>
      <c r="AM65" s="5"/>
      <c r="AN65" s="5"/>
    </row>
    <row r="66" spans="1:40" x14ac:dyDescent="0.25">
      <c r="A66" t="s">
        <v>315</v>
      </c>
      <c r="B66">
        <v>4</v>
      </c>
      <c r="C66">
        <v>1</v>
      </c>
      <c r="D66" t="s">
        <v>159</v>
      </c>
      <c r="E66" s="5" t="str">
        <f t="shared" ref="E66:E69" si="94">TRIM(MID(A66, FIND("=", A66, 1) + 1, FIND(",", A66, 1) - FIND("=", A66, 1) - 1))</f>
        <v>-5.411148e-08</v>
      </c>
      <c r="F66" s="5" t="str">
        <f t="shared" ref="F66:F69" si="95">TRIM(MID(A66, FIND("=", A66, LEN(E66) + 14) + 1, FIND(",", A66, 2*LEN(E66) + 14) - FIND("=", A66, LEN(E66) + 14) - 1))</f>
        <v>-3.381390e-06</v>
      </c>
      <c r="G66" s="5" t="str">
        <f t="shared" ref="G66:G69" si="96">TRIM(RIGHT(A66, LEN(A66) - FIND("=",A66, 4*LEN(F66)+14)-1))</f>
        <v>3.025794e-06</v>
      </c>
      <c r="L66" t="s">
        <v>258</v>
      </c>
      <c r="M66">
        <v>4</v>
      </c>
      <c r="N66">
        <v>1</v>
      </c>
      <c r="O66" t="s">
        <v>159</v>
      </c>
      <c r="P66" s="5" t="str">
        <f t="shared" ref="P66:P69" si="97">TRIM(MID(L66, FIND("=", L66, 1) + 1, FIND(",", L66, 1) - FIND("=", L66, 1) - 1))</f>
        <v>1.008733e-06</v>
      </c>
      <c r="Q66" s="5" t="str">
        <f t="shared" ref="Q66:Q69" si="98">TRIM(MID(L66, FIND("=", L66, LEN(P66) + 14) + 1, FIND(",", L66, 2*LEN(P66) + 14) - FIND("=", L66, LEN(P66) + 14) - 1))</f>
        <v>-2.958010e-06</v>
      </c>
      <c r="R66" s="5" t="str">
        <f t="shared" ref="R66:R69" si="99">TRIM(RIGHT(L66, LEN(L66) - FIND("=",L66, 4*LEN(Q66)+14)-1))</f>
        <v>3.257951e-06</v>
      </c>
      <c r="W66" t="s">
        <v>112</v>
      </c>
      <c r="X66">
        <v>4</v>
      </c>
      <c r="Y66">
        <v>1</v>
      </c>
      <c r="Z66" t="s">
        <v>159</v>
      </c>
      <c r="AA66" s="5" t="str">
        <f t="shared" ref="AA66:AA69" si="100">TRIM(MID(W66, FIND("=", W66, 1) + 1, FIND(",", W66, 1) - FIND("=", W66, 1) - 1))</f>
        <v>1.008733e-06</v>
      </c>
      <c r="AB66" s="5" t="str">
        <f t="shared" ref="AB66:AB69" si="101">TRIM(MID(W66, FIND("=", W66, LEN(AA66) + 14) + 1, FIND(",", W66, 2*LEN(AA66) + 14) - FIND("=", W66, LEN(AA66) + 14) - 1))</f>
        <v>-2.958010e-06</v>
      </c>
      <c r="AC66" s="5" t="str">
        <f t="shared" ref="AC66:AC69" si="102">TRIM(RIGHT(W66, LEN(W66) - FIND("=",W66, 4*LEN(AB66)+14)-1))</f>
        <v>3.257951e-06</v>
      </c>
      <c r="AH66" t="s">
        <v>211</v>
      </c>
      <c r="AI66">
        <v>4</v>
      </c>
      <c r="AJ66">
        <v>1</v>
      </c>
      <c r="AK66" t="s">
        <v>159</v>
      </c>
      <c r="AL66" s="5" t="str">
        <f t="shared" ref="AL66:AL69" si="103">TRIM(MID(AH66, FIND("=", AH66, 1) + 1, FIND(",", AH66, 1) - FIND("=", AH66, 1) - 1))</f>
        <v>5.871189e-07</v>
      </c>
      <c r="AM66" s="5" t="str">
        <f t="shared" ref="AM66:AM69" si="104">TRIM(MID(AH66, FIND("=", AH66, LEN(AL66) + 14) + 1, FIND(",", AH66, 2*LEN(AL66) + 14) - FIND("=", AH66, LEN(AL66) + 14) - 1))</f>
        <v>-3.734215e-06</v>
      </c>
      <c r="AN66" s="5" t="str">
        <f t="shared" ref="AN66:AN69" si="105">TRIM(RIGHT(AH66, LEN(AH66) - FIND("=",AH66, 4*LEN(AM66)+14)-1))</f>
        <v>4.334748e-06</v>
      </c>
    </row>
    <row r="67" spans="1:40" x14ac:dyDescent="0.25">
      <c r="A67" t="s">
        <v>316</v>
      </c>
      <c r="B67">
        <v>4</v>
      </c>
      <c r="C67">
        <v>2</v>
      </c>
      <c r="D67" t="s">
        <v>160</v>
      </c>
      <c r="E67" s="5" t="str">
        <f t="shared" si="94"/>
        <v>-5.411148e-08</v>
      </c>
      <c r="F67" s="5" t="str">
        <f t="shared" si="95"/>
        <v>-2.513076e-07</v>
      </c>
      <c r="G67" s="5" t="str">
        <f t="shared" si="96"/>
        <v>2.804041e-06</v>
      </c>
      <c r="L67" t="s">
        <v>259</v>
      </c>
      <c r="M67">
        <v>4</v>
      </c>
      <c r="N67">
        <v>2</v>
      </c>
      <c r="O67" t="s">
        <v>160</v>
      </c>
      <c r="P67" s="5" t="str">
        <f t="shared" si="97"/>
        <v>-1.350955e-06</v>
      </c>
      <c r="Q67" s="5" t="str">
        <f t="shared" si="98"/>
        <v>-5.983222e-07</v>
      </c>
      <c r="R67" s="5" t="str">
        <f t="shared" si="99"/>
        <v>2.841302e-06</v>
      </c>
      <c r="W67" t="s">
        <v>113</v>
      </c>
      <c r="X67">
        <v>4</v>
      </c>
      <c r="Y67">
        <v>2</v>
      </c>
      <c r="Z67" t="s">
        <v>160</v>
      </c>
      <c r="AA67" s="5" t="str">
        <f t="shared" si="100"/>
        <v>-1.350955e-06</v>
      </c>
      <c r="AB67" s="5" t="str">
        <f t="shared" si="101"/>
        <v>-5.983222e-07</v>
      </c>
      <c r="AC67" s="5" t="str">
        <f t="shared" si="102"/>
        <v>2.841302e-06</v>
      </c>
      <c r="AH67" t="s">
        <v>212</v>
      </c>
      <c r="AI67">
        <v>4</v>
      </c>
      <c r="AJ67">
        <v>2</v>
      </c>
      <c r="AK67" t="s">
        <v>160</v>
      </c>
      <c r="AL67" s="5" t="str">
        <f t="shared" si="103"/>
        <v>-9.155355e-07</v>
      </c>
      <c r="AM67" s="5" t="str">
        <f t="shared" si="104"/>
        <v>1.297535e-07</v>
      </c>
      <c r="AN67" s="5" t="str">
        <f t="shared" si="105"/>
        <v>4.334748e-06</v>
      </c>
    </row>
    <row r="68" spans="1:40" x14ac:dyDescent="0.25">
      <c r="A68" t="s">
        <v>317</v>
      </c>
      <c r="B68">
        <v>4</v>
      </c>
      <c r="C68">
        <v>3</v>
      </c>
      <c r="D68" t="s">
        <v>161</v>
      </c>
      <c r="E68" s="5" t="str">
        <f t="shared" si="94"/>
        <v>-2.019468e-07</v>
      </c>
      <c r="F68" s="5" t="str">
        <f t="shared" si="95"/>
        <v>-2.513076e-07</v>
      </c>
      <c r="G68" s="5" t="str">
        <f t="shared" si="96"/>
        <v>4.890762e-06</v>
      </c>
      <c r="L68" t="s">
        <v>260</v>
      </c>
      <c r="M68">
        <v>4</v>
      </c>
      <c r="N68">
        <v>3</v>
      </c>
      <c r="O68" t="s">
        <v>161</v>
      </c>
      <c r="P68" s="5" t="str">
        <f t="shared" si="97"/>
        <v>-1.489838e-06</v>
      </c>
      <c r="Q68" s="5" t="str">
        <f t="shared" si="98"/>
        <v>-4.594391e-07</v>
      </c>
      <c r="R68" s="5" t="str">
        <f t="shared" si="99"/>
        <v>5.987553e-06</v>
      </c>
      <c r="W68" t="s">
        <v>114</v>
      </c>
      <c r="X68">
        <v>4</v>
      </c>
      <c r="Y68">
        <v>3</v>
      </c>
      <c r="Z68" t="s">
        <v>161</v>
      </c>
      <c r="AA68" s="5" t="str">
        <f t="shared" si="100"/>
        <v>-1.489838e-06</v>
      </c>
      <c r="AB68" s="5" t="str">
        <f t="shared" si="101"/>
        <v>-4.594391e-07</v>
      </c>
      <c r="AC68" s="5" t="str">
        <f t="shared" si="102"/>
        <v>5.987553e-06</v>
      </c>
      <c r="AH68" t="s">
        <v>213</v>
      </c>
      <c r="AI68">
        <v>4</v>
      </c>
      <c r="AJ68">
        <v>3</v>
      </c>
      <c r="AK68" t="s">
        <v>161</v>
      </c>
      <c r="AL68" s="5" t="str">
        <f t="shared" si="103"/>
        <v>-1.364161e-06</v>
      </c>
      <c r="AM68" s="5" t="str">
        <f t="shared" si="104"/>
        <v>3.042190e-07</v>
      </c>
      <c r="AN68" s="5" t="str">
        <f t="shared" si="105"/>
        <v>4.334748e-06</v>
      </c>
    </row>
    <row r="69" spans="1:40" x14ac:dyDescent="0.25">
      <c r="A69" t="s">
        <v>318</v>
      </c>
      <c r="B69">
        <v>4</v>
      </c>
      <c r="C69">
        <v>4</v>
      </c>
      <c r="D69" t="s">
        <v>161</v>
      </c>
      <c r="E69" s="5" t="str">
        <f t="shared" si="94"/>
        <v>-2.019468e-07</v>
      </c>
      <c r="F69" s="5" t="str">
        <f t="shared" si="95"/>
        <v>-3.381390e-06</v>
      </c>
      <c r="G69" s="5" t="str">
        <f t="shared" si="96"/>
        <v>5.112515e-06</v>
      </c>
      <c r="L69" t="s">
        <v>261</v>
      </c>
      <c r="M69">
        <v>4</v>
      </c>
      <c r="N69">
        <v>4</v>
      </c>
      <c r="O69" t="s">
        <v>161</v>
      </c>
      <c r="P69" s="5" t="str">
        <f t="shared" si="97"/>
        <v>8.698501e-07</v>
      </c>
      <c r="Q69" s="5" t="str">
        <f t="shared" si="98"/>
        <v>-2.819127e-06</v>
      </c>
      <c r="R69" s="5" t="str">
        <f t="shared" si="99"/>
        <v>6.404202e-06</v>
      </c>
      <c r="W69" t="s">
        <v>115</v>
      </c>
      <c r="X69">
        <v>4</v>
      </c>
      <c r="Y69">
        <v>4</v>
      </c>
      <c r="Z69" t="s">
        <v>161</v>
      </c>
      <c r="AA69" s="5" t="str">
        <f t="shared" si="100"/>
        <v>8.698501e-07</v>
      </c>
      <c r="AB69" s="5" t="str">
        <f t="shared" si="101"/>
        <v>-2.819127e-06</v>
      </c>
      <c r="AC69" s="5" t="str">
        <f t="shared" si="102"/>
        <v>6.404202e-06</v>
      </c>
      <c r="AH69" t="s">
        <v>214</v>
      </c>
      <c r="AI69">
        <v>4</v>
      </c>
      <c r="AJ69">
        <v>4</v>
      </c>
      <c r="AK69" t="s">
        <v>161</v>
      </c>
      <c r="AL69" s="5" t="str">
        <f t="shared" si="103"/>
        <v>1.384934e-07</v>
      </c>
      <c r="AM69" s="5" t="str">
        <f t="shared" si="104"/>
        <v>-3.559750e-06</v>
      </c>
      <c r="AN69" s="5" t="str">
        <f t="shared" si="105"/>
        <v>4.334748e-06</v>
      </c>
    </row>
    <row r="70" spans="1:40" x14ac:dyDescent="0.25">
      <c r="B70" t="s">
        <v>162</v>
      </c>
      <c r="E70" s="5" t="s">
        <v>152</v>
      </c>
      <c r="F70" s="5" t="s">
        <v>154</v>
      </c>
      <c r="G70" s="5" t="s">
        <v>153</v>
      </c>
      <c r="M70" t="s">
        <v>162</v>
      </c>
      <c r="P70" s="5" t="s">
        <v>152</v>
      </c>
      <c r="Q70" s="5" t="s">
        <v>154</v>
      </c>
      <c r="R70" s="5" t="s">
        <v>153</v>
      </c>
      <c r="X70" t="s">
        <v>162</v>
      </c>
      <c r="AA70" t="s">
        <v>152</v>
      </c>
      <c r="AB70" t="s">
        <v>154</v>
      </c>
      <c r="AC70" t="s">
        <v>153</v>
      </c>
      <c r="AI70" t="s">
        <v>162</v>
      </c>
      <c r="AL70" t="s">
        <v>152</v>
      </c>
      <c r="AM70" t="s">
        <v>154</v>
      </c>
      <c r="AN70" t="s">
        <v>153</v>
      </c>
    </row>
    <row r="71" spans="1:40" x14ac:dyDescent="0.25">
      <c r="A71" t="s">
        <v>319</v>
      </c>
      <c r="B71">
        <v>1</v>
      </c>
      <c r="E71" s="5" t="str">
        <f t="shared" ref="E71" si="106">TRIM(MID(A71, FIND("=", A71, 1) + 1, FIND(",", A71, 1) - FIND("=", A71, 1) - 1))</f>
        <v>2.325254e+05</v>
      </c>
      <c r="F71" s="5" t="str">
        <f t="shared" ref="F71" si="107">TRIM(MID(A71, FIND("=", A71, 1) + 1, FIND(",", A71, 1) - FIND("=", A71, 1) - 1))</f>
        <v>2.325254e+05</v>
      </c>
      <c r="G71" s="5" t="str">
        <f t="shared" ref="G71" si="108">TRIM(MID(A71, FIND("=", A71, 1) + 1, FIND(",", A71, 1) - FIND("=", A71, 1) - 1))</f>
        <v>2.325254e+05</v>
      </c>
      <c r="L71" t="s">
        <v>116</v>
      </c>
      <c r="M71">
        <v>1</v>
      </c>
      <c r="P71" s="5" t="str">
        <f t="shared" ref="P71" si="109">TRIM(MID(L71, FIND("=", L71, 1) + 1, FIND(",", L71, 1) - FIND("=", L71, 1) - 1))</f>
        <v>1.624441e+05</v>
      </c>
      <c r="Q71" s="5" t="str">
        <f t="shared" ref="Q71" si="110">TRIM(MID(L71, FIND("=", L71, 1) + 1, FIND(",", L71, 1) - FIND("=", L71, 1) - 1))</f>
        <v>1.624441e+05</v>
      </c>
      <c r="R71" s="5" t="str">
        <f t="shared" ref="R71" si="111">TRIM(MID(L71, FIND("=", L71, 1) + 1, FIND(",", L71, 1) - FIND("=", L71, 1) - 1))</f>
        <v>1.624441e+05</v>
      </c>
      <c r="W71" t="s">
        <v>164</v>
      </c>
      <c r="X71">
        <v>1</v>
      </c>
      <c r="AA71" t="str">
        <f t="shared" ref="AA71" si="112">TRIM(MID(W71, FIND("=", W71, 1) + 1, FIND(",", W71, 1) - FIND("=", W71, 1) - 1))</f>
        <v>1.624441e+05</v>
      </c>
      <c r="AB71" t="str">
        <f t="shared" ref="AB71" si="113">TRIM(MID(W71, FIND("=", W71, 1) + 1, FIND(",", W71, 1) - FIND("=", W71, 1) - 1))</f>
        <v>1.624441e+05</v>
      </c>
      <c r="AC71" t="str">
        <f t="shared" ref="AC71" si="114">TRIM(MID(W71, FIND("=", W71, 1) + 1, FIND(",", W71, 1) - FIND("=", W71, 1) - 1))</f>
        <v>1.624441e+05</v>
      </c>
      <c r="AH71" t="s">
        <v>68</v>
      </c>
      <c r="AI71">
        <v>1</v>
      </c>
      <c r="AL71" t="str">
        <f t="shared" ref="AL71" si="115">TRIM(MID(AH71, FIND("=", AH71, 1) + 1, FIND(",", AH71, 1) - FIND("=", AH71, 1) - 1))</f>
        <v>1.928196e+05</v>
      </c>
      <c r="AM71" t="str">
        <f t="shared" ref="AM71" si="116">TRIM(MID(AH71, FIND("=", AH71, 1) + 1, FIND(",", AH71, 1) - FIND("=", AH71, 1) - 1))</f>
        <v>1.928196e+05</v>
      </c>
      <c r="AN71" t="str">
        <f t="shared" ref="AN71" si="117">TRIM(MID(AH71, FIND("=", AH71, 1) + 1, FIND(",", AH71, 1) - FIND("=", AH71, 1) - 1))</f>
        <v>1.928196e+05</v>
      </c>
    </row>
    <row r="72" spans="1:40" x14ac:dyDescent="0.25">
      <c r="E72" s="5"/>
      <c r="F72" s="5"/>
      <c r="G72" s="5"/>
    </row>
    <row r="73" spans="1:40" x14ac:dyDescent="0.25">
      <c r="A73" t="s">
        <v>320</v>
      </c>
      <c r="B73">
        <v>2</v>
      </c>
      <c r="E73" s="5" t="str">
        <f t="shared" ref="E73" si="118">TRIM(MID(A73, FIND("=", A73, 1) + 1, FIND(",", A73, 1) - FIND("=", A73, 1) - 1))</f>
        <v>-2.674746e+05</v>
      </c>
      <c r="F73" s="5" t="str">
        <f t="shared" ref="F73" si="119">TRIM(MID(A73, FIND("=", A73, 1) + 1, FIND(",", A73, 1) - FIND("=", A73, 1) - 1))</f>
        <v>-2.674746e+05</v>
      </c>
      <c r="G73" s="5" t="str">
        <f t="shared" ref="G73" si="120">TRIM(MID(A73, FIND("=", A73, 1) + 1, FIND(",", A73, 1) - FIND("=", A73, 1) - 1))</f>
        <v>-2.674746e+05</v>
      </c>
      <c r="L73" t="s">
        <v>117</v>
      </c>
      <c r="M73">
        <v>2</v>
      </c>
      <c r="P73" s="5" t="str">
        <f t="shared" ref="P73" si="121">TRIM(MID(L73, FIND("=", L73, 1) + 1, FIND(",", L73, 1) - FIND("=", L73, 1) - 1))</f>
        <v>-3.375559e+05</v>
      </c>
      <c r="Q73" s="5" t="str">
        <f t="shared" ref="Q73" si="122">TRIM(MID(L73, FIND("=", L73, 1) + 1, FIND(",", L73, 1) - FIND("=", L73, 1) - 1))</f>
        <v>-3.375559e+05</v>
      </c>
      <c r="R73" s="5" t="str">
        <f t="shared" ref="R73" si="123">TRIM(MID(L73, FIND("=", L73, 1) + 1, FIND(",", L73, 1) - FIND("=", L73, 1) - 1))</f>
        <v>-3.375559e+05</v>
      </c>
      <c r="W73" t="s">
        <v>165</v>
      </c>
      <c r="X73">
        <v>2</v>
      </c>
      <c r="AA73" t="str">
        <f t="shared" ref="AA73" si="124">TRIM(MID(W73, FIND("=", W73, 1) + 1, FIND(",", W73, 1) - FIND("=", W73, 1) - 1))</f>
        <v>-3.375559e+05</v>
      </c>
      <c r="AB73" t="str">
        <f t="shared" ref="AB73" si="125">TRIM(MID(W73, FIND("=", W73, 1) + 1, FIND(",", W73, 1) - FIND("=", W73, 1) - 1))</f>
        <v>-3.375559e+05</v>
      </c>
      <c r="AC73" t="str">
        <f t="shared" ref="AC73" si="126">TRIM(MID(W73, FIND("=", W73, 1) + 1, FIND(",", W73, 1) - FIND("=", W73, 1) - 1))</f>
        <v>-3.375559e+05</v>
      </c>
      <c r="AH73" t="s">
        <v>69</v>
      </c>
      <c r="AI73">
        <v>2</v>
      </c>
      <c r="AL73" t="str">
        <f t="shared" ref="AL73" si="127">TRIM(MID(AH73, FIND("=", AH73, 1) + 1, FIND(",", AH73, 1) - FIND("=", AH73, 1) - 1))</f>
        <v>-3.071804e+05</v>
      </c>
      <c r="AM73" t="str">
        <f t="shared" ref="AM73" si="128">TRIM(MID(AH73, FIND("=", AH73, 1) + 1, FIND(",", AH73, 1) - FIND("=", AH73, 1) - 1))</f>
        <v>-3.071804e+05</v>
      </c>
      <c r="AN73" t="str">
        <f t="shared" ref="AN73" si="129">TRIM(MID(AH73, FIND("=", AH73, 1) + 1, FIND(",", AH73, 1) - FIND("=", AH73, 1) - 1))</f>
        <v>-3.071804e+05</v>
      </c>
    </row>
    <row r="74" spans="1:40" x14ac:dyDescent="0.25">
      <c r="E74" s="5"/>
      <c r="F74" s="5"/>
      <c r="G74" s="5"/>
    </row>
    <row r="75" spans="1:40" x14ac:dyDescent="0.25">
      <c r="A75" t="s">
        <v>321</v>
      </c>
      <c r="B75">
        <v>3</v>
      </c>
      <c r="E75" s="5" t="str">
        <f t="shared" ref="E75" si="130">TRIM(MID(A75, FIND("=", A75, 1) + 1, FIND(",", A75, 1) - FIND("=", A75, 1) - 1))</f>
        <v>4.555057e+04</v>
      </c>
      <c r="F75" s="5" t="str">
        <f t="shared" ref="F75" si="131">TRIM(MID(A75, FIND("=", A75, 1) + 1, FIND(",", A75, 1) - FIND("=", A75, 1) - 1))</f>
        <v>4.555057e+04</v>
      </c>
      <c r="G75" s="5" t="str">
        <f t="shared" ref="G75" si="132">TRIM(MID(A75, FIND("=", A75, 1) + 1, FIND(",", A75, 1) - FIND("=", A75, 1) - 1))</f>
        <v>4.555057e+04</v>
      </c>
      <c r="L75" t="s">
        <v>118</v>
      </c>
      <c r="M75">
        <v>3</v>
      </c>
      <c r="P75" s="5" t="str">
        <f t="shared" ref="P75" si="133">TRIM(MID(L75, FIND("=", L75, 1) + 1, FIND(",", L75, 1) - FIND("=", L75, 1) - 1))</f>
        <v>1.951664e+04</v>
      </c>
      <c r="Q75" s="5" t="str">
        <f t="shared" ref="Q75" si="134">TRIM(MID(L75, FIND("=", L75, 1) + 1, FIND(",", L75, 1) - FIND("=", L75, 1) - 1))</f>
        <v>1.951664e+04</v>
      </c>
      <c r="R75" s="5" t="str">
        <f t="shared" ref="R75" si="135">TRIM(MID(L75, FIND("=", L75, 1) + 1, FIND(",", L75, 1) - FIND("=", L75, 1) - 1))</f>
        <v>1.951664e+04</v>
      </c>
      <c r="W75" t="s">
        <v>166</v>
      </c>
      <c r="X75">
        <v>3</v>
      </c>
      <c r="AA75" t="str">
        <f t="shared" ref="AA75" si="136">TRIM(MID(W75, FIND("=", W75, 1) + 1, FIND(",", W75, 1) - FIND("=", W75, 1) - 1))</f>
        <v>1.951664e+04</v>
      </c>
      <c r="AB75" t="str">
        <f t="shared" ref="AB75" si="137">TRIM(MID(W75, FIND("=", W75, 1) + 1, FIND(",", W75, 1) - FIND("=", W75, 1) - 1))</f>
        <v>1.951664e+04</v>
      </c>
      <c r="AC75" t="str">
        <f t="shared" ref="AC75" si="138">TRIM(MID(W75, FIND("=", W75, 1) + 1, FIND(",", W75, 1) - FIND("=", W75, 1) - 1))</f>
        <v>1.951664e+04</v>
      </c>
      <c r="AH75" t="s">
        <v>70</v>
      </c>
      <c r="AI75">
        <v>3</v>
      </c>
      <c r="AL75" t="str">
        <f t="shared" ref="AL75" si="139">TRIM(MID(AH75, FIND("=", AH75, 1) + 1, FIND(",", AH75, 1) - FIND("=", AH75, 1) - 1))</f>
        <v>5.549538e+04</v>
      </c>
      <c r="AM75" t="str">
        <f t="shared" ref="AM75" si="140">TRIM(MID(AH75, FIND("=", AH75, 1) + 1, FIND(",", AH75, 1) - FIND("=", AH75, 1) - 1))</f>
        <v>5.549538e+04</v>
      </c>
      <c r="AN75" t="str">
        <f t="shared" ref="AN75" si="141">TRIM(MID(AH75, FIND("=", AH75, 1) + 1, FIND(",", AH75, 1) - FIND("=", AH75, 1) - 1))</f>
        <v>5.549538e+04</v>
      </c>
    </row>
    <row r="76" spans="1:40" x14ac:dyDescent="0.25">
      <c r="E76" s="5"/>
      <c r="F76" s="5"/>
      <c r="G76" s="5"/>
    </row>
    <row r="77" spans="1:40" x14ac:dyDescent="0.25">
      <c r="A77" t="s">
        <v>322</v>
      </c>
      <c r="B77">
        <v>4</v>
      </c>
      <c r="E77" s="5" t="str">
        <f t="shared" ref="E77" si="142">TRIM(MID(A77, FIND("=", A77, 1) + 1, FIND(",", A77, 1) - FIND("=", A77, 1) - 1))</f>
        <v>-1.920038e+05</v>
      </c>
      <c r="F77" s="5" t="str">
        <f t="shared" ref="F77" si="143">TRIM(MID(A77, FIND("=", A77, 1) + 1, FIND(",", A77, 1) - FIND("=", A77, 1) - 1))</f>
        <v>-1.920038e+05</v>
      </c>
      <c r="G77" s="5" t="str">
        <f t="shared" ref="G77" si="144">TRIM(MID(A77, FIND("=", A77, 1) + 1, FIND(",", A77, 1) - FIND("=", A77, 1) - 1))</f>
        <v>-1.920038e+05</v>
      </c>
      <c r="L77" t="s">
        <v>119</v>
      </c>
      <c r="M77">
        <v>4</v>
      </c>
      <c r="P77" s="5" t="str">
        <f t="shared" ref="P77" si="145">TRIM(MID(L77, FIND("=", L77, 1) + 1, FIND(",", L77, 1) - FIND("=", L77, 1) - 1))</f>
        <v>-2.082659e+05</v>
      </c>
      <c r="Q77" s="5" t="str">
        <f t="shared" ref="Q77" si="146">TRIM(MID(L77, FIND("=", L77, 1) + 1, FIND(",", L77, 1) - FIND("=", L77, 1) - 1))</f>
        <v>-2.082659e+05</v>
      </c>
      <c r="R77" s="5" t="str">
        <f t="shared" ref="R77" si="147">TRIM(MID(L77, FIND("=", L77, 1) + 1, FIND(",", L77, 1) - FIND("=", L77, 1) - 1))</f>
        <v>-2.082659e+05</v>
      </c>
      <c r="W77" t="s">
        <v>167</v>
      </c>
      <c r="X77">
        <v>4</v>
      </c>
      <c r="AA77" t="str">
        <f t="shared" ref="AA77" si="148">TRIM(MID(W77, FIND("=", W77, 1) + 1, FIND(",", W77, 1) - FIND("=", W77, 1) - 1))</f>
        <v>-2.082659e+05</v>
      </c>
      <c r="AB77" t="str">
        <f t="shared" ref="AB77" si="149">TRIM(MID(W77, FIND("=", W77, 1) + 1, FIND(",", W77, 1) - FIND("=", W77, 1) - 1))</f>
        <v>-2.082659e+05</v>
      </c>
      <c r="AC77" t="str">
        <f t="shared" ref="AC77" si="150">TRIM(MID(W77, FIND("=", W77, 1) + 1, FIND(",", W77, 1) - FIND("=", W77, 1) - 1))</f>
        <v>-2.082659e+05</v>
      </c>
      <c r="AH77" t="s">
        <v>71</v>
      </c>
      <c r="AI77">
        <v>4</v>
      </c>
      <c r="AL77" t="str">
        <f t="shared" ref="AL77" si="151">TRIM(MID(AH77, FIND("=", AH77, 1) + 1, FIND(",", AH77, 1) - FIND("=", AH77, 1) - 1))</f>
        <v>-2.428768e+05</v>
      </c>
      <c r="AM77" t="str">
        <f t="shared" ref="AM77" si="152">TRIM(MID(AH77, FIND("=", AH77, 1) + 1, FIND(",", AH77, 1) - FIND("=", AH77, 1) - 1))</f>
        <v>-2.428768e+05</v>
      </c>
      <c r="AN77" t="str">
        <f t="shared" ref="AN77" si="153">TRIM(MID(AH77, FIND("=", AH77, 1) + 1, FIND(",", AH77, 1) - FIND("=", AH77, 1) - 1))</f>
        <v>-2.428768e+05</v>
      </c>
    </row>
    <row r="78" spans="1:40" x14ac:dyDescent="0.25">
      <c r="B78" t="s">
        <v>163</v>
      </c>
      <c r="E78" s="5" t="s">
        <v>155</v>
      </c>
      <c r="F78" s="5" t="s">
        <v>156</v>
      </c>
      <c r="G78" s="5" t="s">
        <v>157</v>
      </c>
      <c r="M78" t="s">
        <v>163</v>
      </c>
      <c r="P78" s="5" t="s">
        <v>155</v>
      </c>
      <c r="Q78" s="5" t="s">
        <v>156</v>
      </c>
      <c r="R78" s="5" t="s">
        <v>157</v>
      </c>
      <c r="X78" t="s">
        <v>163</v>
      </c>
      <c r="AA78" t="s">
        <v>155</v>
      </c>
      <c r="AB78" t="s">
        <v>156</v>
      </c>
      <c r="AC78" t="s">
        <v>157</v>
      </c>
      <c r="AI78" t="s">
        <v>163</v>
      </c>
      <c r="AL78" t="s">
        <v>155</v>
      </c>
      <c r="AM78" t="s">
        <v>156</v>
      </c>
      <c r="AN78" t="s">
        <v>157</v>
      </c>
    </row>
    <row r="79" spans="1:40" x14ac:dyDescent="0.25">
      <c r="A79" t="s">
        <v>323</v>
      </c>
      <c r="B79">
        <v>1</v>
      </c>
      <c r="E79" s="5" t="str">
        <f t="shared" ref="E79" si="154">TRIM(MID(A79, FIND("=", A79, 1) + 1, FIND(",", A79, 1) - FIND("=", A79, 1) - 1))</f>
        <v>7.306524e-07</v>
      </c>
      <c r="F79" s="5" t="str">
        <f t="shared" ref="F79" si="155">TRIM(MID(A79, FIND("=", A79, 1) + 1, FIND(",", A79, 1) - FIND("=", A79, 1) - 1))</f>
        <v>7.306524e-07</v>
      </c>
      <c r="G79" s="5" t="str">
        <f t="shared" ref="G79" si="156">TRIM(MID(A79, FIND("=", A79, 1) + 1, FIND(",", A79, 1) - FIND("=", A79, 1) - 1))</f>
        <v>7.306524e-07</v>
      </c>
      <c r="L79" t="s">
        <v>120</v>
      </c>
      <c r="M79">
        <v>1</v>
      </c>
      <c r="P79" s="5" t="str">
        <f t="shared" ref="P79" si="157">TRIM(MID(L79, FIND("=", L79, 1) + 1, FIND(",", L79, 1) - FIND("=", L79, 1) - 1))</f>
        <v>1.716242e-07</v>
      </c>
      <c r="Q79" s="5" t="str">
        <f t="shared" ref="Q79" si="158">TRIM(MID(L79, FIND("=", L79, 1) + 1, FIND(",", L79, 1) - FIND("=", L79, 1) - 1))</f>
        <v>1.716242e-07</v>
      </c>
      <c r="R79" s="5" t="str">
        <f t="shared" ref="R79" si="159">TRIM(MID(L79, FIND("=", L79, 1) + 1, FIND(",", L79, 1) - FIND("=", L79, 1) - 1))</f>
        <v>1.716242e-07</v>
      </c>
      <c r="W79" t="s">
        <v>120</v>
      </c>
      <c r="X79">
        <v>1</v>
      </c>
      <c r="AA79" t="str">
        <f t="shared" ref="AA79" si="160">TRIM(MID(W79, FIND("=", W79, 1) + 1, FIND(",", W79, 1) - FIND("=", W79, 1) - 1))</f>
        <v>1.716242e-07</v>
      </c>
      <c r="AB79" t="str">
        <f t="shared" ref="AB79" si="161">TRIM(MID(W79, FIND("=", W79, 1) + 1, FIND(",", W79, 1) - FIND("=", W79, 1) - 1))</f>
        <v>1.716242e-07</v>
      </c>
      <c r="AC79" t="str">
        <f t="shared" ref="AC79" si="162">TRIM(MID(W79, FIND("=", W79, 1) + 1, FIND(",", W79, 1) - FIND("=", W79, 1) - 1))</f>
        <v>1.716242e-07</v>
      </c>
      <c r="AH79" t="s">
        <v>72</v>
      </c>
      <c r="AI79">
        <v>1</v>
      </c>
      <c r="AL79" t="str">
        <f t="shared" ref="AL79" si="163">TRIM(MID(AH79, FIND("=", AH79, 1) + 1, FIND(",", AH79, 1) - FIND("=", AH79, 1) - 1))</f>
        <v>4.724432e-07</v>
      </c>
      <c r="AM79" t="str">
        <f t="shared" ref="AM79" si="164">TRIM(MID(AH79, FIND("=", AH79, 1) + 1, FIND(",", AH79, 1) - FIND("=", AH79, 1) - 1))</f>
        <v>4.724432e-07</v>
      </c>
      <c r="AN79" t="str">
        <f t="shared" ref="AN79" si="165">TRIM(MID(AH79, FIND("=", AH79, 1) + 1, FIND(",", AH79, 1) - FIND("=", AH79, 1) - 1))</f>
        <v>4.724432e-07</v>
      </c>
    </row>
    <row r="80" spans="1:40" x14ac:dyDescent="0.25">
      <c r="E80" s="5"/>
      <c r="F80" s="5"/>
      <c r="G80" s="5"/>
    </row>
    <row r="81" spans="1:42" x14ac:dyDescent="0.25">
      <c r="A81" t="s">
        <v>324</v>
      </c>
      <c r="B81">
        <v>2</v>
      </c>
      <c r="E81" s="5" t="str">
        <f t="shared" ref="E81" si="166">TRIM(MID(A81, FIND("=", A81, 1) + 1, FIND(",", A81, 1) - FIND("=", A81, 1) - 1))</f>
        <v>-1.026979e-06</v>
      </c>
      <c r="F81" s="5" t="str">
        <f t="shared" ref="F81" si="167">TRIM(MID(A81, FIND("=", A81, 1) + 1, FIND(",", A81, 1) - FIND("=", A81, 1) - 1))</f>
        <v>-1.026979e-06</v>
      </c>
      <c r="G81" s="5" t="str">
        <f t="shared" ref="G81" si="168">TRIM(MID(A81, FIND("=", A81, 1) + 1, FIND(",", A81, 1) - FIND("=", A81, 1) - 1))</f>
        <v>-1.026979e-06</v>
      </c>
      <c r="L81" t="s">
        <v>121</v>
      </c>
      <c r="M81">
        <v>2</v>
      </c>
      <c r="P81" s="5" t="str">
        <f t="shared" ref="P81" si="169">TRIM(MID(L81, FIND("=", L81, 1) + 1, FIND(",", L81, 1) - FIND("=", L81, 1) - 1))</f>
        <v>-1.316527e-06</v>
      </c>
      <c r="Q81" s="5" t="str">
        <f t="shared" ref="Q81" si="170">TRIM(MID(L81, FIND("=", L81, 1) + 1, FIND(",", L81, 1) - FIND("=", L81, 1) - 1))</f>
        <v>-1.316527e-06</v>
      </c>
      <c r="R81" s="5" t="str">
        <f t="shared" ref="R81" si="171">TRIM(MID(L81, FIND("=", L81, 1) + 1, FIND(",", L81, 1) - FIND("=", L81, 1) - 1))</f>
        <v>-1.316527e-06</v>
      </c>
      <c r="W81" t="s">
        <v>121</v>
      </c>
      <c r="X81">
        <v>2</v>
      </c>
      <c r="AA81" t="str">
        <f t="shared" ref="AA81" si="172">TRIM(MID(W81, FIND("=", W81, 1) + 1, FIND(",", W81, 1) - FIND("=", W81, 1) - 1))</f>
        <v>-1.316527e-06</v>
      </c>
      <c r="AB81" t="str">
        <f t="shared" ref="AB81" si="173">TRIM(MID(W81, FIND("=", W81, 1) + 1, FIND(",", W81, 1) - FIND("=", W81, 1) - 1))</f>
        <v>-1.316527e-06</v>
      </c>
      <c r="AC81" t="str">
        <f t="shared" ref="AC81" si="174">TRIM(MID(W81, FIND("=", W81, 1) + 1, FIND(",", W81, 1) - FIND("=", W81, 1) - 1))</f>
        <v>-1.316527e-06</v>
      </c>
      <c r="AH81" t="s">
        <v>73</v>
      </c>
      <c r="AI81">
        <v>2</v>
      </c>
      <c r="AL81" t="str">
        <f t="shared" ref="AL81" si="175">TRIM(MID(AH81, FIND("=", AH81, 1) + 1, FIND(",", AH81, 1) - FIND("=", AH81, 1) - 1))</f>
        <v>-1.199622e-06</v>
      </c>
      <c r="AM81" t="str">
        <f t="shared" ref="AM81" si="176">TRIM(MID(AH81, FIND("=", AH81, 1) + 1, FIND(",", AH81, 1) - FIND("=", AH81, 1) - 1))</f>
        <v>-1.199622e-06</v>
      </c>
      <c r="AN81" t="str">
        <f t="shared" ref="AN81" si="177">TRIM(MID(AH81, FIND("=", AH81, 1) + 1, FIND(",", AH81, 1) - FIND("=", AH81, 1) - 1))</f>
        <v>-1.199622e-06</v>
      </c>
    </row>
    <row r="82" spans="1:42" x14ac:dyDescent="0.25">
      <c r="E82" s="5"/>
      <c r="F82" s="5"/>
      <c r="G82" s="5"/>
    </row>
    <row r="83" spans="1:42" x14ac:dyDescent="0.25">
      <c r="A83" t="s">
        <v>325</v>
      </c>
      <c r="B83">
        <v>3</v>
      </c>
      <c r="E83" s="5" t="str">
        <f t="shared" ref="E83" si="178">TRIM(MID(A83, FIND("=", A83, 1) + 1, FIND(",", A83, 1) - FIND("=", A83, 1) - 1))</f>
        <v>4.838076e-07</v>
      </c>
      <c r="F83" s="5" t="str">
        <f t="shared" ref="F83" si="179">TRIM(MID(A83, FIND("=", A83, 1) + 1, FIND(",", A83, 1) - FIND("=", A83, 1) - 1))</f>
        <v>4.838076e-07</v>
      </c>
      <c r="G83" s="5" t="str">
        <f t="shared" ref="G83" si="180">TRIM(MID(A83, FIND("=", A83, 1) + 1, FIND(",", A83, 1) - FIND("=", A83, 1) - 1))</f>
        <v>4.838076e-07</v>
      </c>
      <c r="L83" t="s">
        <v>122</v>
      </c>
      <c r="M83">
        <v>3</v>
      </c>
      <c r="P83" s="5" t="str">
        <f t="shared" ref="P83" si="181">TRIM(MID(L83, FIND("=", L83, 1) + 1, FIND(",", L83, 1) - FIND("=", L83, 1) - 1))</f>
        <v>3.506168e-07</v>
      </c>
      <c r="Q83" s="5" t="str">
        <f t="shared" ref="Q83" si="182">TRIM(MID(L83, FIND("=", L83, 1) + 1, FIND(",", L83, 1) - FIND("=", L83, 1) - 1))</f>
        <v>3.506168e-07</v>
      </c>
      <c r="R83" s="5" t="str">
        <f t="shared" ref="R83" si="183">TRIM(MID(L83, FIND("=", L83, 1) + 1, FIND(",", L83, 1) - FIND("=", L83, 1) - 1))</f>
        <v>3.506168e-07</v>
      </c>
      <c r="W83" t="s">
        <v>122</v>
      </c>
      <c r="X83">
        <v>3</v>
      </c>
      <c r="AA83" t="str">
        <f t="shared" ref="AA83" si="184">TRIM(MID(W83, FIND("=", W83, 1) + 1, FIND(",", W83, 1) - FIND("=", W83, 1) - 1))</f>
        <v>3.506168e-07</v>
      </c>
      <c r="AB83" t="str">
        <f t="shared" ref="AB83" si="185">TRIM(MID(W83, FIND("=", W83, 1) + 1, FIND(",", W83, 1) - FIND("=", W83, 1) - 1))</f>
        <v>3.506168e-07</v>
      </c>
      <c r="AC83" t="str">
        <f t="shared" ref="AC83" si="186">TRIM(MID(W83, FIND("=", W83, 1) + 1, FIND(",", W83, 1) - FIND("=", W83, 1) - 1))</f>
        <v>3.506168e-07</v>
      </c>
      <c r="AH83" t="s">
        <v>74</v>
      </c>
      <c r="AI83">
        <v>3</v>
      </c>
      <c r="AL83" t="str">
        <f t="shared" ref="AL83" si="187">TRIM(MID(AH83, FIND("=", AH83, 1) + 1, FIND(",", AH83, 1) - FIND("=", AH83, 1) - 1))</f>
        <v>5.300256e-07</v>
      </c>
      <c r="AM83" t="str">
        <f t="shared" ref="AM83" si="188">TRIM(MID(AH83, FIND("=", AH83, 1) + 1, FIND(",", AH83, 1) - FIND("=", AH83, 1) - 1))</f>
        <v>5.300256e-07</v>
      </c>
      <c r="AN83" t="str">
        <f t="shared" ref="AN83" si="189">TRIM(MID(AH83, FIND("=", AH83, 1) + 1, FIND(",", AH83, 1) - FIND("=", AH83, 1) - 1))</f>
        <v>5.300256e-07</v>
      </c>
    </row>
    <row r="84" spans="1:42" x14ac:dyDescent="0.25">
      <c r="E84" s="5"/>
      <c r="F84" s="5"/>
      <c r="G84" s="5"/>
    </row>
    <row r="85" spans="1:42" x14ac:dyDescent="0.25">
      <c r="A85" t="s">
        <v>326</v>
      </c>
      <c r="B85">
        <v>4</v>
      </c>
      <c r="E85" s="5" t="str">
        <f t="shared" ref="E85" si="190">TRIM(MID(A85, FIND("=", A85, 1) + 1, FIND(",", A85, 1) - FIND("=", A85, 1) - 1))</f>
        <v>-1.280291e-07</v>
      </c>
      <c r="F85" s="5" t="str">
        <f t="shared" ref="F85" si="191">TRIM(MID(A85, FIND("=", A85, 1) + 1, FIND(",", A85, 1) - FIND("=", A85, 1) - 1))</f>
        <v>-1.280291e-07</v>
      </c>
      <c r="G85" s="5" t="str">
        <f t="shared" ref="G85" si="192">TRIM(MID(A85, FIND("=", A85, 1) + 1, FIND(",", A85, 1) - FIND("=", A85, 1) - 1))</f>
        <v>-1.280291e-07</v>
      </c>
      <c r="L85" t="s">
        <v>123</v>
      </c>
      <c r="M85">
        <v>4</v>
      </c>
      <c r="P85" s="5" t="str">
        <f t="shared" ref="P85" si="193">TRIM(MID(L85, FIND("=", L85, 1) + 1, FIND(",", L85, 1) - FIND("=", L85, 1) - 1))</f>
        <v>-2.405525e-07</v>
      </c>
      <c r="Q85" s="5" t="str">
        <f t="shared" ref="Q85" si="194">TRIM(MID(L85, FIND("=", L85, 1) + 1, FIND(",", L85, 1) - FIND("=", L85, 1) - 1))</f>
        <v>-2.405525e-07</v>
      </c>
      <c r="R85" s="5" t="str">
        <f t="shared" ref="R85" si="195">TRIM(MID(L85, FIND("=", L85, 1) + 1, FIND(",", L85, 1) - FIND("=", L85, 1) - 1))</f>
        <v>-2.405525e-07</v>
      </c>
      <c r="W85" t="s">
        <v>123</v>
      </c>
      <c r="X85">
        <v>4</v>
      </c>
      <c r="AA85" t="str">
        <f t="shared" ref="AA85" si="196">TRIM(MID(W85, FIND("=", W85, 1) + 1, FIND(",", W85, 1) - FIND("=", W85, 1) - 1))</f>
        <v>-2.405525e-07</v>
      </c>
      <c r="AB85" t="str">
        <f t="shared" ref="AB85" si="197">TRIM(MID(W85, FIND("=", W85, 1) + 1, FIND(",", W85, 1) - FIND("=", W85, 1) - 1))</f>
        <v>-2.405525e-07</v>
      </c>
      <c r="AC85" t="str">
        <f t="shared" ref="AC85" si="198">TRIM(MID(W85, FIND("=", W85, 1) + 1, FIND(",", W85, 1) - FIND("=", W85, 1) - 1))</f>
        <v>-2.405525e-07</v>
      </c>
      <c r="AH85" t="s">
        <v>75</v>
      </c>
      <c r="AI85">
        <v>4</v>
      </c>
      <c r="AL85" t="str">
        <f t="shared" ref="AL85" si="199">TRIM(MID(AH85, FIND("=", AH85, 1) + 1, FIND(",", AH85, 1) - FIND("=", AH85, 1) - 1))</f>
        <v>-3.885211e-07</v>
      </c>
      <c r="AM85" t="str">
        <f t="shared" ref="AM85" si="200">TRIM(MID(AH85, FIND("=", AH85, 1) + 1, FIND(",", AH85, 1) - FIND("=", AH85, 1) - 1))</f>
        <v>-3.885211e-07</v>
      </c>
      <c r="AN85" t="str">
        <f t="shared" ref="AN85" si="201">TRIM(MID(AH85, FIND("=", AH85, 1) + 1, FIND(",", AH85, 1) - FIND("=", AH85, 1) - 1))</f>
        <v>-3.885211e-07</v>
      </c>
    </row>
    <row r="86" spans="1:42" x14ac:dyDescent="0.25">
      <c r="E86" s="5"/>
      <c r="F86" s="5"/>
      <c r="G86" s="5"/>
    </row>
    <row r="87" spans="1:42" x14ac:dyDescent="0.25">
      <c r="A87" t="s">
        <v>133</v>
      </c>
      <c r="B87" t="str">
        <f>A87</f>
        <v>Extrapolated data:</v>
      </c>
      <c r="E87" s="5"/>
      <c r="F87" s="5"/>
      <c r="G87" s="5"/>
      <c r="L87" t="s">
        <v>133</v>
      </c>
      <c r="M87" t="str">
        <f>L87</f>
        <v>Extrapolated data:</v>
      </c>
      <c r="W87" t="s">
        <v>133</v>
      </c>
      <c r="X87" t="str">
        <f>W87</f>
        <v>Extrapolated data:</v>
      </c>
      <c r="AH87" t="s">
        <v>133</v>
      </c>
      <c r="AI87" t="str">
        <f>AH87</f>
        <v>Extrapolated data:</v>
      </c>
    </row>
    <row r="88" spans="1:42" x14ac:dyDescent="0.25">
      <c r="E88" s="5"/>
      <c r="F88" s="5"/>
      <c r="G88" s="5"/>
    </row>
    <row r="89" spans="1:42" x14ac:dyDescent="0.25">
      <c r="A89" t="s">
        <v>50</v>
      </c>
      <c r="B89" t="str" cm="1">
        <f t="array" ref="B89:I89">_xlfn.TEXTSPLIT(A89, "   ",,1)</f>
        <v>Node</v>
      </c>
      <c r="C89" t="str">
        <v xml:space="preserve"> Element</v>
      </c>
      <c r="D89" t="str">
        <v xml:space="preserve"> Stress XX</v>
      </c>
      <c r="E89" s="5" t="str">
        <v xml:space="preserve"> Stress YY</v>
      </c>
      <c r="F89" s="5" t="str">
        <v xml:space="preserve"> Stress XY</v>
      </c>
      <c r="G89" s="5" t="str">
        <v xml:space="preserve"> Strain XX</v>
      </c>
      <c r="H89" t="str">
        <v xml:space="preserve"> Strain YY</v>
      </c>
      <c r="I89" t="str">
        <v xml:space="preserve"> Strain XY</v>
      </c>
      <c r="L89" t="s">
        <v>50</v>
      </c>
      <c r="M89" t="str" cm="1">
        <f t="array" ref="M89:T89">_xlfn.TEXTSPLIT(L89, "   ",,1)</f>
        <v>Node</v>
      </c>
      <c r="N89" t="str">
        <v xml:space="preserve"> Element</v>
      </c>
      <c r="O89" t="str">
        <v xml:space="preserve"> Stress XX</v>
      </c>
      <c r="P89" s="5" t="str">
        <v xml:space="preserve"> Stress YY</v>
      </c>
      <c r="Q89" s="5" t="str">
        <v xml:space="preserve"> Stress XY</v>
      </c>
      <c r="R89" s="5" t="str">
        <v xml:space="preserve"> Strain XX</v>
      </c>
      <c r="S89" t="str">
        <v xml:space="preserve"> Strain YY</v>
      </c>
      <c r="T89" t="str">
        <v xml:space="preserve"> Strain XY</v>
      </c>
      <c r="W89" t="s">
        <v>50</v>
      </c>
      <c r="X89" t="str" cm="1">
        <f t="array" ref="X89:AE89">_xlfn.TEXTSPLIT(W89, "   ",,1)</f>
        <v>Node</v>
      </c>
      <c r="Y89" t="str">
        <v xml:space="preserve"> Element</v>
      </c>
      <c r="Z89" t="str">
        <v xml:space="preserve"> Stress XX</v>
      </c>
      <c r="AA89" t="str">
        <v xml:space="preserve"> Stress YY</v>
      </c>
      <c r="AB89" t="str">
        <v xml:space="preserve"> Stress XY</v>
      </c>
      <c r="AC89" t="str">
        <v xml:space="preserve"> Strain XX</v>
      </c>
      <c r="AD89" t="str">
        <v xml:space="preserve"> Strain YY</v>
      </c>
      <c r="AE89" t="str">
        <v xml:space="preserve"> Strain XY</v>
      </c>
      <c r="AH89" t="s">
        <v>50</v>
      </c>
      <c r="AI89" t="str" cm="1">
        <f t="array" ref="AI89:AP89">_xlfn.TEXTSPLIT(AH89, "   ",,1)</f>
        <v>Node</v>
      </c>
      <c r="AJ89" t="str">
        <v xml:space="preserve"> Element</v>
      </c>
      <c r="AK89" t="str">
        <v xml:space="preserve"> Stress XX</v>
      </c>
      <c r="AL89" t="str">
        <v xml:space="preserve"> Stress YY</v>
      </c>
      <c r="AM89" t="str">
        <v xml:space="preserve"> Stress XY</v>
      </c>
      <c r="AN89" t="str">
        <v xml:space="preserve"> Strain XX</v>
      </c>
      <c r="AO89" t="str">
        <v xml:space="preserve"> Strain YY</v>
      </c>
      <c r="AP89" t="str">
        <v xml:space="preserve"> Strain XY</v>
      </c>
    </row>
    <row r="90" spans="1:42" x14ac:dyDescent="0.25">
      <c r="A90" t="s">
        <v>51</v>
      </c>
      <c r="B90" s="7" t="s">
        <v>168</v>
      </c>
      <c r="E90" s="5"/>
      <c r="F90" s="5"/>
      <c r="G90" s="5"/>
      <c r="L90" t="s">
        <v>51</v>
      </c>
      <c r="M90" s="7" t="s">
        <v>168</v>
      </c>
      <c r="W90" t="s">
        <v>51</v>
      </c>
      <c r="X90" s="7" t="s">
        <v>168</v>
      </c>
      <c r="AH90" t="s">
        <v>51</v>
      </c>
      <c r="AI90" s="7" t="s">
        <v>168</v>
      </c>
    </row>
    <row r="91" spans="1:42" x14ac:dyDescent="0.25">
      <c r="A91" t="s">
        <v>327</v>
      </c>
      <c r="B91" t="str" cm="1">
        <f t="array" ref="B91:I91">TRIM(_xlfn.TEXTSPLIT(A91, "   ",,1))</f>
        <v>5</v>
      </c>
      <c r="C91" t="str">
        <v>1</v>
      </c>
      <c r="D91" t="str">
        <v>1.893979e+05</v>
      </c>
      <c r="E91" s="5" t="str">
        <v>7.365474e+04</v>
      </c>
      <c r="F91" s="5" t="str">
        <v>-9.208727e+05</v>
      </c>
      <c r="G91" s="5" t="str">
        <v>8.230625e-07</v>
      </c>
      <c r="H91" t="str">
        <v>3.418139e-22</v>
      </c>
      <c r="I91" t="str">
        <v>-1.309686e-05</v>
      </c>
      <c r="L91" t="s">
        <v>52</v>
      </c>
      <c r="M91" t="str" cm="1">
        <f t="array" ref="M91:T91">TRIM(_xlfn.TEXTSPLIT(L91, "   ",,1))</f>
        <v>5</v>
      </c>
      <c r="N91" t="str">
        <v>1</v>
      </c>
      <c r="O91" t="str">
        <v>2.217342e+05</v>
      </c>
      <c r="P91" s="5" t="str">
        <v>2.722281e+05</v>
      </c>
      <c r="Q91" s="5" t="str">
        <v>-1.039308e+06</v>
      </c>
      <c r="R91" s="5" t="str">
        <v>5.932429e-07</v>
      </c>
      <c r="S91" t="str">
        <v>9.523102e-07</v>
      </c>
      <c r="T91" t="str">
        <v>-1.478127e-05</v>
      </c>
      <c r="W91" t="s">
        <v>52</v>
      </c>
      <c r="X91" t="str" cm="1">
        <f t="array" ref="X91:AE91">TRIM(_xlfn.TEXTSPLIT(W91, "   ",,1))</f>
        <v>5</v>
      </c>
      <c r="Y91" t="str">
        <v>1</v>
      </c>
      <c r="Z91" t="str">
        <v>2.217342e+05</v>
      </c>
      <c r="AA91" t="str">
        <v>2.722281e+05</v>
      </c>
      <c r="AB91" t="str">
        <v>-1.039308e+06</v>
      </c>
      <c r="AC91" t="str">
        <v>5.932429e-07</v>
      </c>
      <c r="AD91" t="str">
        <v>9.523102e-07</v>
      </c>
      <c r="AE91" t="str">
        <v>-1.478127e-05</v>
      </c>
      <c r="AH91" t="s">
        <v>215</v>
      </c>
      <c r="AI91" t="str" cm="1">
        <f t="array" ref="AI91:AP91">TRIM(_xlfn.TEXTSPLIT(AH91, "   ",,1))</f>
        <v>5</v>
      </c>
      <c r="AJ91" t="str">
        <v>1</v>
      </c>
      <c r="AK91" t="str">
        <v>1.137245e+05</v>
      </c>
      <c r="AL91" t="str">
        <v>7.498539e+04</v>
      </c>
      <c r="AM91" t="str">
        <v>-8.969064e+05</v>
      </c>
      <c r="AN91" t="str">
        <v>4.329652e-07</v>
      </c>
      <c r="AO91" t="str">
        <v>1.574871e-07</v>
      </c>
      <c r="AP91" t="str">
        <v>-1.275600e-05</v>
      </c>
    </row>
    <row r="92" spans="1:42" x14ac:dyDescent="0.25">
      <c r="A92" t="s">
        <v>328</v>
      </c>
      <c r="B92" t="str" cm="1">
        <f t="array" ref="B92:I92">TRIM(_xlfn.TEXTSPLIT(A92, "   ",,1))</f>
        <v>6</v>
      </c>
      <c r="C92" t="str">
        <v>1</v>
      </c>
      <c r="D92" t="str">
        <v>3.181825e+05</v>
      </c>
      <c r="E92" s="5" t="str">
        <v>4.048152e+05</v>
      </c>
      <c r="F92" s="5" t="str">
        <v>-9.403655e+05</v>
      </c>
      <c r="G92" s="5" t="str">
        <v>8.230625e-07</v>
      </c>
      <c r="H92" t="str">
        <v>1.439117e-06</v>
      </c>
      <c r="I92" t="str">
        <v>-1.337409e-05</v>
      </c>
      <c r="L92" t="s">
        <v>53</v>
      </c>
      <c r="M92" t="str" cm="1">
        <f t="array" ref="M92:T92">TRIM(_xlfn.TEXTSPLIT(L92, "   ",,1))</f>
        <v>6</v>
      </c>
      <c r="N92" t="str">
        <v>1</v>
      </c>
      <c r="O92" t="str">
        <v>2.852547e+04</v>
      </c>
      <c r="P92" s="5" t="str">
        <v>4.654368e+05</v>
      </c>
      <c r="Q92" s="5" t="str">
        <v>-9.273656e+05</v>
      </c>
      <c r="R92" s="5" t="str">
        <v>-7.806860e-07</v>
      </c>
      <c r="S92" t="str">
        <v>2.326239e-06</v>
      </c>
      <c r="T92" t="str">
        <v>-1.318920e-05</v>
      </c>
      <c r="W92" t="s">
        <v>53</v>
      </c>
      <c r="X92" t="str" cm="1">
        <f t="array" ref="X92:AE92">TRIM(_xlfn.TEXTSPLIT(W92, "   ",,1))</f>
        <v>6</v>
      </c>
      <c r="Y92" t="str">
        <v>1</v>
      </c>
      <c r="Z92" t="str">
        <v>2.852547e+04</v>
      </c>
      <c r="AA92" t="str">
        <v>4.654368e+05</v>
      </c>
      <c r="AB92" t="str">
        <v>-9.273656e+05</v>
      </c>
      <c r="AC92" t="str">
        <v>-7.806860e-07</v>
      </c>
      <c r="AD92" t="str">
        <v>2.326239e-06</v>
      </c>
      <c r="AE92" t="str">
        <v>-1.318920e-05</v>
      </c>
      <c r="AH92" t="s">
        <v>216</v>
      </c>
      <c r="AI92" t="str" cm="1">
        <f t="array" ref="AI92:AP92">TRIM(_xlfn.TEXTSPLIT(AH92, "   ",,1))</f>
        <v>6</v>
      </c>
      <c r="AJ92" t="str">
        <v>1</v>
      </c>
      <c r="AK92" t="str">
        <v>1.137245e+05</v>
      </c>
      <c r="AL92" t="str">
        <v>4.421059e+05</v>
      </c>
      <c r="AM92" t="str">
        <v>-8.969064e+05</v>
      </c>
      <c r="AN92" t="str">
        <v>-2.980125e-07</v>
      </c>
      <c r="AO92" t="str">
        <v>2.037144e-06</v>
      </c>
      <c r="AP92" t="str">
        <v>-1.275600e-05</v>
      </c>
    </row>
    <row r="93" spans="1:42" x14ac:dyDescent="0.25">
      <c r="A93" t="s">
        <v>329</v>
      </c>
      <c r="B93" t="str" cm="1">
        <f t="array" ref="B93:I93">TRIM(_xlfn.TEXTSPLIT(A93, "   ",,1))</f>
        <v>2</v>
      </c>
      <c r="C93" t="str">
        <v>1</v>
      </c>
      <c r="D93" t="str">
        <v>2.756529e+05</v>
      </c>
      <c r="E93" s="5" t="str">
        <v>3.882759e+05</v>
      </c>
      <c r="F93" s="5" t="str">
        <v>-8.729069e+05</v>
      </c>
      <c r="G93" s="5" t="str">
        <v>6.382422e-07</v>
      </c>
      <c r="H93" t="str">
        <v>1.439117e-06</v>
      </c>
      <c r="I93" t="str">
        <v>-1.241468e-05</v>
      </c>
      <c r="L93" t="s">
        <v>54</v>
      </c>
      <c r="M93" t="str" cm="1">
        <f t="array" ref="M93:T93">TRIM(_xlfn.TEXTSPLIT(L93, "   ",,1))</f>
        <v>2</v>
      </c>
      <c r="N93" t="str">
        <v>1</v>
      </c>
      <c r="O93" t="str">
        <v>1.031540e+05</v>
      </c>
      <c r="P93" s="5" t="str">
        <v>3.908083e+05</v>
      </c>
      <c r="Q93" s="5" t="str">
        <v>-7.985598e+05</v>
      </c>
      <c r="R93" s="5" t="str">
        <v>-2.499946e-07</v>
      </c>
      <c r="S93" t="str">
        <v>1.795548e-06</v>
      </c>
      <c r="T93" t="str">
        <v>-1.135729e-05</v>
      </c>
      <c r="W93" t="s">
        <v>54</v>
      </c>
      <c r="X93" t="str" cm="1">
        <f t="array" ref="X93:AE93">TRIM(_xlfn.TEXTSPLIT(W93, "   ",,1))</f>
        <v>2</v>
      </c>
      <c r="Y93" t="str">
        <v>1</v>
      </c>
      <c r="Z93" t="str">
        <v>1.031540e+05</v>
      </c>
      <c r="AA93" t="str">
        <v>3.908083e+05</v>
      </c>
      <c r="AB93" t="str">
        <v>-7.985598e+05</v>
      </c>
      <c r="AC93" t="str">
        <v>-2.499946e-07</v>
      </c>
      <c r="AD93" t="str">
        <v>1.795548e-06</v>
      </c>
      <c r="AE93" t="str">
        <v>-1.135729e-05</v>
      </c>
      <c r="AH93" t="s">
        <v>217</v>
      </c>
      <c r="AI93" t="str" cm="1">
        <f t="array" ref="AI93:AP93">TRIM(_xlfn.TEXTSPLIT(AH93, "   ",,1))</f>
        <v>2</v>
      </c>
      <c r="AJ93" t="str">
        <v>1</v>
      </c>
      <c r="AK93" t="str">
        <v>2.719147e+05</v>
      </c>
      <c r="AL93" t="str">
        <v>4.421059e+05</v>
      </c>
      <c r="AM93" t="str">
        <v>-8.969064e+05</v>
      </c>
      <c r="AN93" t="str">
        <v>5.119212e-07</v>
      </c>
      <c r="AO93" t="str">
        <v>1.722170e-06</v>
      </c>
      <c r="AP93" t="str">
        <v>-1.275600e-05</v>
      </c>
    </row>
    <row r="94" spans="1:42" x14ac:dyDescent="0.25">
      <c r="A94" t="s">
        <v>330</v>
      </c>
      <c r="B94" t="str" cm="1">
        <f t="array" ref="B94:I94">TRIM(_xlfn.TEXTSPLIT(A94, "   ",,1))</f>
        <v>1</v>
      </c>
      <c r="C94" t="str">
        <v>1</v>
      </c>
      <c r="D94" t="str">
        <v>1.468682e+05</v>
      </c>
      <c r="E94" s="5" t="str">
        <v>5.711543e+04</v>
      </c>
      <c r="F94" s="5" t="str">
        <v>-8.534141e+05</v>
      </c>
      <c r="G94" s="5" t="str">
        <v>6.382422e-07</v>
      </c>
      <c r="H94" t="str">
        <v>3.331820e-22</v>
      </c>
      <c r="I94" t="str">
        <v>-1.213745e-05</v>
      </c>
      <c r="L94" t="s">
        <v>55</v>
      </c>
      <c r="M94" t="str" cm="1">
        <f t="array" ref="M94:T94">TRIM(_xlfn.TEXTSPLIT(L94, "   ",,1))</f>
        <v>1</v>
      </c>
      <c r="N94" t="str">
        <v>1</v>
      </c>
      <c r="O94" t="str">
        <v>2.963627e+05</v>
      </c>
      <c r="P94" s="5" t="str">
        <v>1.975996e+05</v>
      </c>
      <c r="Q94" s="5" t="str">
        <v>-9.105025e+05</v>
      </c>
      <c r="R94" s="5" t="str">
        <v>1.123934e-06</v>
      </c>
      <c r="S94" t="str">
        <v>4.216187e-07</v>
      </c>
      <c r="T94" t="str">
        <v>-1.294937e-05</v>
      </c>
      <c r="W94" t="s">
        <v>55</v>
      </c>
      <c r="X94" t="str" cm="1">
        <f t="array" ref="X94:AE94">TRIM(_xlfn.TEXTSPLIT(W94, "   ",,1))</f>
        <v>1</v>
      </c>
      <c r="Y94" t="str">
        <v>1</v>
      </c>
      <c r="Z94" t="str">
        <v>2.963627e+05</v>
      </c>
      <c r="AA94" t="str">
        <v>1.975996e+05</v>
      </c>
      <c r="AB94" t="str">
        <v>-9.105025e+05</v>
      </c>
      <c r="AC94" t="str">
        <v>1.123934e-06</v>
      </c>
      <c r="AD94" t="str">
        <v>4.216187e-07</v>
      </c>
      <c r="AE94" t="str">
        <v>-1.294937e-05</v>
      </c>
      <c r="AH94" t="s">
        <v>218</v>
      </c>
      <c r="AI94" t="str" cm="1">
        <f t="array" ref="AI94:AP94">TRIM(_xlfn.TEXTSPLIT(AH94, "   ",,1))</f>
        <v>1</v>
      </c>
      <c r="AJ94" t="str">
        <v>1</v>
      </c>
      <c r="AK94" t="str">
        <v>2.719147e+05</v>
      </c>
      <c r="AL94" t="str">
        <v>7.498539e+04</v>
      </c>
      <c r="AM94" t="str">
        <v>-8.969064e+05</v>
      </c>
      <c r="AN94" t="str">
        <v>1.242899e-06</v>
      </c>
      <c r="AO94" t="str">
        <v>-1.574871e-07</v>
      </c>
      <c r="AP94" t="str">
        <v>-1.275600e-05</v>
      </c>
    </row>
    <row r="95" spans="1:42" x14ac:dyDescent="0.25">
      <c r="A95" t="s">
        <v>331</v>
      </c>
      <c r="B95" t="str" cm="1">
        <f t="array" ref="B95:I95">TRIM(_xlfn.TEXTSPLIT(A95, "   ",,1))</f>
        <v>6</v>
      </c>
      <c r="C95" t="str">
        <v>2</v>
      </c>
      <c r="D95" t="str">
        <v>2.988500e+05</v>
      </c>
      <c r="E95" s="5" t="str">
        <v>3.972970e+05</v>
      </c>
      <c r="F95" s="5" t="str">
        <v>6.891731e+05</v>
      </c>
      <c r="G95" s="5" t="str">
        <v>7.390494e-07</v>
      </c>
      <c r="H95" t="str">
        <v>1.439117e-06</v>
      </c>
      <c r="I95" t="str">
        <v>9.801573e-06</v>
      </c>
      <c r="L95" t="s">
        <v>56</v>
      </c>
      <c r="M95" t="str" cm="1">
        <f t="array" ref="M95:T95">TRIM(_xlfn.TEXTSPLIT(L95, "   ",,1))</f>
        <v>6</v>
      </c>
      <c r="N95" t="str">
        <v>2</v>
      </c>
      <c r="O95" t="str">
        <v>-3.342558e+05</v>
      </c>
      <c r="P95" s="5" t="str">
        <v>-2.100991e+05</v>
      </c>
      <c r="Q95" s="5" t="str">
        <v>8.795718e+05</v>
      </c>
      <c r="R95" s="5" t="str">
        <v>-1.293059e-06</v>
      </c>
      <c r="S95" t="str">
        <v>-4.101669e-07</v>
      </c>
      <c r="T95" t="str">
        <v>1.250946e-05</v>
      </c>
      <c r="W95" t="s">
        <v>56</v>
      </c>
      <c r="X95" t="str" cm="1">
        <f t="array" ref="X95:AE95">TRIM(_xlfn.TEXTSPLIT(W95, "   ",,1))</f>
        <v>6</v>
      </c>
      <c r="Y95" t="str">
        <v>2</v>
      </c>
      <c r="Z95" t="str">
        <v>-3.342558e+05</v>
      </c>
      <c r="AA95" t="str">
        <v>-2.100991e+05</v>
      </c>
      <c r="AB95" t="str">
        <v>8.795718e+05</v>
      </c>
      <c r="AC95" t="str">
        <v>-1.293059e-06</v>
      </c>
      <c r="AD95" t="str">
        <v>-4.101669e-07</v>
      </c>
      <c r="AE95" t="str">
        <v>1.250946e-05</v>
      </c>
      <c r="AH95" t="s">
        <v>219</v>
      </c>
      <c r="AI95" t="str" cm="1">
        <f t="array" ref="AI95:AP95">TRIM(_xlfn.TEXTSPLIT(AH95, "   ",,1))</f>
        <v>6</v>
      </c>
      <c r="AJ95" t="str">
        <v>2</v>
      </c>
      <c r="AK95" t="str">
        <v>2.637681e+05</v>
      </c>
      <c r="AL95" t="str">
        <v>2.476614e+05</v>
      </c>
      <c r="AM95" t="str">
        <v>4.191190e+05</v>
      </c>
      <c r="AN95" t="str">
        <v>8.573710e-07</v>
      </c>
      <c r="AO95" t="str">
        <v>7.428350e-07</v>
      </c>
      <c r="AP95" t="str">
        <v>5.960803e-06</v>
      </c>
    </row>
    <row r="96" spans="1:42" x14ac:dyDescent="0.25">
      <c r="A96" t="s">
        <v>332</v>
      </c>
      <c r="B96" t="str" cm="1">
        <f t="array" ref="B96:I96">TRIM(_xlfn.TEXTSPLIT(A96, "   ",,1))</f>
        <v>7</v>
      </c>
      <c r="C96" t="str">
        <v>2</v>
      </c>
      <c r="D96" t="str">
        <v>-2.102488e+04</v>
      </c>
      <c r="E96" s="5" t="str">
        <v>-4.252383e+05</v>
      </c>
      <c r="F96" s="5" t="str">
        <v>3.166516e+05</v>
      </c>
      <c r="G96" s="5" t="str">
        <v>7.390494e-07</v>
      </c>
      <c r="H96" t="str">
        <v>-2.135357e-06</v>
      </c>
      <c r="I96" t="str">
        <v>4.503489e-06</v>
      </c>
      <c r="L96" t="s">
        <v>57</v>
      </c>
      <c r="M96" t="str" cm="1">
        <f t="array" ref="M96:T96">TRIM(_xlfn.TEXTSPLIT(L96, "   ",,1))</f>
        <v>7</v>
      </c>
      <c r="N96" t="str">
        <v>2</v>
      </c>
      <c r="O96" t="str">
        <v>1.065413e+05</v>
      </c>
      <c r="P96" s="5" t="str">
        <v>-6.508962e+05</v>
      </c>
      <c r="Q96" s="5" t="str">
        <v>2.084757e+05</v>
      </c>
      <c r="R96" s="5" t="str">
        <v>1.841498e-06</v>
      </c>
      <c r="S96" t="str">
        <v>-3.544724e-06</v>
      </c>
      <c r="T96" t="str">
        <v>2.964988e-06</v>
      </c>
      <c r="W96" t="s">
        <v>57</v>
      </c>
      <c r="X96" t="str" cm="1">
        <f t="array" ref="X96:AE96">TRIM(_xlfn.TEXTSPLIT(W96, "   ",,1))</f>
        <v>7</v>
      </c>
      <c r="Y96" t="str">
        <v>2</v>
      </c>
      <c r="Z96" t="str">
        <v>1.065413e+05</v>
      </c>
      <c r="AA96" t="str">
        <v>-6.508962e+05</v>
      </c>
      <c r="AB96" t="str">
        <v>2.084757e+05</v>
      </c>
      <c r="AC96" t="str">
        <v>1.841498e-06</v>
      </c>
      <c r="AD96" t="str">
        <v>-3.544724e-06</v>
      </c>
      <c r="AE96" t="str">
        <v>2.964988e-06</v>
      </c>
      <c r="AH96" t="s">
        <v>220</v>
      </c>
      <c r="AI96" t="str" cm="1">
        <f t="array" ref="AI96:AP96">TRIM(_xlfn.TEXTSPLIT(AH96, "   ",,1))</f>
        <v>7</v>
      </c>
      <c r="AJ96" t="str">
        <v>2</v>
      </c>
      <c r="AK96" t="str">
        <v>2.637681e+05</v>
      </c>
      <c r="AL96" t="str">
        <v>-6.224692e+05</v>
      </c>
      <c r="AM96" t="str">
        <v>4.191190e+05</v>
      </c>
      <c r="AN96" t="str">
        <v>2.589898e-06</v>
      </c>
      <c r="AO96" t="str">
        <v>-3.712234e-06</v>
      </c>
      <c r="AP96" t="str">
        <v>5.960803e-06</v>
      </c>
    </row>
    <row r="97" spans="1:42" x14ac:dyDescent="0.25">
      <c r="A97" t="s">
        <v>333</v>
      </c>
      <c r="B97" t="str" cm="1">
        <f t="array" ref="B97:I97">TRIM(_xlfn.TEXTSPLIT(A97, "   ",,1))</f>
        <v>3</v>
      </c>
      <c r="C97" t="str">
        <v>2</v>
      </c>
      <c r="D97" t="str">
        <v>-8.337992e+05</v>
      </c>
      <c r="E97" s="5" t="str">
        <v>-7.413172e+05</v>
      </c>
      <c r="F97" s="5" t="str">
        <v>1.490981e+05</v>
      </c>
      <c r="G97" s="5" t="str">
        <v>-2.793007e-06</v>
      </c>
      <c r="H97" t="str">
        <v>-2.135357e-06</v>
      </c>
      <c r="I97" t="str">
        <v>2.120506e-06</v>
      </c>
      <c r="L97" t="s">
        <v>58</v>
      </c>
      <c r="M97" t="str" cm="1">
        <f t="array" ref="M97:T97">TRIM(_xlfn.TEXTSPLIT(L97, "   ",,1))</f>
        <v>3</v>
      </c>
      <c r="N97" t="str">
        <v>2</v>
      </c>
      <c r="O97" t="str">
        <v>-3.408560e+05</v>
      </c>
      <c r="P97" s="5" t="str">
        <v>-2.034988e+05</v>
      </c>
      <c r="Q97" s="5" t="str">
        <v>-8.538902e+04</v>
      </c>
      <c r="R97" s="5" t="str">
        <v>-1.339994e-06</v>
      </c>
      <c r="S97" t="str">
        <v>-3.632319e-07</v>
      </c>
      <c r="T97" t="str">
        <v>-1.214422e-06</v>
      </c>
      <c r="W97" t="s">
        <v>58</v>
      </c>
      <c r="X97" t="str" cm="1">
        <f t="array" ref="X97:AE97">TRIM(_xlfn.TEXTSPLIT(W97, "   ",,1))</f>
        <v>3</v>
      </c>
      <c r="Y97" t="str">
        <v>2</v>
      </c>
      <c r="Z97" t="str">
        <v>-3.408560e+05</v>
      </c>
      <c r="AA97" t="str">
        <v>-2.034988e+05</v>
      </c>
      <c r="AB97" t="str">
        <v>-8.538902e+04</v>
      </c>
      <c r="AC97" t="str">
        <v>-1.339994e-06</v>
      </c>
      <c r="AD97" t="str">
        <v>-3.632319e-07</v>
      </c>
      <c r="AE97" t="str">
        <v>-1.214422e-06</v>
      </c>
      <c r="AH97" t="s">
        <v>221</v>
      </c>
      <c r="AI97" t="str" cm="1">
        <f t="array" ref="AI97:AP97">TRIM(_xlfn.TEXTSPLIT(AH97, "   ",,1))</f>
        <v>3</v>
      </c>
      <c r="AJ97" t="str">
        <v>2</v>
      </c>
      <c r="AK97" t="str">
        <v>-8.781289e+05</v>
      </c>
      <c r="AL97" t="str">
        <v>-6.224692e+05</v>
      </c>
      <c r="AM97" t="str">
        <v>4.191190e+05</v>
      </c>
      <c r="AN97" t="str">
        <v>-3.256615e-06</v>
      </c>
      <c r="AO97" t="str">
        <v>-1.438590e-06</v>
      </c>
      <c r="AP97" t="str">
        <v>5.960803e-06</v>
      </c>
    </row>
    <row r="98" spans="1:42" x14ac:dyDescent="0.25">
      <c r="A98" t="s">
        <v>334</v>
      </c>
      <c r="B98" t="str" cm="1">
        <f t="array" ref="B98:I98">TRIM(_xlfn.TEXTSPLIT(A98, "   ",,1))</f>
        <v>2</v>
      </c>
      <c r="C98" t="str">
        <v>2</v>
      </c>
      <c r="D98" t="str">
        <v>-5.139243e+05</v>
      </c>
      <c r="E98" s="5" t="str">
        <v>8.121808e+04</v>
      </c>
      <c r="F98" s="5" t="str">
        <v>5.216196e+05</v>
      </c>
      <c r="G98" s="5" t="str">
        <v>-2.793007e-06</v>
      </c>
      <c r="H98" t="str">
        <v>1.439117e-06</v>
      </c>
      <c r="I98" t="str">
        <v>7.418590e-06</v>
      </c>
      <c r="L98" t="s">
        <v>59</v>
      </c>
      <c r="M98" t="str" cm="1">
        <f t="array" ref="M98:T98">TRIM(_xlfn.TEXTSPLIT(L98, "   ",,1))</f>
        <v>2</v>
      </c>
      <c r="N98" t="str">
        <v>2</v>
      </c>
      <c r="O98" t="str">
        <v>-7.816531e+05</v>
      </c>
      <c r="P98" s="5" t="str">
        <v>2.372983e+05</v>
      </c>
      <c r="Q98" s="5" t="str">
        <v>5.857070e+05</v>
      </c>
      <c r="R98" s="5" t="str">
        <v>-4.474551e-06</v>
      </c>
      <c r="S98" t="str">
        <v>2.771325e-06</v>
      </c>
      <c r="T98" t="str">
        <v>8.330055e-06</v>
      </c>
      <c r="W98" t="s">
        <v>59</v>
      </c>
      <c r="X98" t="str" cm="1">
        <f t="array" ref="X98:AE98">TRIM(_xlfn.TEXTSPLIT(W98, "   ",,1))</f>
        <v>2</v>
      </c>
      <c r="Y98" t="str">
        <v>2</v>
      </c>
      <c r="Z98" t="str">
        <v>-7.816531e+05</v>
      </c>
      <c r="AA98" t="str">
        <v>2.372983e+05</v>
      </c>
      <c r="AB98" t="str">
        <v>5.857070e+05</v>
      </c>
      <c r="AC98" t="str">
        <v>-4.474551e-06</v>
      </c>
      <c r="AD98" t="str">
        <v>2.771325e-06</v>
      </c>
      <c r="AE98" t="str">
        <v>8.330055e-06</v>
      </c>
      <c r="AH98" t="s">
        <v>222</v>
      </c>
      <c r="AI98" t="str" cm="1">
        <f t="array" ref="AI98:AP98">TRIM(_xlfn.TEXTSPLIT(AH98, "   ",,1))</f>
        <v>2</v>
      </c>
      <c r="AJ98" t="str">
        <v>2</v>
      </c>
      <c r="AK98" t="str">
        <v>-8.781289e+05</v>
      </c>
      <c r="AL98" t="str">
        <v>2.476614e+05</v>
      </c>
      <c r="AM98" t="str">
        <v>4.191190e+05</v>
      </c>
      <c r="AN98" t="str">
        <v>-4.989141e-06</v>
      </c>
      <c r="AO98" t="str">
        <v>3.016479e-06</v>
      </c>
      <c r="AP98" t="str">
        <v>5.960803e-06</v>
      </c>
    </row>
    <row r="99" spans="1:42" x14ac:dyDescent="0.25">
      <c r="A99" t="s">
        <v>335</v>
      </c>
      <c r="B99" t="str" cm="1">
        <f t="array" ref="B99:I99">TRIM(_xlfn.TEXTSPLIT(A99, "   ",,1))</f>
        <v>7</v>
      </c>
      <c r="C99" t="str">
        <v>3</v>
      </c>
      <c r="D99" t="str">
        <v>-2.500127e+05</v>
      </c>
      <c r="E99" s="5" t="str">
        <v>-5.142892e+05</v>
      </c>
      <c r="F99" s="5" t="str">
        <v>-1.378833e+05</v>
      </c>
      <c r="G99" s="5" t="str">
        <v>-2.560583e-07</v>
      </c>
      <c r="H99" t="str">
        <v>-2.135357e-06</v>
      </c>
      <c r="I99" t="str">
        <v>-1.961007e-06</v>
      </c>
      <c r="L99" t="s">
        <v>60</v>
      </c>
      <c r="M99" t="str" cm="1">
        <f t="array" ref="M99:T99">TRIM(_xlfn.TEXTSPLIT(L99, "   ",,1))</f>
        <v>7</v>
      </c>
      <c r="N99" t="str">
        <v>3</v>
      </c>
      <c r="O99" t="str">
        <v>1.605663e+05</v>
      </c>
      <c r="P99" s="5" t="str">
        <v>-2.669550e+05</v>
      </c>
      <c r="Q99" s="5" t="str">
        <v>-1.759877e+05</v>
      </c>
      <c r="R99" s="5" t="str">
        <v>1.353637e-06</v>
      </c>
      <c r="S99" t="str">
        <v>-1.686515e-06</v>
      </c>
      <c r="T99" t="str">
        <v>-2.502936e-06</v>
      </c>
      <c r="W99" t="s">
        <v>60</v>
      </c>
      <c r="X99" t="str" cm="1">
        <f t="array" ref="X99:AE99">TRIM(_xlfn.TEXTSPLIT(W99, "   ",,1))</f>
        <v>7</v>
      </c>
      <c r="Y99" t="str">
        <v>3</v>
      </c>
      <c r="Z99" t="str">
        <v>1.605663e+05</v>
      </c>
      <c r="AA99" t="str">
        <v>-2.669550e+05</v>
      </c>
      <c r="AB99" t="str">
        <v>-1.759877e+05</v>
      </c>
      <c r="AC99" t="str">
        <v>1.353637e-06</v>
      </c>
      <c r="AD99" t="str">
        <v>-1.686515e-06</v>
      </c>
      <c r="AE99" t="str">
        <v>-2.502936e-06</v>
      </c>
      <c r="AH99" t="s">
        <v>223</v>
      </c>
      <c r="AI99" t="str" cm="1">
        <f t="array" ref="AI99:AP99">TRIM(_xlfn.TEXTSPLIT(AH99, "   ",,1))</f>
        <v>7</v>
      </c>
      <c r="AJ99" t="str">
        <v>3</v>
      </c>
      <c r="AK99" t="str">
        <v>-1.997913e+05</v>
      </c>
      <c r="AL99" t="str">
        <v>-4.814286e+05</v>
      </c>
      <c r="AM99" t="str">
        <v>6.272708e+03</v>
      </c>
      <c r="AN99" t="str">
        <v>-6.435366e-08</v>
      </c>
      <c r="AO99" t="str">
        <v>-2.067108e-06</v>
      </c>
      <c r="AP99" t="str">
        <v>8.921184e-08</v>
      </c>
    </row>
    <row r="100" spans="1:42" x14ac:dyDescent="0.25">
      <c r="A100" t="s">
        <v>336</v>
      </c>
      <c r="B100" t="str" cm="1">
        <f t="array" ref="B100:I100">TRIM(_xlfn.TEXTSPLIT(A100, "   ",,1))</f>
        <v>8</v>
      </c>
      <c r="C100" t="str">
        <v>3</v>
      </c>
      <c r="D100" t="str">
        <v>6.074395e+02</v>
      </c>
      <c r="E100" s="5" t="str">
        <v>1.301627e+05</v>
      </c>
      <c r="F100" s="5" t="str">
        <v>1.818211e+04</v>
      </c>
      <c r="G100" s="5" t="str">
        <v>-2.560583e-07</v>
      </c>
      <c r="H100" t="str">
        <v>6.652234e-07</v>
      </c>
      <c r="I100" t="str">
        <v>2.585900e-07</v>
      </c>
      <c r="L100" t="s">
        <v>61</v>
      </c>
      <c r="M100" t="str" cm="1">
        <f t="array" ref="M100:T100">TRIM(_xlfn.TEXTSPLIT(L100, "   ",,1))</f>
        <v>8</v>
      </c>
      <c r="N100" t="str">
        <v>3</v>
      </c>
      <c r="O100" t="str">
        <v>-2.384939e+05</v>
      </c>
      <c r="P100" s="5" t="str">
        <v>1.321051e+05</v>
      </c>
      <c r="Q100" s="5" t="str">
        <v>-5.463642e+02</v>
      </c>
      <c r="R100" s="5" t="str">
        <v>-1.484125e-06</v>
      </c>
      <c r="S100" t="str">
        <v>1.151246e-06</v>
      </c>
      <c r="T100" t="str">
        <v>-7.770513e-09</v>
      </c>
      <c r="W100" t="s">
        <v>61</v>
      </c>
      <c r="X100" t="str" cm="1">
        <f t="array" ref="X100:AE100">TRIM(_xlfn.TEXTSPLIT(W100, "   ",,1))</f>
        <v>8</v>
      </c>
      <c r="Y100" t="str">
        <v>3</v>
      </c>
      <c r="Z100" t="str">
        <v>-2.384939e+05</v>
      </c>
      <c r="AA100" t="str">
        <v>1.321051e+05</v>
      </c>
      <c r="AB100" t="str">
        <v>-5.463642e+02</v>
      </c>
      <c r="AC100" t="str">
        <v>-1.484125e-06</v>
      </c>
      <c r="AD100" t="str">
        <v>1.151246e-06</v>
      </c>
      <c r="AE100" t="str">
        <v>-7.770513e-09</v>
      </c>
      <c r="AH100" t="s">
        <v>224</v>
      </c>
      <c r="AI100" t="str" cm="1">
        <f t="array" ref="AI100:AP100">TRIM(_xlfn.TEXTSPLIT(AH100, "   ",,1))</f>
        <v>8</v>
      </c>
      <c r="AJ100" t="str">
        <v>3</v>
      </c>
      <c r="AK100" t="str">
        <v>-1.997913e+05</v>
      </c>
      <c r="AL100" t="str">
        <v>2.344416e+05</v>
      </c>
      <c r="AM100" t="str">
        <v>6.272708e+03</v>
      </c>
      <c r="AN100" t="str">
        <v>-1.489731e-06</v>
      </c>
      <c r="AO100" t="str">
        <v>1.598148e-06</v>
      </c>
      <c r="AP100" t="str">
        <v>8.921184e-08</v>
      </c>
    </row>
    <row r="101" spans="1:42" x14ac:dyDescent="0.25">
      <c r="A101" t="s">
        <v>337</v>
      </c>
      <c r="B101" t="str" cm="1">
        <f t="array" ref="B101:I101">TRIM(_xlfn.TEXTSPLIT(A101, "   ",,1))</f>
        <v>4</v>
      </c>
      <c r="C101" t="str">
        <v>3</v>
      </c>
      <c r="D101" t="str">
        <v>3.411139e+05</v>
      </c>
      <c r="E101" s="5" t="str">
        <v>2.625818e+05</v>
      </c>
      <c r="F101" s="5" t="str">
        <v>1.494593e+05</v>
      </c>
      <c r="G101" s="5" t="str">
        <v>1.223673e-06</v>
      </c>
      <c r="H101" t="str">
        <v>6.652234e-07</v>
      </c>
      <c r="I101" t="str">
        <v>2.125644e-06</v>
      </c>
      <c r="L101" t="s">
        <v>62</v>
      </c>
      <c r="M101" t="str" cm="1">
        <f t="array" ref="M101:T101">TRIM(_xlfn.TEXTSPLIT(L101, "   ",,1))</f>
        <v>4</v>
      </c>
      <c r="N101" t="str">
        <v>3</v>
      </c>
      <c r="O101" t="str">
        <v>-1.215330e+05</v>
      </c>
      <c r="P101" s="5" t="str">
        <v>1.514425e+04</v>
      </c>
      <c r="Q101" s="5" t="str">
        <v>2.654938e+05</v>
      </c>
      <c r="R101" s="5" t="str">
        <v>-6.524028e-07</v>
      </c>
      <c r="S101" t="str">
        <v>3.195243e-07</v>
      </c>
      <c r="T101" t="str">
        <v>3.775911e-06</v>
      </c>
      <c r="W101" t="s">
        <v>62</v>
      </c>
      <c r="X101" t="str" cm="1">
        <f t="array" ref="X101:AE101">TRIM(_xlfn.TEXTSPLIT(W101, "   ",,1))</f>
        <v>4</v>
      </c>
      <c r="Y101" t="str">
        <v>3</v>
      </c>
      <c r="Z101" t="str">
        <v>-1.215330e+05</v>
      </c>
      <c r="AA101" t="str">
        <v>1.514425e+04</v>
      </c>
      <c r="AB101" t="str">
        <v>2.654938e+05</v>
      </c>
      <c r="AC101" t="str">
        <v>-6.524028e-07</v>
      </c>
      <c r="AD101" t="str">
        <v>3.195243e-07</v>
      </c>
      <c r="AE101" t="str">
        <v>3.775911e-06</v>
      </c>
      <c r="AH101" t="s">
        <v>225</v>
      </c>
      <c r="AI101" t="str" cm="1">
        <f t="array" ref="AI101:AP101">TRIM(_xlfn.TEXTSPLIT(AH101, "   ",,1))</f>
        <v>4</v>
      </c>
      <c r="AJ101" t="str">
        <v>3</v>
      </c>
      <c r="AK101" t="str">
        <v>3.107821e+05</v>
      </c>
      <c r="AL101" t="str">
        <v>2.344416e+05</v>
      </c>
      <c r="AM101" t="str">
        <v>6.272708e+03</v>
      </c>
      <c r="AN101" t="str">
        <v>1.124405e-06</v>
      </c>
      <c r="AO101" t="str">
        <v>5.815393e-07</v>
      </c>
      <c r="AP101" t="str">
        <v>8.921184e-08</v>
      </c>
    </row>
    <row r="102" spans="1:42" x14ac:dyDescent="0.25">
      <c r="A102" t="s">
        <v>338</v>
      </c>
      <c r="B102" t="str" cm="1">
        <f t="array" ref="B102:I102">TRIM(_xlfn.TEXTSPLIT(A102, "   ",,1))</f>
        <v>3</v>
      </c>
      <c r="C102" t="str">
        <v>3</v>
      </c>
      <c r="D102" t="str">
        <v>9.049370e+04</v>
      </c>
      <c r="E102" s="5" t="str">
        <v>-3.818700e+05</v>
      </c>
      <c r="F102" s="5" t="str">
        <v>-6.606112e+03</v>
      </c>
      <c r="G102" s="5" t="str">
        <v>1.223673e-06</v>
      </c>
      <c r="H102" t="str">
        <v>-2.135357e-06</v>
      </c>
      <c r="I102" t="str">
        <v>-9.395359e-08</v>
      </c>
      <c r="L102" t="s">
        <v>63</v>
      </c>
      <c r="M102" t="str" cm="1">
        <f t="array" ref="M102:T102">TRIM(_xlfn.TEXTSPLIT(L102, "   ",,1))</f>
        <v>3</v>
      </c>
      <c r="N102" t="str">
        <v>3</v>
      </c>
      <c r="O102" t="str">
        <v>2.775272e+05</v>
      </c>
      <c r="P102" s="5" t="str">
        <v>-3.839159e+05</v>
      </c>
      <c r="Q102" s="5" t="str">
        <v>9.005242e+04</v>
      </c>
      <c r="R102" s="5" t="str">
        <v>2.185358e-06</v>
      </c>
      <c r="S102" t="str">
        <v>-2.518237e-06</v>
      </c>
      <c r="T102" t="str">
        <v>1.280746e-06</v>
      </c>
      <c r="W102" t="s">
        <v>63</v>
      </c>
      <c r="X102" t="str" cm="1">
        <f t="array" ref="X102:AE102">TRIM(_xlfn.TEXTSPLIT(W102, "   ",,1))</f>
        <v>3</v>
      </c>
      <c r="Y102" t="str">
        <v>3</v>
      </c>
      <c r="Z102" t="str">
        <v>2.775272e+05</v>
      </c>
      <c r="AA102" t="str">
        <v>-3.839159e+05</v>
      </c>
      <c r="AB102" t="str">
        <v>9.005242e+04</v>
      </c>
      <c r="AC102" t="str">
        <v>2.185358e-06</v>
      </c>
      <c r="AD102" t="str">
        <v>-2.518237e-06</v>
      </c>
      <c r="AE102" t="str">
        <v>1.280746e-06</v>
      </c>
      <c r="AH102" t="s">
        <v>226</v>
      </c>
      <c r="AI102" t="str" cm="1">
        <f t="array" ref="AI102:AP102">TRIM(_xlfn.TEXTSPLIT(AH102, "   ",,1))</f>
        <v>3</v>
      </c>
      <c r="AJ102" t="str">
        <v>3</v>
      </c>
      <c r="AK102" t="str">
        <v>3.107821e+05</v>
      </c>
      <c r="AL102" t="str">
        <v>-4.814286e+05</v>
      </c>
      <c r="AM102" t="str">
        <v>6.272708e+03</v>
      </c>
      <c r="AN102" t="str">
        <v>2.549782e-06</v>
      </c>
      <c r="AO102" t="str">
        <v>-3.083716e-06</v>
      </c>
      <c r="AP102" t="str">
        <v>8.921184e-08</v>
      </c>
    </row>
    <row r="103" spans="1:42" x14ac:dyDescent="0.25">
      <c r="A103" t="s">
        <v>339</v>
      </c>
      <c r="B103" t="str" cm="1">
        <f t="array" ref="B103:I103">TRIM(_xlfn.TEXTSPLIT(A103, "   ",,1))</f>
        <v>9</v>
      </c>
      <c r="C103" t="str">
        <v>4</v>
      </c>
      <c r="D103" t="str">
        <v>-4.051221e+05</v>
      </c>
      <c r="E103" s="5" t="str">
        <v>-1.041743e+06</v>
      </c>
      <c r="F103" s="5" t="str">
        <v>1.647540e+05</v>
      </c>
      <c r="G103" s="5" t="str">
        <v>1.930866e-23</v>
      </c>
      <c r="H103" t="str">
        <v>-4.527079e-06</v>
      </c>
      <c r="I103" t="str">
        <v>2.343168e-06</v>
      </c>
      <c r="L103" t="s">
        <v>64</v>
      </c>
      <c r="M103" t="str" cm="1">
        <f t="array" ref="M103:T103">TRIM(_xlfn.TEXTSPLIT(L103, "   ",,1))</f>
        <v>9</v>
      </c>
      <c r="N103" t="str">
        <v>4</v>
      </c>
      <c r="O103" t="str">
        <v>9.602220e+04</v>
      </c>
      <c r="P103" s="5" t="str">
        <v>-7.190156e+05</v>
      </c>
      <c r="Q103" s="5" t="str">
        <v>1.588252e+05</v>
      </c>
      <c r="R103" s="5" t="str">
        <v>1.923274e-06</v>
      </c>
      <c r="S103" t="str">
        <v>-3.872551e-06</v>
      </c>
      <c r="T103" t="str">
        <v>2.258848e-06</v>
      </c>
      <c r="W103" t="s">
        <v>64</v>
      </c>
      <c r="X103" t="str" cm="1">
        <f t="array" ref="X103:AE103">TRIM(_xlfn.TEXTSPLIT(W103, "   ",,1))</f>
        <v>9</v>
      </c>
      <c r="Y103" t="str">
        <v>4</v>
      </c>
      <c r="Z103" t="str">
        <v>9.602220e+04</v>
      </c>
      <c r="AA103" t="str">
        <v>-7.190156e+05</v>
      </c>
      <c r="AB103" t="str">
        <v>1.588252e+05</v>
      </c>
      <c r="AC103" t="str">
        <v>1.923274e-06</v>
      </c>
      <c r="AD103" t="str">
        <v>-3.872551e-06</v>
      </c>
      <c r="AE103" t="str">
        <v>2.258848e-06</v>
      </c>
      <c r="AH103" t="s">
        <v>227</v>
      </c>
      <c r="AI103" t="str" cm="1">
        <f t="array" ref="AI103:AP103">TRIM(_xlfn.TEXTSPLIT(AH103, "   ",,1))</f>
        <v>9</v>
      </c>
      <c r="AJ103" t="str">
        <v>4</v>
      </c>
      <c r="AK103" t="str">
        <v>-1.669938e+05</v>
      </c>
      <c r="AL103" t="str">
        <v>-1.082986e+06</v>
      </c>
      <c r="AM103" t="str">
        <v>3.047869e+05</v>
      </c>
      <c r="AN103" t="str">
        <v>1.301337e-06</v>
      </c>
      <c r="AO103" t="str">
        <v>-5.212384e-06</v>
      </c>
      <c r="AP103" t="str">
        <v>4.334748e-06</v>
      </c>
    </row>
    <row r="104" spans="1:42" x14ac:dyDescent="0.25">
      <c r="A104" t="s">
        <v>340</v>
      </c>
      <c r="B104" t="str" cm="1">
        <f t="array" ref="B104:I104">TRIM(_xlfn.TEXTSPLIT(A104, "   ",,1))</f>
        <v>10</v>
      </c>
      <c r="C104" t="str">
        <v>4</v>
      </c>
      <c r="D104" t="str">
        <v>8.003702e+04</v>
      </c>
      <c r="E104" s="5" t="str">
        <v>2.058095e+05</v>
      </c>
      <c r="F104" s="5" t="str">
        <v>1.377478e+05</v>
      </c>
      <c r="G104" s="5" t="str">
        <v>-9.935185e-24</v>
      </c>
      <c r="H104" t="str">
        <v>8.943819e-07</v>
      </c>
      <c r="I104" t="str">
        <v>1.959080e-06</v>
      </c>
      <c r="L104" t="s">
        <v>65</v>
      </c>
      <c r="M104" t="str" cm="1">
        <f t="array" ref="M104:T104">TRIM(_xlfn.TEXTSPLIT(L104, "   ",,1))</f>
        <v>10</v>
      </c>
      <c r="N104" t="str">
        <v>4</v>
      </c>
      <c r="O104" t="str">
        <v>-4.787262e+05</v>
      </c>
      <c r="P104" s="5" t="str">
        <v>-1.442672e+05</v>
      </c>
      <c r="Q104" s="5" t="str">
        <v>1.080837e+05</v>
      </c>
      <c r="R104" s="5" t="str">
        <v>-2.163826e-06</v>
      </c>
      <c r="S104" t="str">
        <v>2.145489e-07</v>
      </c>
      <c r="T104" t="str">
        <v>1.537190e-06</v>
      </c>
      <c r="W104" t="s">
        <v>65</v>
      </c>
      <c r="X104" t="str" cm="1">
        <f t="array" ref="X104:AE104">TRIM(_xlfn.TEXTSPLIT(W104, "   ",,1))</f>
        <v>10</v>
      </c>
      <c r="Y104" t="str">
        <v>4</v>
      </c>
      <c r="Z104" t="str">
        <v>-4.787262e+05</v>
      </c>
      <c r="AA104" t="str">
        <v>-1.442672e+05</v>
      </c>
      <c r="AB104" t="str">
        <v>1.080837e+05</v>
      </c>
      <c r="AC104" t="str">
        <v>-2.163826e-06</v>
      </c>
      <c r="AD104" t="str">
        <v>2.145489e-07</v>
      </c>
      <c r="AE104" t="str">
        <v>1.537190e-06</v>
      </c>
      <c r="AH104" t="s">
        <v>228</v>
      </c>
      <c r="AI104" t="str" cm="1">
        <f t="array" ref="AI104:AP104">TRIM(_xlfn.TEXTSPLIT(AH104, "   ",,1))</f>
        <v>10</v>
      </c>
      <c r="AJ104" t="str">
        <v>4</v>
      </c>
      <c r="AK104" t="str">
        <v>-1.669938e+05</v>
      </c>
      <c r="AL104" t="str">
        <v>2.241606e+05</v>
      </c>
      <c r="AM104" t="str">
        <v>3.047869e+05</v>
      </c>
      <c r="AN104" t="str">
        <v>-1.301337e-06</v>
      </c>
      <c r="AO104" t="str">
        <v>1.480205e-06</v>
      </c>
      <c r="AP104" t="str">
        <v>4.334748e-06</v>
      </c>
    </row>
    <row r="105" spans="1:42" x14ac:dyDescent="0.25">
      <c r="A105" t="s">
        <v>341</v>
      </c>
      <c r="B105" t="str" cm="1">
        <f t="array" ref="B105:I105">TRIM(_xlfn.TEXTSPLIT(A105, "   ",,1))</f>
        <v>8</v>
      </c>
      <c r="C105" t="str">
        <v>4</v>
      </c>
      <c r="D105" t="str">
        <v>2.111452e+04</v>
      </c>
      <c r="E105" s="5" t="str">
        <v>1.828952e+05</v>
      </c>
      <c r="F105" s="5" t="str">
        <v>3.918788e+05</v>
      </c>
      <c r="G105" s="5" t="str">
        <v>-2.560583e-07</v>
      </c>
      <c r="H105" t="str">
        <v>8.943819e-07</v>
      </c>
      <c r="I105" t="str">
        <v>5.573388e-06</v>
      </c>
      <c r="L105" t="s">
        <v>66</v>
      </c>
      <c r="M105" t="str" cm="1">
        <f t="array" ref="M105:T105">TRIM(_xlfn.TEXTSPLIT(L105, "   ",,1))</f>
        <v>8</v>
      </c>
      <c r="N105" t="str">
        <v>4</v>
      </c>
      <c r="O105" t="str">
        <v>-5.125539e+05</v>
      </c>
      <c r="P105" s="5" t="str">
        <v>-1.104395e+05</v>
      </c>
      <c r="Q105" s="5" t="str">
        <v>4.912493e+05</v>
      </c>
      <c r="R105" s="5" t="str">
        <v>-2.404379e-06</v>
      </c>
      <c r="S105" t="str">
        <v>4.551015e-07</v>
      </c>
      <c r="T105" t="str">
        <v>6.986657e-06</v>
      </c>
      <c r="W105" t="s">
        <v>66</v>
      </c>
      <c r="X105" t="str" cm="1">
        <f t="array" ref="X105:AE105">TRIM(_xlfn.TEXTSPLIT(W105, "   ",,1))</f>
        <v>8</v>
      </c>
      <c r="Y105" t="str">
        <v>4</v>
      </c>
      <c r="Z105" t="str">
        <v>-5.125539e+05</v>
      </c>
      <c r="AA105" t="str">
        <v>-1.104395e+05</v>
      </c>
      <c r="AB105" t="str">
        <v>4.912493e+05</v>
      </c>
      <c r="AC105" t="str">
        <v>-2.404379e-06</v>
      </c>
      <c r="AD105" t="str">
        <v>4.551015e-07</v>
      </c>
      <c r="AE105" t="str">
        <v>6.986657e-06</v>
      </c>
      <c r="AH105" t="s">
        <v>229</v>
      </c>
      <c r="AI105" t="str" cm="1">
        <f t="array" ref="AI105:AP105">TRIM(_xlfn.TEXTSPLIT(AH105, "   ",,1))</f>
        <v>8</v>
      </c>
      <c r="AJ105" t="str">
        <v>4</v>
      </c>
      <c r="AK105" t="str">
        <v>-3.187599e+05</v>
      </c>
      <c r="AL105" t="str">
        <v>2.241606e+05</v>
      </c>
      <c r="AM105" t="str">
        <v>3.047869e+05</v>
      </c>
      <c r="AN105" t="str">
        <v>-2.078379e-06</v>
      </c>
      <c r="AO105" t="str">
        <v>1.782388e-06</v>
      </c>
      <c r="AP105" t="str">
        <v>4.334748e-06</v>
      </c>
    </row>
    <row r="106" spans="1:42" x14ac:dyDescent="0.25">
      <c r="A106" t="s">
        <v>342</v>
      </c>
      <c r="B106" t="str" cm="1">
        <f t="array" ref="B106:I106">TRIM(_xlfn.TEXTSPLIT(A106, "   ",,1))</f>
        <v>7</v>
      </c>
      <c r="C106" t="str">
        <v>4</v>
      </c>
      <c r="D106" t="str">
        <v>-4.640446e+05</v>
      </c>
      <c r="E106" s="5" t="str">
        <v>-1.064657e+06</v>
      </c>
      <c r="F106" s="5" t="str">
        <v>4.188850e+05</v>
      </c>
      <c r="G106" s="5" t="str">
        <v>-2.560583e-07</v>
      </c>
      <c r="H106" t="str">
        <v>-4.527079e-06</v>
      </c>
      <c r="I106" t="str">
        <v>5.957475e-06</v>
      </c>
      <c r="L106" t="s">
        <v>67</v>
      </c>
      <c r="M106" t="str" cm="1">
        <f t="array" ref="M106:T106">TRIM(_xlfn.TEXTSPLIT(L106, "   ",,1))</f>
        <v>7</v>
      </c>
      <c r="N106" t="str">
        <v>4</v>
      </c>
      <c r="O106" t="str">
        <v>6.219450e+04</v>
      </c>
      <c r="P106" s="5" t="str">
        <v>-6.851879e+05</v>
      </c>
      <c r="Q106" s="5" t="str">
        <v>5.419909e+05</v>
      </c>
      <c r="R106" s="5" t="str">
        <v>1.682721e-06</v>
      </c>
      <c r="S106" t="str">
        <v>-3.631998e-06</v>
      </c>
      <c r="T106" t="str">
        <v>7.708314e-06</v>
      </c>
      <c r="W106" t="s">
        <v>67</v>
      </c>
      <c r="X106" t="str" cm="1">
        <f t="array" ref="X106:AE106">TRIM(_xlfn.TEXTSPLIT(W106, "   ",,1))</f>
        <v>7</v>
      </c>
      <c r="Y106" t="str">
        <v>4</v>
      </c>
      <c r="Z106" t="str">
        <v>6.219450e+04</v>
      </c>
      <c r="AA106" t="str">
        <v>-6.851879e+05</v>
      </c>
      <c r="AB106" t="str">
        <v>5.419909e+05</v>
      </c>
      <c r="AC106" t="str">
        <v>1.682721e-06</v>
      </c>
      <c r="AD106" t="str">
        <v>-3.631998e-06</v>
      </c>
      <c r="AE106" t="str">
        <v>7.708314e-06</v>
      </c>
      <c r="AH106" t="s">
        <v>230</v>
      </c>
      <c r="AI106" t="str" cm="1">
        <f t="array" ref="AI106:AP106">TRIM(_xlfn.TEXTSPLIT(AH106, "   ",,1))</f>
        <v>7</v>
      </c>
      <c r="AJ106" t="str">
        <v>4</v>
      </c>
      <c r="AK106" t="str">
        <v>-3.187599e+05</v>
      </c>
      <c r="AL106" t="str">
        <v>-1.082986e+06</v>
      </c>
      <c r="AM106" t="str">
        <v>3.047869e+05</v>
      </c>
      <c r="AN106" t="str">
        <v>5.242947e-07</v>
      </c>
      <c r="AO106" t="str">
        <v>-4.910201e-06</v>
      </c>
      <c r="AP106" t="str">
        <v>4.334748e-06</v>
      </c>
    </row>
    <row r="107" spans="1:42" x14ac:dyDescent="0.25">
      <c r="E107" s="5"/>
      <c r="F107" s="5"/>
      <c r="G107" s="5"/>
    </row>
    <row r="108" spans="1:42" x14ac:dyDescent="0.25">
      <c r="A108" t="s">
        <v>134</v>
      </c>
      <c r="B108" t="str">
        <f>A108</f>
        <v>Extrapolated data - Nodal average:</v>
      </c>
      <c r="E108" s="5"/>
      <c r="F108" s="5"/>
      <c r="G108" s="5"/>
      <c r="L108" t="s">
        <v>134</v>
      </c>
      <c r="M108" t="str">
        <f>L108</f>
        <v>Extrapolated data - Nodal average:</v>
      </c>
      <c r="W108" t="s">
        <v>134</v>
      </c>
      <c r="X108" t="str">
        <f>W108</f>
        <v>Extrapolated data - Nodal average:</v>
      </c>
      <c r="AH108" t="s">
        <v>134</v>
      </c>
      <c r="AI108" t="str">
        <f>AH108</f>
        <v>Extrapolated data - Nodal average:</v>
      </c>
    </row>
    <row r="109" spans="1:42" x14ac:dyDescent="0.25">
      <c r="E109" s="5"/>
      <c r="F109" s="5"/>
      <c r="G109" s="5"/>
    </row>
    <row r="110" spans="1:42" x14ac:dyDescent="0.25">
      <c r="A110" t="s">
        <v>50</v>
      </c>
      <c r="B110" t="str" cm="1">
        <f t="array" ref="B110:I110">_xlfn.TEXTSPLIT(A110, "   ",,1)</f>
        <v>Node</v>
      </c>
      <c r="C110" t="str">
        <v xml:space="preserve"> Element</v>
      </c>
      <c r="D110" t="str">
        <v xml:space="preserve"> Stress XX</v>
      </c>
      <c r="E110" s="5" t="str">
        <v xml:space="preserve"> Stress YY</v>
      </c>
      <c r="F110" s="5" t="str">
        <v xml:space="preserve"> Stress XY</v>
      </c>
      <c r="G110" s="5" t="str">
        <v xml:space="preserve"> Strain XX</v>
      </c>
      <c r="H110" t="str">
        <v xml:space="preserve"> Strain YY</v>
      </c>
      <c r="I110" t="str">
        <v xml:space="preserve"> Strain XY</v>
      </c>
      <c r="L110" t="s">
        <v>262</v>
      </c>
      <c r="M110" t="str" cm="1">
        <f t="array" ref="M110:T110">_xlfn.TEXTSPLIT(L110, "   ",,1)</f>
        <v>Node</v>
      </c>
      <c r="N110" t="str">
        <v xml:space="preserve"> Element</v>
      </c>
      <c r="O110" t="str">
        <v xml:space="preserve"> Stress XX</v>
      </c>
      <c r="P110" s="5" t="str">
        <v xml:space="preserve"> Stress YY</v>
      </c>
      <c r="Q110" s="5" t="str">
        <v xml:space="preserve"> Stress XY</v>
      </c>
      <c r="R110" s="5" t="str">
        <v xml:space="preserve"> Strain XX</v>
      </c>
      <c r="S110" t="str">
        <v xml:space="preserve"> Strain YY</v>
      </c>
      <c r="T110" t="str">
        <v xml:space="preserve"> Strain XY</v>
      </c>
      <c r="W110" t="s">
        <v>50</v>
      </c>
      <c r="X110" t="str" cm="1">
        <f t="array" ref="X110:AE110">_xlfn.TEXTSPLIT(W110, "   ",,1)</f>
        <v>Node</v>
      </c>
      <c r="Y110" t="str">
        <v xml:space="preserve"> Element</v>
      </c>
      <c r="Z110" t="str">
        <v xml:space="preserve"> Stress XX</v>
      </c>
      <c r="AA110" t="str">
        <v xml:space="preserve"> Stress YY</v>
      </c>
      <c r="AB110" t="str">
        <v xml:space="preserve"> Stress XY</v>
      </c>
      <c r="AC110" t="str">
        <v xml:space="preserve"> Strain XX</v>
      </c>
      <c r="AD110" t="str">
        <v xml:space="preserve"> Strain YY</v>
      </c>
      <c r="AE110" t="str">
        <v xml:space="preserve"> Strain XY</v>
      </c>
      <c r="AH110" t="s">
        <v>50</v>
      </c>
      <c r="AI110" t="str" cm="1">
        <f t="array" ref="AI110:AP110">_xlfn.TEXTSPLIT(AH110, "   ",,1)</f>
        <v>Node</v>
      </c>
      <c r="AJ110" t="str">
        <v xml:space="preserve"> Element</v>
      </c>
      <c r="AK110" t="str">
        <v xml:space="preserve"> Stress XX</v>
      </c>
      <c r="AL110" t="str">
        <v xml:space="preserve"> Stress YY</v>
      </c>
      <c r="AM110" t="str">
        <v xml:space="preserve"> Stress XY</v>
      </c>
      <c r="AN110" t="str">
        <v xml:space="preserve"> Strain XX</v>
      </c>
      <c r="AO110" t="str">
        <v xml:space="preserve"> Strain YY</v>
      </c>
      <c r="AP110" t="str">
        <v xml:space="preserve"> Strain XY</v>
      </c>
    </row>
    <row r="111" spans="1:42" x14ac:dyDescent="0.25">
      <c r="A111" t="s">
        <v>51</v>
      </c>
      <c r="B111" s="7" t="s">
        <v>168</v>
      </c>
      <c r="E111" s="5"/>
      <c r="F111" s="5"/>
      <c r="G111" s="5"/>
      <c r="L111" t="s">
        <v>263</v>
      </c>
      <c r="M111" s="7" t="s">
        <v>168</v>
      </c>
      <c r="W111" t="s">
        <v>51</v>
      </c>
      <c r="X111" s="7" t="s">
        <v>168</v>
      </c>
      <c r="AH111" t="s">
        <v>51</v>
      </c>
      <c r="AI111" s="7" t="s">
        <v>168</v>
      </c>
    </row>
    <row r="112" spans="1:42" x14ac:dyDescent="0.25">
      <c r="A112" t="s">
        <v>327</v>
      </c>
      <c r="B112" t="str" cm="1">
        <f t="array" ref="B112:I112">TRIM(_xlfn.TEXTSPLIT(A112, "   ",,1))</f>
        <v>5</v>
      </c>
      <c r="C112" t="str">
        <v>1</v>
      </c>
      <c r="D112" t="str">
        <v>1.893979e+05</v>
      </c>
      <c r="E112" s="5" t="str">
        <v>7.365474e+04</v>
      </c>
      <c r="F112" s="5" t="str">
        <v>-9.208727e+05</v>
      </c>
      <c r="G112" s="5" t="str">
        <v>8.230625e-07</v>
      </c>
      <c r="H112" t="str">
        <v>3.418139e-22</v>
      </c>
      <c r="I112" t="str">
        <v>-1.309686e-05</v>
      </c>
      <c r="L112" t="s">
        <v>264</v>
      </c>
      <c r="M112" t="str" cm="1">
        <f t="array" ref="M112:T112">TRIM(_xlfn.TEXTSPLIT(L112, "   ",,1))</f>
        <v>5</v>
      </c>
      <c r="N112" t="str">
        <v>1</v>
      </c>
      <c r="O112" t="str">
        <v>2.217342e+05</v>
      </c>
      <c r="P112" s="5" t="str">
        <v>2.722281e+05</v>
      </c>
      <c r="Q112" s="5" t="str">
        <v>-1.039308e+06</v>
      </c>
      <c r="R112" s="5" t="str">
        <v>5.932429e-07</v>
      </c>
      <c r="S112" t="str">
        <v>9.523102e-07</v>
      </c>
      <c r="T112" t="str">
        <v>-1.478127e-05</v>
      </c>
      <c r="W112" t="s">
        <v>52</v>
      </c>
      <c r="X112" t="str" cm="1">
        <f t="array" ref="X112:AE112">TRIM(_xlfn.TEXTSPLIT(W112, "   ",,1))</f>
        <v>5</v>
      </c>
      <c r="Y112" t="str">
        <v>1</v>
      </c>
      <c r="Z112" t="str">
        <v>2.217342e+05</v>
      </c>
      <c r="AA112" t="str">
        <v>2.722281e+05</v>
      </c>
      <c r="AB112" t="str">
        <v>-1.039308e+06</v>
      </c>
      <c r="AC112" t="str">
        <v>5.932429e-07</v>
      </c>
      <c r="AD112" t="str">
        <v>9.523102e-07</v>
      </c>
      <c r="AE112" t="str">
        <v>-1.478127e-05</v>
      </c>
      <c r="AH112" t="s">
        <v>215</v>
      </c>
      <c r="AI112" t="str" cm="1">
        <f t="array" ref="AI112:AP112">TRIM(_xlfn.TEXTSPLIT(AH112, "   ",,1))</f>
        <v>5</v>
      </c>
      <c r="AJ112" t="str">
        <v>1</v>
      </c>
      <c r="AK112" t="str">
        <v>1.137245e+05</v>
      </c>
      <c r="AL112" t="str">
        <v>7.498539e+04</v>
      </c>
      <c r="AM112" t="str">
        <v>-8.969064e+05</v>
      </c>
      <c r="AN112" t="str">
        <v>4.329652e-07</v>
      </c>
      <c r="AO112" t="str">
        <v>1.574871e-07</v>
      </c>
      <c r="AP112" t="str">
        <v>-1.275600e-05</v>
      </c>
    </row>
    <row r="113" spans="1:42" x14ac:dyDescent="0.25">
      <c r="A113" t="s">
        <v>343</v>
      </c>
      <c r="B113" t="str" cm="1">
        <f t="array" ref="B113:I113">TRIM(_xlfn.TEXTSPLIT(A113, "   ",,1))</f>
        <v>6</v>
      </c>
      <c r="C113" t="str">
        <v>1</v>
      </c>
      <c r="D113" t="str">
        <v>3.085162e+05</v>
      </c>
      <c r="E113" s="5" t="str">
        <v>4.010561e+05</v>
      </c>
      <c r="F113" s="5" t="str">
        <v>-1.255962e+05</v>
      </c>
      <c r="G113" s="5" t="str">
        <v>7.810559e-07</v>
      </c>
      <c r="H113" t="str">
        <v>1.439117e-06</v>
      </c>
      <c r="I113" t="str">
        <v>-1.786257e-06</v>
      </c>
      <c r="L113" t="s">
        <v>265</v>
      </c>
      <c r="M113" t="str" cm="1">
        <f t="array" ref="M113:T113">TRIM(_xlfn.TEXTSPLIT(L113, "   ",,1))</f>
        <v>6</v>
      </c>
      <c r="N113" t="str">
        <v>1</v>
      </c>
      <c r="O113" t="str">
        <v>-1.528652e+05</v>
      </c>
      <c r="P113" s="5" t="str">
        <v>1.276689e+05</v>
      </c>
      <c r="Q113" s="5" t="str">
        <v>-2.389692e+04</v>
      </c>
      <c r="R113" s="5" t="str">
        <v>-1.036872e-06</v>
      </c>
      <c r="S113" t="str">
        <v>9.580361e-07</v>
      </c>
      <c r="T113" t="str">
        <v>-3.398673e-07</v>
      </c>
      <c r="W113" t="s">
        <v>135</v>
      </c>
      <c r="X113" t="str" cm="1">
        <f t="array" ref="X113:AE113">TRIM(_xlfn.TEXTSPLIT(W113, "   ",,1))</f>
        <v>6</v>
      </c>
      <c r="Y113" t="str">
        <v>1</v>
      </c>
      <c r="Z113" t="str">
        <v>-1.528652e+05</v>
      </c>
      <c r="AA113" t="str">
        <v>1.276689e+05</v>
      </c>
      <c r="AB113" t="str">
        <v>-2.389692e+04</v>
      </c>
      <c r="AC113" t="str">
        <v>-1.036872e-06</v>
      </c>
      <c r="AD113" t="str">
        <v>9.580361e-07</v>
      </c>
      <c r="AE113" t="str">
        <v>-3.398673e-07</v>
      </c>
      <c r="AH113" t="s">
        <v>231</v>
      </c>
      <c r="AI113" t="str" cm="1">
        <f t="array" ref="AI113:AP113">TRIM(_xlfn.TEXTSPLIT(AH113, "   ",,1))</f>
        <v>6</v>
      </c>
      <c r="AJ113" t="str">
        <v>1</v>
      </c>
      <c r="AK113" t="str">
        <v>1.887463e+05</v>
      </c>
      <c r="AL113" t="str">
        <v>3.448836e+05</v>
      </c>
      <c r="AM113" t="str">
        <v>-2.388937e+05</v>
      </c>
      <c r="AN113" t="str">
        <v>2.796793e-07</v>
      </c>
      <c r="AO113" t="str">
        <v>1.389989e-06</v>
      </c>
      <c r="AP113" t="str">
        <v>-3.397600e-06</v>
      </c>
    </row>
    <row r="114" spans="1:42" x14ac:dyDescent="0.25">
      <c r="A114" t="s">
        <v>344</v>
      </c>
      <c r="B114" t="str" cm="1">
        <f t="array" ref="B114:I114">TRIM(_xlfn.TEXTSPLIT(A114, "   ",,1))</f>
        <v>2</v>
      </c>
      <c r="C114" t="str">
        <v>1</v>
      </c>
      <c r="D114" t="str">
        <v>-1.191357e+05</v>
      </c>
      <c r="E114" s="5" t="str">
        <v>2.347470e+05</v>
      </c>
      <c r="F114" s="5" t="str">
        <v>-1.756436e+05</v>
      </c>
      <c r="G114" s="5" t="str">
        <v>-1.077382e-06</v>
      </c>
      <c r="H114" t="str">
        <v>1.439117e-06</v>
      </c>
      <c r="I114" t="str">
        <v>-2.498043e-06</v>
      </c>
      <c r="L114" t="s">
        <v>266</v>
      </c>
      <c r="M114" t="str" cm="1">
        <f t="array" ref="M114:T114">TRIM(_xlfn.TEXTSPLIT(L114, "   ",,1))</f>
        <v>2</v>
      </c>
      <c r="N114" t="str">
        <v>1</v>
      </c>
      <c r="O114" t="str">
        <v>-3.392496e+05</v>
      </c>
      <c r="P114" s="5" t="str">
        <v>3.140533e+05</v>
      </c>
      <c r="Q114" s="5" t="str">
        <v>-1.064264e+05</v>
      </c>
      <c r="R114" s="5" t="str">
        <v>-2.362273e-06</v>
      </c>
      <c r="S114" t="str">
        <v>2.283437e-06</v>
      </c>
      <c r="T114" t="str">
        <v>-1.513619e-06</v>
      </c>
      <c r="W114" t="s">
        <v>136</v>
      </c>
      <c r="X114" t="str" cm="1">
        <f t="array" ref="X114:AE114">TRIM(_xlfn.TEXTSPLIT(W114, "   ",,1))</f>
        <v>2</v>
      </c>
      <c r="Y114" t="str">
        <v>1</v>
      </c>
      <c r="Z114" t="str">
        <v>-3.392496e+05</v>
      </c>
      <c r="AA114" t="str">
        <v>3.140533e+05</v>
      </c>
      <c r="AB114" t="str">
        <v>-1.064264e+05</v>
      </c>
      <c r="AC114" t="str">
        <v>-2.362273e-06</v>
      </c>
      <c r="AD114" t="str">
        <v>2.283437e-06</v>
      </c>
      <c r="AE114" t="str">
        <v>-1.513619e-06</v>
      </c>
      <c r="AH114" t="s">
        <v>232</v>
      </c>
      <c r="AI114" t="str" cm="1">
        <f t="array" ref="AI114:AP114">TRIM(_xlfn.TEXTSPLIT(AH114, "   ",,1))</f>
        <v>2</v>
      </c>
      <c r="AJ114" t="str">
        <v>1</v>
      </c>
      <c r="AK114" t="str">
        <v>-3.031071e+05</v>
      </c>
      <c r="AL114" t="str">
        <v>3.448836e+05</v>
      </c>
      <c r="AM114" t="str">
        <v>-2.388937e+05</v>
      </c>
      <c r="AN114" t="str">
        <v>-2.238610e-06</v>
      </c>
      <c r="AO114" t="str">
        <v>2.369324e-06</v>
      </c>
      <c r="AP114" t="str">
        <v>-3.397600e-06</v>
      </c>
    </row>
    <row r="115" spans="1:42" x14ac:dyDescent="0.25">
      <c r="A115" t="s">
        <v>330</v>
      </c>
      <c r="B115" t="str" cm="1">
        <f t="array" ref="B115:I115">TRIM(_xlfn.TEXTSPLIT(A115, "   ",,1))</f>
        <v>1</v>
      </c>
      <c r="C115" t="str">
        <v>1</v>
      </c>
      <c r="D115" t="str">
        <v>1.468682e+05</v>
      </c>
      <c r="E115" s="5" t="str">
        <v>5.711543e+04</v>
      </c>
      <c r="F115" s="5" t="str">
        <v>-8.534141e+05</v>
      </c>
      <c r="G115" s="5" t="str">
        <v>6.382422e-07</v>
      </c>
      <c r="H115" t="str">
        <v>3.331820e-22</v>
      </c>
      <c r="I115" t="str">
        <v>-1.213745e-05</v>
      </c>
      <c r="L115" t="s">
        <v>267</v>
      </c>
      <c r="M115" t="str" cm="1">
        <f t="array" ref="M115:T115">TRIM(_xlfn.TEXTSPLIT(L115, "   ",,1))</f>
        <v>1</v>
      </c>
      <c r="N115" t="str">
        <v>1</v>
      </c>
      <c r="O115" t="str">
        <v>2.963627e+05</v>
      </c>
      <c r="P115" s="5" t="str">
        <v>1.975996e+05</v>
      </c>
      <c r="Q115" s="5" t="str">
        <v>-9.105025e+05</v>
      </c>
      <c r="R115" s="5" t="str">
        <v>1.123934e-06</v>
      </c>
      <c r="S115" t="str">
        <v>4.216187e-07</v>
      </c>
      <c r="T115" t="str">
        <v>-1.294937e-05</v>
      </c>
      <c r="W115" t="s">
        <v>55</v>
      </c>
      <c r="X115" t="str" cm="1">
        <f t="array" ref="X115:AE115">TRIM(_xlfn.TEXTSPLIT(W115, "   ",,1))</f>
        <v>1</v>
      </c>
      <c r="Y115" t="str">
        <v>1</v>
      </c>
      <c r="Z115" t="str">
        <v>2.963627e+05</v>
      </c>
      <c r="AA115" t="str">
        <v>1.975996e+05</v>
      </c>
      <c r="AB115" t="str">
        <v>-9.105025e+05</v>
      </c>
      <c r="AC115" t="str">
        <v>1.123934e-06</v>
      </c>
      <c r="AD115" t="str">
        <v>4.216187e-07</v>
      </c>
      <c r="AE115" t="str">
        <v>-1.294937e-05</v>
      </c>
      <c r="AH115" t="s">
        <v>218</v>
      </c>
      <c r="AI115" t="str" cm="1">
        <f t="array" ref="AI115:AP115">TRIM(_xlfn.TEXTSPLIT(AH115, "   ",,1))</f>
        <v>1</v>
      </c>
      <c r="AJ115" t="str">
        <v>1</v>
      </c>
      <c r="AK115" t="str">
        <v>2.719147e+05</v>
      </c>
      <c r="AL115" t="str">
        <v>7.498539e+04</v>
      </c>
      <c r="AM115" t="str">
        <v>-8.969064e+05</v>
      </c>
      <c r="AN115" t="str">
        <v>1.242899e-06</v>
      </c>
      <c r="AO115" t="str">
        <v>-1.574871e-07</v>
      </c>
      <c r="AP115" t="str">
        <v>-1.275600e-05</v>
      </c>
    </row>
    <row r="116" spans="1:42" x14ac:dyDescent="0.25">
      <c r="A116" t="s">
        <v>345</v>
      </c>
      <c r="B116" t="str" cm="1">
        <f t="array" ref="B116:I116">TRIM(_xlfn.TEXTSPLIT(A116, "   ",,1))</f>
        <v>6</v>
      </c>
      <c r="C116" t="str">
        <v>2</v>
      </c>
      <c r="D116" t="str">
        <v>3.085162e+05</v>
      </c>
      <c r="E116" s="5" t="str">
        <v>4.010561e+05</v>
      </c>
      <c r="F116" s="5" t="str">
        <v>-1.255962e+05</v>
      </c>
      <c r="G116" s="5" t="str">
        <v>7.810559e-07</v>
      </c>
      <c r="H116" t="str">
        <v>1.439117e-06</v>
      </c>
      <c r="I116" t="str">
        <v>-1.786257e-06</v>
      </c>
      <c r="L116" t="s">
        <v>268</v>
      </c>
      <c r="M116" t="str" cm="1">
        <f t="array" ref="M116:T116">TRIM(_xlfn.TEXTSPLIT(L116, "   ",,1))</f>
        <v>6</v>
      </c>
      <c r="N116" t="str">
        <v>2</v>
      </c>
      <c r="O116" t="str">
        <v>-1.528652e+05</v>
      </c>
      <c r="P116" s="5" t="str">
        <v>1.276689e+05</v>
      </c>
      <c r="Q116" s="5" t="str">
        <v>-2.389692e+04</v>
      </c>
      <c r="R116" s="5" t="str">
        <v>-1.036872e-06</v>
      </c>
      <c r="S116" t="str">
        <v>9.580361e-07</v>
      </c>
      <c r="T116" t="str">
        <v>-3.398673e-07</v>
      </c>
      <c r="W116" t="s">
        <v>137</v>
      </c>
      <c r="X116" t="str" cm="1">
        <f t="array" ref="X116:AE116">TRIM(_xlfn.TEXTSPLIT(W116, "   ",,1))</f>
        <v>6</v>
      </c>
      <c r="Y116" t="str">
        <v>2</v>
      </c>
      <c r="Z116" t="str">
        <v>-1.528652e+05</v>
      </c>
      <c r="AA116" t="str">
        <v>1.276689e+05</v>
      </c>
      <c r="AB116" t="str">
        <v>-2.389692e+04</v>
      </c>
      <c r="AC116" t="str">
        <v>-1.036872e-06</v>
      </c>
      <c r="AD116" t="str">
        <v>9.580361e-07</v>
      </c>
      <c r="AE116" t="str">
        <v>-3.398673e-07</v>
      </c>
      <c r="AH116" t="s">
        <v>233</v>
      </c>
      <c r="AI116" t="str" cm="1">
        <f t="array" ref="AI116:AP116">TRIM(_xlfn.TEXTSPLIT(AH116, "   ",,1))</f>
        <v>6</v>
      </c>
      <c r="AJ116" t="str">
        <v>2</v>
      </c>
      <c r="AK116" t="str">
        <v>1.887463e+05</v>
      </c>
      <c r="AL116" t="str">
        <v>3.448836e+05</v>
      </c>
      <c r="AM116" t="str">
        <v>-2.388937e+05</v>
      </c>
      <c r="AN116" t="str">
        <v>2.796793e-07</v>
      </c>
      <c r="AO116" t="str">
        <v>1.389989e-06</v>
      </c>
      <c r="AP116" t="str">
        <v>-3.397600e-06</v>
      </c>
    </row>
    <row r="117" spans="1:42" x14ac:dyDescent="0.25">
      <c r="A117" t="s">
        <v>346</v>
      </c>
      <c r="B117" t="str" cm="1">
        <f t="array" ref="B117:I117">TRIM(_xlfn.TEXTSPLIT(A117, "   ",,1))</f>
        <v>7</v>
      </c>
      <c r="C117" t="str">
        <v>2</v>
      </c>
      <c r="D117" t="str">
        <v>-2.450274e+05</v>
      </c>
      <c r="E117" s="5" t="str">
        <v>-6.680615e+05</v>
      </c>
      <c r="F117" s="5" t="str">
        <v>1.992177e+05</v>
      </c>
      <c r="G117" s="5" t="str">
        <v>7.564429e-08</v>
      </c>
      <c r="H117" t="str">
        <v>-2.932598e-06</v>
      </c>
      <c r="I117" t="str">
        <v>2.833319e-06</v>
      </c>
      <c r="L117" t="s">
        <v>269</v>
      </c>
      <c r="M117" t="str" cm="1">
        <f t="array" ref="M117:T117">TRIM(_xlfn.TEXTSPLIT(L117, "   ",,1))</f>
        <v>7</v>
      </c>
      <c r="N117" t="str">
        <v>2</v>
      </c>
      <c r="O117" t="str">
        <v>1.097674e+05</v>
      </c>
      <c r="P117" s="5" t="str">
        <v>-5.343464e+05</v>
      </c>
      <c r="Q117" s="5" t="str">
        <v>1.914930e+05</v>
      </c>
      <c r="R117" s="5" t="str">
        <v>1.625952e-06</v>
      </c>
      <c r="S117" t="str">
        <v>-2.954413e-06</v>
      </c>
      <c r="T117" t="str">
        <v>2.723455e-06</v>
      </c>
      <c r="W117" t="s">
        <v>138</v>
      </c>
      <c r="X117" t="str" cm="1">
        <f t="array" ref="X117:AE117">TRIM(_xlfn.TEXTSPLIT(W117, "   ",,1))</f>
        <v>7</v>
      </c>
      <c r="Y117" t="str">
        <v>2</v>
      </c>
      <c r="Z117" t="str">
        <v>1.097674e+05</v>
      </c>
      <c r="AA117" t="str">
        <v>-5.343464e+05</v>
      </c>
      <c r="AB117" t="str">
        <v>1.914930e+05</v>
      </c>
      <c r="AC117" t="str">
        <v>1.625952e-06</v>
      </c>
      <c r="AD117" t="str">
        <v>-2.954413e-06</v>
      </c>
      <c r="AE117" t="str">
        <v>2.723455e-06</v>
      </c>
      <c r="AH117" t="s">
        <v>234</v>
      </c>
      <c r="AI117" t="str" cm="1">
        <f t="array" ref="AI117:AP117">TRIM(_xlfn.TEXTSPLIT(AH117, "   ",,1))</f>
        <v>7</v>
      </c>
      <c r="AJ117" t="str">
        <v>2</v>
      </c>
      <c r="AK117" t="str">
        <v>-8.492770e+04</v>
      </c>
      <c r="AL117" t="str">
        <v>-7.289612e+05</v>
      </c>
      <c r="AM117" t="str">
        <v>2.433929e+05</v>
      </c>
      <c r="AN117" t="str">
        <v>1.016613e-06</v>
      </c>
      <c r="AO117" t="str">
        <v>-3.563181e-06</v>
      </c>
      <c r="AP117" t="str">
        <v>3.461588e-06</v>
      </c>
    </row>
    <row r="118" spans="1:42" x14ac:dyDescent="0.25">
      <c r="A118" t="s">
        <v>347</v>
      </c>
      <c r="B118" t="str" cm="1">
        <f t="array" ref="B118:I118">TRIM(_xlfn.TEXTSPLIT(A118, "   ",,1))</f>
        <v>3</v>
      </c>
      <c r="C118" t="str">
        <v>2</v>
      </c>
      <c r="D118" t="str">
        <v>-3.716527e+05</v>
      </c>
      <c r="E118" s="5" t="str">
        <v>-5.615936e+05</v>
      </c>
      <c r="F118" s="5" t="str">
        <v>7.124598e+04</v>
      </c>
      <c r="G118" s="5" t="str">
        <v>-7.846668e-07</v>
      </c>
      <c r="H118" t="str">
        <v>-2.135357e-06</v>
      </c>
      <c r="I118" t="str">
        <v>1.013276e-06</v>
      </c>
      <c r="L118" t="s">
        <v>270</v>
      </c>
      <c r="M118" t="str" cm="1">
        <f t="array" ref="M118:T118">TRIM(_xlfn.TEXTSPLIT(L118, "   ",,1))</f>
        <v>3</v>
      </c>
      <c r="N118" t="str">
        <v>2</v>
      </c>
      <c r="O118" t="str">
        <v>-3.166443e+04</v>
      </c>
      <c r="P118" s="5" t="str">
        <v>-2.937074e+05</v>
      </c>
      <c r="Q118" s="5" t="str">
        <v>2.331702e+03</v>
      </c>
      <c r="R118" s="5" t="str">
        <v>4.226822e-07</v>
      </c>
      <c r="S118" t="str">
        <v>-1.440734e-06</v>
      </c>
      <c r="T118" t="str">
        <v>3.316199e-08</v>
      </c>
      <c r="W118" t="s">
        <v>139</v>
      </c>
      <c r="X118" t="str" cm="1">
        <f t="array" ref="X118:AE118">TRIM(_xlfn.TEXTSPLIT(W118, "   ",,1))</f>
        <v>3</v>
      </c>
      <c r="Y118" t="str">
        <v>2</v>
      </c>
      <c r="Z118" t="str">
        <v>-3.166443e+04</v>
      </c>
      <c r="AA118" t="str">
        <v>-2.937074e+05</v>
      </c>
      <c r="AB118" t="str">
        <v>2.331702e+03</v>
      </c>
      <c r="AC118" t="str">
        <v>4.226822e-07</v>
      </c>
      <c r="AD118" t="str">
        <v>-1.440734e-06</v>
      </c>
      <c r="AE118" t="str">
        <v>3.316199e-08</v>
      </c>
      <c r="AH118" t="s">
        <v>235</v>
      </c>
      <c r="AI118" t="str" cm="1">
        <f t="array" ref="AI118:AP118">TRIM(_xlfn.TEXTSPLIT(AH118, "   ",,1))</f>
        <v>3</v>
      </c>
      <c r="AJ118" t="str">
        <v>2</v>
      </c>
      <c r="AK118" t="str">
        <v>-2.836734e+05</v>
      </c>
      <c r="AL118" t="str">
        <v>-5.519489e+05</v>
      </c>
      <c r="AM118" t="str">
        <v>2.126958e+05</v>
      </c>
      <c r="AN118" t="str">
        <v>-3.534164e-07</v>
      </c>
      <c r="AO118" t="str">
        <v>-2.261153e-06</v>
      </c>
      <c r="AP118" t="str">
        <v>3.025008e-06</v>
      </c>
    </row>
    <row r="119" spans="1:42" x14ac:dyDescent="0.25">
      <c r="A119" t="s">
        <v>348</v>
      </c>
      <c r="B119" t="str" cm="1">
        <f t="array" ref="B119:I119">TRIM(_xlfn.TEXTSPLIT(A119, "   ",,1))</f>
        <v>2</v>
      </c>
      <c r="C119" t="str">
        <v>2</v>
      </c>
      <c r="D119" t="str">
        <v>-1.191357e+05</v>
      </c>
      <c r="E119" s="5" t="str">
        <v>2.347470e+05</v>
      </c>
      <c r="F119" s="5" t="str">
        <v>-1.756436e+05</v>
      </c>
      <c r="G119" s="5" t="str">
        <v>-1.077382e-06</v>
      </c>
      <c r="H119" t="str">
        <v>1.439117e-06</v>
      </c>
      <c r="I119" t="str">
        <v>-2.498043e-06</v>
      </c>
      <c r="L119" t="s">
        <v>271</v>
      </c>
      <c r="M119" t="str" cm="1">
        <f t="array" ref="M119:T119">TRIM(_xlfn.TEXTSPLIT(L119, "   ",,1))</f>
        <v>2</v>
      </c>
      <c r="N119" t="str">
        <v>2</v>
      </c>
      <c r="O119" t="str">
        <v>-3.392496e+05</v>
      </c>
      <c r="P119" s="5" t="str">
        <v>3.140533e+05</v>
      </c>
      <c r="Q119" s="5" t="str">
        <v>-1.064264e+05</v>
      </c>
      <c r="R119" s="5" t="str">
        <v>-2.362273e-06</v>
      </c>
      <c r="S119" t="str">
        <v>2.283437e-06</v>
      </c>
      <c r="T119" t="str">
        <v>-1.513619e-06</v>
      </c>
      <c r="W119" t="s">
        <v>140</v>
      </c>
      <c r="X119" t="str" cm="1">
        <f t="array" ref="X119:AE119">TRIM(_xlfn.TEXTSPLIT(W119, "   ",,1))</f>
        <v>2</v>
      </c>
      <c r="Y119" t="str">
        <v>2</v>
      </c>
      <c r="Z119" t="str">
        <v>-3.392496e+05</v>
      </c>
      <c r="AA119" t="str">
        <v>3.140533e+05</v>
      </c>
      <c r="AB119" t="str">
        <v>-1.064264e+05</v>
      </c>
      <c r="AC119" t="str">
        <v>-2.362273e-06</v>
      </c>
      <c r="AD119" t="str">
        <v>2.283437e-06</v>
      </c>
      <c r="AE119" t="str">
        <v>-1.513619e-06</v>
      </c>
      <c r="AH119" t="s">
        <v>236</v>
      </c>
      <c r="AI119" t="str" cm="1">
        <f t="array" ref="AI119:AP119">TRIM(_xlfn.TEXTSPLIT(AH119, "   ",,1))</f>
        <v>2</v>
      </c>
      <c r="AJ119" t="str">
        <v>2</v>
      </c>
      <c r="AK119" t="str">
        <v>-3.031071e+05</v>
      </c>
      <c r="AL119" t="str">
        <v>3.448836e+05</v>
      </c>
      <c r="AM119" t="str">
        <v>-2.388937e+05</v>
      </c>
      <c r="AN119" t="str">
        <v>-2.238610e-06</v>
      </c>
      <c r="AO119" t="str">
        <v>2.369324e-06</v>
      </c>
      <c r="AP119" t="str">
        <v>-3.397600e-06</v>
      </c>
    </row>
    <row r="120" spans="1:42" x14ac:dyDescent="0.25">
      <c r="A120" t="s">
        <v>349</v>
      </c>
      <c r="B120" t="str" cm="1">
        <f t="array" ref="B120:I120">TRIM(_xlfn.TEXTSPLIT(A120, "   ",,1))</f>
        <v>7</v>
      </c>
      <c r="C120" t="str">
        <v>3</v>
      </c>
      <c r="D120" t="str">
        <v>-2.450274e+05</v>
      </c>
      <c r="E120" s="5" t="str">
        <v>-6.680615e+05</v>
      </c>
      <c r="F120" s="5" t="str">
        <v>1.992177e+05</v>
      </c>
      <c r="G120" s="5" t="str">
        <v>7.564429e-08</v>
      </c>
      <c r="H120" t="str">
        <v>-2.932598e-06</v>
      </c>
      <c r="I120" t="str">
        <v>2.833319e-06</v>
      </c>
      <c r="L120" t="s">
        <v>272</v>
      </c>
      <c r="M120" t="str" cm="1">
        <f t="array" ref="M120:T120">TRIM(_xlfn.TEXTSPLIT(L120, "   ",,1))</f>
        <v>7</v>
      </c>
      <c r="N120" t="str">
        <v>3</v>
      </c>
      <c r="O120" t="str">
        <v>1.097674e+05</v>
      </c>
      <c r="P120" s="5" t="str">
        <v>-5.343464e+05</v>
      </c>
      <c r="Q120" s="5" t="str">
        <v>1.914930e+05</v>
      </c>
      <c r="R120" s="5" t="str">
        <v>1.625952e-06</v>
      </c>
      <c r="S120" t="str">
        <v>-2.954413e-06</v>
      </c>
      <c r="T120" t="str">
        <v>2.723455e-06</v>
      </c>
      <c r="W120" t="s">
        <v>141</v>
      </c>
      <c r="X120" t="str" cm="1">
        <f t="array" ref="X120:AE120">TRIM(_xlfn.TEXTSPLIT(W120, "   ",,1))</f>
        <v>7</v>
      </c>
      <c r="Y120" t="str">
        <v>3</v>
      </c>
      <c r="Z120" t="str">
        <v>1.097674e+05</v>
      </c>
      <c r="AA120" t="str">
        <v>-5.343464e+05</v>
      </c>
      <c r="AB120" t="str">
        <v>1.914930e+05</v>
      </c>
      <c r="AC120" t="str">
        <v>1.625952e-06</v>
      </c>
      <c r="AD120" t="str">
        <v>-2.954413e-06</v>
      </c>
      <c r="AE120" t="str">
        <v>2.723455e-06</v>
      </c>
      <c r="AH120" t="s">
        <v>237</v>
      </c>
      <c r="AI120" t="str" cm="1">
        <f t="array" ref="AI120:AP120">TRIM(_xlfn.TEXTSPLIT(AH120, "   ",,1))</f>
        <v>7</v>
      </c>
      <c r="AJ120" t="str">
        <v>3</v>
      </c>
      <c r="AK120" t="str">
        <v>-8.492770e+04</v>
      </c>
      <c r="AL120" t="str">
        <v>-7.289612e+05</v>
      </c>
      <c r="AM120" t="str">
        <v>2.433929e+05</v>
      </c>
      <c r="AN120" t="str">
        <v>1.016613e-06</v>
      </c>
      <c r="AO120" t="str">
        <v>-3.563181e-06</v>
      </c>
      <c r="AP120" t="str">
        <v>3.461588e-06</v>
      </c>
    </row>
    <row r="121" spans="1:42" x14ac:dyDescent="0.25">
      <c r="A121" t="s">
        <v>350</v>
      </c>
      <c r="B121" t="str" cm="1">
        <f t="array" ref="B121:I121">TRIM(_xlfn.TEXTSPLIT(A121, "   ",,1))</f>
        <v>8</v>
      </c>
      <c r="C121" t="str">
        <v>3</v>
      </c>
      <c r="D121" t="str">
        <v>1.086098e+04</v>
      </c>
      <c r="E121" s="5" t="str">
        <v>1.565289e+05</v>
      </c>
      <c r="F121" s="5" t="str">
        <v>2.050305e+05</v>
      </c>
      <c r="G121" s="5" t="str">
        <v>-2.560583e-07</v>
      </c>
      <c r="H121" t="str">
        <v>7.798027e-07</v>
      </c>
      <c r="I121" t="str">
        <v>2.915989e-06</v>
      </c>
      <c r="L121" t="s">
        <v>273</v>
      </c>
      <c r="M121" t="str" cm="1">
        <f t="array" ref="M121:T121">TRIM(_xlfn.TEXTSPLIT(L121, "   ",,1))</f>
        <v>8</v>
      </c>
      <c r="N121" t="str">
        <v>3</v>
      </c>
      <c r="O121" t="str">
        <v>-3.755239e+05</v>
      </c>
      <c r="P121" s="5" t="str">
        <v>1.083281e+04</v>
      </c>
      <c r="Q121" s="5" t="str">
        <v>2.453515e+05</v>
      </c>
      <c r="R121" s="5" t="str">
        <v>-1.944252e-06</v>
      </c>
      <c r="S121" t="str">
        <v>8.031738e-07</v>
      </c>
      <c r="T121" t="str">
        <v>3.489443e-06</v>
      </c>
      <c r="W121" t="s">
        <v>142</v>
      </c>
      <c r="X121" t="str" cm="1">
        <f t="array" ref="X121:AE121">TRIM(_xlfn.TEXTSPLIT(W121, "   ",,1))</f>
        <v>8</v>
      </c>
      <c r="Y121" t="str">
        <v>3</v>
      </c>
      <c r="Z121" t="str">
        <v>-3.755239e+05</v>
      </c>
      <c r="AA121" t="str">
        <v>1.083281e+04</v>
      </c>
      <c r="AB121" t="str">
        <v>2.453515e+05</v>
      </c>
      <c r="AC121" t="str">
        <v>-1.944252e-06</v>
      </c>
      <c r="AD121" t="str">
        <v>8.031738e-07</v>
      </c>
      <c r="AE121" t="str">
        <v>3.489443e-06</v>
      </c>
      <c r="AH121" t="s">
        <v>238</v>
      </c>
      <c r="AI121" t="str" cm="1">
        <f t="array" ref="AI121:AP121">TRIM(_xlfn.TEXTSPLIT(AH121, "   ",,1))</f>
        <v>8</v>
      </c>
      <c r="AJ121" t="str">
        <v>3</v>
      </c>
      <c r="AK121" t="str">
        <v>-2.592756e+05</v>
      </c>
      <c r="AL121" t="str">
        <v>2.293011e+05</v>
      </c>
      <c r="AM121" t="str">
        <v>1.555298e+05</v>
      </c>
      <c r="AN121" t="str">
        <v>-1.784055e-06</v>
      </c>
      <c r="AO121" t="str">
        <v>1.690268e-06</v>
      </c>
      <c r="AP121" t="str">
        <v>2.211980e-06</v>
      </c>
    </row>
    <row r="122" spans="1:42" x14ac:dyDescent="0.25">
      <c r="A122" t="s">
        <v>337</v>
      </c>
      <c r="B122" t="str" cm="1">
        <f t="array" ref="B122:I122">TRIM(_xlfn.TEXTSPLIT(A122, "   ",,1))</f>
        <v>4</v>
      </c>
      <c r="C122" t="str">
        <v>3</v>
      </c>
      <c r="D122" t="str">
        <v>3.411139e+05</v>
      </c>
      <c r="E122" s="5" t="str">
        <v>2.625818e+05</v>
      </c>
      <c r="F122" s="5" t="str">
        <v>1.494593e+05</v>
      </c>
      <c r="G122" s="5" t="str">
        <v>1.223673e-06</v>
      </c>
      <c r="H122" t="str">
        <v>6.652234e-07</v>
      </c>
      <c r="I122" t="str">
        <v>2.125644e-06</v>
      </c>
      <c r="L122" t="s">
        <v>274</v>
      </c>
      <c r="M122" t="str" cm="1">
        <f t="array" ref="M122:T122">TRIM(_xlfn.TEXTSPLIT(L122, "   ",,1))</f>
        <v>4</v>
      </c>
      <c r="N122" t="str">
        <v>3</v>
      </c>
      <c r="O122" t="str">
        <v>-1.215330e+05</v>
      </c>
      <c r="P122" s="5" t="str">
        <v>1.514425e+04</v>
      </c>
      <c r="Q122" s="5" t="str">
        <v>2.654938e+05</v>
      </c>
      <c r="R122" s="5" t="str">
        <v>-6.524028e-07</v>
      </c>
      <c r="S122" t="str">
        <v>3.195243e-07</v>
      </c>
      <c r="T122" t="str">
        <v>3.775911e-06</v>
      </c>
      <c r="W122" t="s">
        <v>62</v>
      </c>
      <c r="X122" t="str" cm="1">
        <f t="array" ref="X122:AE122">TRIM(_xlfn.TEXTSPLIT(W122, "   ",,1))</f>
        <v>4</v>
      </c>
      <c r="Y122" t="str">
        <v>3</v>
      </c>
      <c r="Z122" t="str">
        <v>-1.215330e+05</v>
      </c>
      <c r="AA122" t="str">
        <v>1.514425e+04</v>
      </c>
      <c r="AB122" t="str">
        <v>2.654938e+05</v>
      </c>
      <c r="AC122" t="str">
        <v>-6.524028e-07</v>
      </c>
      <c r="AD122" t="str">
        <v>3.195243e-07</v>
      </c>
      <c r="AE122" t="str">
        <v>3.775911e-06</v>
      </c>
      <c r="AH122" t="s">
        <v>225</v>
      </c>
      <c r="AI122" t="str" cm="1">
        <f t="array" ref="AI122:AP122">TRIM(_xlfn.TEXTSPLIT(AH122, "   ",,1))</f>
        <v>4</v>
      </c>
      <c r="AJ122" t="str">
        <v>3</v>
      </c>
      <c r="AK122" t="str">
        <v>3.107821e+05</v>
      </c>
      <c r="AL122" t="str">
        <v>2.344416e+05</v>
      </c>
      <c r="AM122" t="str">
        <v>6.272708e+03</v>
      </c>
      <c r="AN122" t="str">
        <v>1.124405e-06</v>
      </c>
      <c r="AO122" t="str">
        <v>5.815393e-07</v>
      </c>
      <c r="AP122" t="str">
        <v>8.921184e-08</v>
      </c>
    </row>
    <row r="123" spans="1:42" x14ac:dyDescent="0.25">
      <c r="A123" t="s">
        <v>351</v>
      </c>
      <c r="B123" t="str" cm="1">
        <f t="array" ref="B123:I123">TRIM(_xlfn.TEXTSPLIT(A123, "   ",,1))</f>
        <v>3</v>
      </c>
      <c r="C123" t="str">
        <v>3</v>
      </c>
      <c r="D123" t="str">
        <v>-3.716527e+05</v>
      </c>
      <c r="E123" s="5" t="str">
        <v>-5.615936e+05</v>
      </c>
      <c r="F123" s="5" t="str">
        <v>7.124598e+04</v>
      </c>
      <c r="G123" s="5" t="str">
        <v>-7.846668e-07</v>
      </c>
      <c r="H123" t="str">
        <v>-2.135357e-06</v>
      </c>
      <c r="I123" t="str">
        <v>1.013276e-06</v>
      </c>
      <c r="L123" t="s">
        <v>275</v>
      </c>
      <c r="M123" t="str" cm="1">
        <f t="array" ref="M123:T123">TRIM(_xlfn.TEXTSPLIT(L123, "   ",,1))</f>
        <v>3</v>
      </c>
      <c r="N123" t="str">
        <v>3</v>
      </c>
      <c r="O123" t="str">
        <v>-3.166443e+04</v>
      </c>
      <c r="P123" s="5" t="str">
        <v>-2.937074e+05</v>
      </c>
      <c r="Q123" s="5" t="str">
        <v>2.331702e+03</v>
      </c>
      <c r="R123" s="5" t="str">
        <v>4.226822e-07</v>
      </c>
      <c r="S123" t="str">
        <v>-1.440734e-06</v>
      </c>
      <c r="T123" t="str">
        <v>3.316199e-08</v>
      </c>
      <c r="W123" t="s">
        <v>143</v>
      </c>
      <c r="X123" t="str" cm="1">
        <f t="array" ref="X123:AE123">TRIM(_xlfn.TEXTSPLIT(W123, "   ",,1))</f>
        <v>3</v>
      </c>
      <c r="Y123" t="str">
        <v>3</v>
      </c>
      <c r="Z123" t="str">
        <v>-3.166443e+04</v>
      </c>
      <c r="AA123" t="str">
        <v>-2.937074e+05</v>
      </c>
      <c r="AB123" t="str">
        <v>2.331702e+03</v>
      </c>
      <c r="AC123" t="str">
        <v>4.226822e-07</v>
      </c>
      <c r="AD123" t="str">
        <v>-1.440734e-06</v>
      </c>
      <c r="AE123" t="str">
        <v>3.316199e-08</v>
      </c>
      <c r="AH123" t="s">
        <v>239</v>
      </c>
      <c r="AI123" t="str" cm="1">
        <f t="array" ref="AI123:AP123">TRIM(_xlfn.TEXTSPLIT(AH123, "   ",,1))</f>
        <v>3</v>
      </c>
      <c r="AJ123" t="str">
        <v>3</v>
      </c>
      <c r="AK123" t="str">
        <v>-2.836734e+05</v>
      </c>
      <c r="AL123" t="str">
        <v>-5.519489e+05</v>
      </c>
      <c r="AM123" t="str">
        <v>2.126958e+05</v>
      </c>
      <c r="AN123" t="str">
        <v>-3.534164e-07</v>
      </c>
      <c r="AO123" t="str">
        <v>-2.261153e-06</v>
      </c>
      <c r="AP123" t="str">
        <v>3.025008e-06</v>
      </c>
    </row>
    <row r="124" spans="1:42" x14ac:dyDescent="0.25">
      <c r="A124" t="s">
        <v>339</v>
      </c>
      <c r="B124" t="str" cm="1">
        <f t="array" ref="B124:I124">TRIM(_xlfn.TEXTSPLIT(A124, "   ",,1))</f>
        <v>9</v>
      </c>
      <c r="C124" t="str">
        <v>4</v>
      </c>
      <c r="D124" t="str">
        <v>-4.051221e+05</v>
      </c>
      <c r="E124" s="5" t="str">
        <v>-1.041743e+06</v>
      </c>
      <c r="F124" s="5" t="str">
        <v>1.647540e+05</v>
      </c>
      <c r="G124" s="5" t="str">
        <v>1.930866e-23</v>
      </c>
      <c r="H124" t="str">
        <v>-4.527079e-06</v>
      </c>
      <c r="I124" t="str">
        <v>2.343168e-06</v>
      </c>
      <c r="L124" t="s">
        <v>276</v>
      </c>
      <c r="M124" t="str" cm="1">
        <f t="array" ref="M124:T124">TRIM(_xlfn.TEXTSPLIT(L124, "   ",,1))</f>
        <v>9</v>
      </c>
      <c r="N124" t="str">
        <v>4</v>
      </c>
      <c r="O124" t="str">
        <v>9.602220e+04</v>
      </c>
      <c r="P124" s="5" t="str">
        <v>-7.190156e+05</v>
      </c>
      <c r="Q124" s="5" t="str">
        <v>1.588252e+05</v>
      </c>
      <c r="R124" s="5" t="str">
        <v>1.923274e-06</v>
      </c>
      <c r="S124" t="str">
        <v>-3.872551e-06</v>
      </c>
      <c r="T124" t="str">
        <v>2.258848e-06</v>
      </c>
      <c r="W124" t="s">
        <v>64</v>
      </c>
      <c r="X124" t="str" cm="1">
        <f t="array" ref="X124:AE124">TRIM(_xlfn.TEXTSPLIT(W124, "   ",,1))</f>
        <v>9</v>
      </c>
      <c r="Y124" t="str">
        <v>4</v>
      </c>
      <c r="Z124" t="str">
        <v>9.602220e+04</v>
      </c>
      <c r="AA124" t="str">
        <v>-7.190156e+05</v>
      </c>
      <c r="AB124" t="str">
        <v>1.588252e+05</v>
      </c>
      <c r="AC124" t="str">
        <v>1.923274e-06</v>
      </c>
      <c r="AD124" t="str">
        <v>-3.872551e-06</v>
      </c>
      <c r="AE124" t="str">
        <v>2.258848e-06</v>
      </c>
      <c r="AH124" t="s">
        <v>227</v>
      </c>
      <c r="AI124" t="str" cm="1">
        <f t="array" ref="AI124:AP124">TRIM(_xlfn.TEXTSPLIT(AH124, "   ",,1))</f>
        <v>9</v>
      </c>
      <c r="AJ124" t="str">
        <v>4</v>
      </c>
      <c r="AK124" t="str">
        <v>-1.669938e+05</v>
      </c>
      <c r="AL124" t="str">
        <v>-1.082986e+06</v>
      </c>
      <c r="AM124" t="str">
        <v>3.047869e+05</v>
      </c>
      <c r="AN124" t="str">
        <v>1.301337e-06</v>
      </c>
      <c r="AO124" t="str">
        <v>-5.212384e-06</v>
      </c>
      <c r="AP124" t="str">
        <v>4.334748e-06</v>
      </c>
    </row>
    <row r="125" spans="1:42" x14ac:dyDescent="0.25">
      <c r="A125" t="s">
        <v>340</v>
      </c>
      <c r="B125" t="str" cm="1">
        <f t="array" ref="B125:I125">TRIM(_xlfn.TEXTSPLIT(A125, "   ",,1))</f>
        <v>10</v>
      </c>
      <c r="C125" t="str">
        <v>4</v>
      </c>
      <c r="D125" t="str">
        <v>8.003702e+04</v>
      </c>
      <c r="E125" s="5" t="str">
        <v>2.058095e+05</v>
      </c>
      <c r="F125" s="5" t="str">
        <v>1.377478e+05</v>
      </c>
      <c r="G125" s="5" t="str">
        <v>-9.935185e-24</v>
      </c>
      <c r="H125" t="str">
        <v>8.943819e-07</v>
      </c>
      <c r="I125" t="str">
        <v>1.959080e-06</v>
      </c>
      <c r="L125" t="s">
        <v>277</v>
      </c>
      <c r="M125" t="str" cm="1">
        <f t="array" ref="M125:T125">TRIM(_xlfn.TEXTSPLIT(L125, "   ",,1))</f>
        <v>10</v>
      </c>
      <c r="N125" t="str">
        <v>4</v>
      </c>
      <c r="O125" t="str">
        <v>-4.787262e+05</v>
      </c>
      <c r="P125" s="5" t="str">
        <v>-1.442672e+05</v>
      </c>
      <c r="Q125" s="5" t="str">
        <v>1.080837e+05</v>
      </c>
      <c r="R125" s="5" t="str">
        <v>-2.163826e-06</v>
      </c>
      <c r="S125" t="str">
        <v>2.145489e-07</v>
      </c>
      <c r="T125" t="str">
        <v>1.537190e-06</v>
      </c>
      <c r="W125" t="s">
        <v>65</v>
      </c>
      <c r="X125" t="str" cm="1">
        <f t="array" ref="X125:AE125">TRIM(_xlfn.TEXTSPLIT(W125, "   ",,1))</f>
        <v>10</v>
      </c>
      <c r="Y125" t="str">
        <v>4</v>
      </c>
      <c r="Z125" t="str">
        <v>-4.787262e+05</v>
      </c>
      <c r="AA125" t="str">
        <v>-1.442672e+05</v>
      </c>
      <c r="AB125" t="str">
        <v>1.080837e+05</v>
      </c>
      <c r="AC125" t="str">
        <v>-2.163826e-06</v>
      </c>
      <c r="AD125" t="str">
        <v>2.145489e-07</v>
      </c>
      <c r="AE125" t="str">
        <v>1.537190e-06</v>
      </c>
      <c r="AH125" t="s">
        <v>228</v>
      </c>
      <c r="AI125" t="str" cm="1">
        <f t="array" ref="AI125:AP125">TRIM(_xlfn.TEXTSPLIT(AH125, "   ",,1))</f>
        <v>10</v>
      </c>
      <c r="AJ125" t="str">
        <v>4</v>
      </c>
      <c r="AK125" t="str">
        <v>-1.669938e+05</v>
      </c>
      <c r="AL125" t="str">
        <v>2.241606e+05</v>
      </c>
      <c r="AM125" t="str">
        <v>3.047869e+05</v>
      </c>
      <c r="AN125" t="str">
        <v>-1.301337e-06</v>
      </c>
      <c r="AO125" t="str">
        <v>1.480205e-06</v>
      </c>
      <c r="AP125" t="str">
        <v>4.334748e-06</v>
      </c>
    </row>
    <row r="126" spans="1:42" x14ac:dyDescent="0.25">
      <c r="A126" t="s">
        <v>352</v>
      </c>
      <c r="B126" t="str" cm="1">
        <f t="array" ref="B126:I126">TRIM(_xlfn.TEXTSPLIT(A126, "   ",,1))</f>
        <v>8</v>
      </c>
      <c r="C126" t="str">
        <v>4</v>
      </c>
      <c r="D126" t="str">
        <v>1.086098e+04</v>
      </c>
      <c r="E126" s="5" t="str">
        <v>1.565289e+05</v>
      </c>
      <c r="F126" s="5" t="str">
        <v>2.050305e+05</v>
      </c>
      <c r="G126" s="5" t="str">
        <v>-2.560583e-07</v>
      </c>
      <c r="H126" t="str">
        <v>7.798027e-07</v>
      </c>
      <c r="I126" t="str">
        <v>2.915989e-06</v>
      </c>
      <c r="L126" t="s">
        <v>278</v>
      </c>
      <c r="M126" t="str" cm="1">
        <f t="array" ref="M126:T126">TRIM(_xlfn.TEXTSPLIT(L126, "   ",,1))</f>
        <v>8</v>
      </c>
      <c r="N126" t="str">
        <v>4</v>
      </c>
      <c r="O126" t="str">
        <v>-3.755239e+05</v>
      </c>
      <c r="P126" s="5" t="str">
        <v>1.083281e+04</v>
      </c>
      <c r="Q126" s="5" t="str">
        <v>2.453515e+05</v>
      </c>
      <c r="R126" s="5" t="str">
        <v>-1.944252e-06</v>
      </c>
      <c r="S126" t="str">
        <v>8.031738e-07</v>
      </c>
      <c r="T126" t="str">
        <v>3.489443e-06</v>
      </c>
      <c r="W126" t="s">
        <v>144</v>
      </c>
      <c r="X126" t="str" cm="1">
        <f t="array" ref="X126:AE126">TRIM(_xlfn.TEXTSPLIT(W126, "   ",,1))</f>
        <v>8</v>
      </c>
      <c r="Y126" t="str">
        <v>4</v>
      </c>
      <c r="Z126" t="str">
        <v>-3.755239e+05</v>
      </c>
      <c r="AA126" t="str">
        <v>1.083281e+04</v>
      </c>
      <c r="AB126" t="str">
        <v>2.453515e+05</v>
      </c>
      <c r="AC126" t="str">
        <v>-1.944252e-06</v>
      </c>
      <c r="AD126" t="str">
        <v>8.031738e-07</v>
      </c>
      <c r="AE126" t="str">
        <v>3.489443e-06</v>
      </c>
      <c r="AH126" t="s">
        <v>240</v>
      </c>
      <c r="AI126" t="str" cm="1">
        <f t="array" ref="AI126:AP126">TRIM(_xlfn.TEXTSPLIT(AH126, "   ",,1))</f>
        <v>8</v>
      </c>
      <c r="AJ126" t="str">
        <v>4</v>
      </c>
      <c r="AK126" t="str">
        <v>-2.592756e+05</v>
      </c>
      <c r="AL126" t="str">
        <v>2.293011e+05</v>
      </c>
      <c r="AM126" t="str">
        <v>1.555298e+05</v>
      </c>
      <c r="AN126" t="str">
        <v>-1.784055e-06</v>
      </c>
      <c r="AO126" t="str">
        <v>1.690268e-06</v>
      </c>
      <c r="AP126" t="str">
        <v>2.211980e-06</v>
      </c>
    </row>
    <row r="127" spans="1:42" x14ac:dyDescent="0.25">
      <c r="A127" t="s">
        <v>353</v>
      </c>
      <c r="B127" t="str" cm="1">
        <f t="array" ref="B127:I127">TRIM(_xlfn.TEXTSPLIT(A127, "   ",,1))</f>
        <v>7</v>
      </c>
      <c r="C127" t="str">
        <v>4</v>
      </c>
      <c r="D127" t="str">
        <v>-2.450274e+05</v>
      </c>
      <c r="E127" s="5" t="str">
        <v>-6.680615e+05</v>
      </c>
      <c r="F127" s="5" t="str">
        <v>1.992177e+05</v>
      </c>
      <c r="G127" s="5" t="str">
        <v>7.564429e-08</v>
      </c>
      <c r="H127" t="str">
        <v>-2.932598e-06</v>
      </c>
      <c r="I127" t="str">
        <v>2.833319e-06</v>
      </c>
      <c r="L127" t="s">
        <v>145</v>
      </c>
      <c r="M127" t="str" cm="1">
        <f t="array" ref="M127:T127">TRIM(_xlfn.TEXTSPLIT(L127, "   ",,1))</f>
        <v>7</v>
      </c>
      <c r="N127" t="str">
        <v>4</v>
      </c>
      <c r="O127" t="str">
        <v>1.097674e+05</v>
      </c>
      <c r="P127" s="5" t="str">
        <v>-5.343464e+05</v>
      </c>
      <c r="Q127" s="5" t="str">
        <v>1.914930e+05</v>
      </c>
      <c r="R127" s="5" t="str">
        <v>1.625952e-06</v>
      </c>
      <c r="S127" t="str">
        <v>-2.954413e-06</v>
      </c>
      <c r="T127" t="str">
        <v>2.723455e-06</v>
      </c>
      <c r="W127" t="s">
        <v>145</v>
      </c>
      <c r="X127" t="str" cm="1">
        <f t="array" ref="X127:AE127">TRIM(_xlfn.TEXTSPLIT(W127, "   ",,1))</f>
        <v>7</v>
      </c>
      <c r="Y127" t="str">
        <v>4</v>
      </c>
      <c r="Z127" t="str">
        <v>1.097674e+05</v>
      </c>
      <c r="AA127" t="str">
        <v>-5.343464e+05</v>
      </c>
      <c r="AB127" t="str">
        <v>1.914930e+05</v>
      </c>
      <c r="AC127" t="str">
        <v>1.625952e-06</v>
      </c>
      <c r="AD127" t="str">
        <v>-2.954413e-06</v>
      </c>
      <c r="AE127" t="str">
        <v>2.723455e-06</v>
      </c>
      <c r="AH127" t="s">
        <v>241</v>
      </c>
      <c r="AI127" t="str" cm="1">
        <f t="array" ref="AI127:AP127">TRIM(_xlfn.TEXTSPLIT(AH127, "   ",,1))</f>
        <v>7</v>
      </c>
      <c r="AJ127" t="str">
        <v>4</v>
      </c>
      <c r="AK127" t="str">
        <v>-8.492770e+04</v>
      </c>
      <c r="AL127" t="str">
        <v>-7.289612e+05</v>
      </c>
      <c r="AM127" t="str">
        <v>2.433929e+05</v>
      </c>
      <c r="AN127" t="str">
        <v>1.016613e-06</v>
      </c>
      <c r="AO127" t="str">
        <v>-3.563181e-06</v>
      </c>
      <c r="AP127" t="str">
        <v>3.461588e-06</v>
      </c>
    </row>
    <row r="128" spans="1:42" x14ac:dyDescent="0.25">
      <c r="E128" s="5"/>
      <c r="F128" s="5"/>
      <c r="G128" s="5"/>
    </row>
    <row r="129" spans="1:36" x14ac:dyDescent="0.25">
      <c r="A129" t="s">
        <v>146</v>
      </c>
      <c r="B129" t="str">
        <f>A129</f>
        <v>Eigenfrequencies (Hz):</v>
      </c>
      <c r="E129" s="5"/>
      <c r="F129" s="5"/>
      <c r="G129" s="5"/>
      <c r="L129" t="s">
        <v>146</v>
      </c>
      <c r="M129" t="str">
        <f>L129</f>
        <v>Eigenfrequencies (Hz):</v>
      </c>
      <c r="W129" t="s">
        <v>146</v>
      </c>
      <c r="X129" t="str">
        <f>W129</f>
        <v>Eigenfrequencies (Hz):</v>
      </c>
      <c r="AH129" t="s">
        <v>146</v>
      </c>
      <c r="AI129" t="str">
        <f>AH129</f>
        <v>Eigenfrequencies (Hz):</v>
      </c>
    </row>
    <row r="130" spans="1:36" x14ac:dyDescent="0.25">
      <c r="A130" t="s">
        <v>354</v>
      </c>
      <c r="B130" t="str">
        <f>TRIM(LEFT(A130, FIND("=", A130)))</f>
        <v>Mode 1: f =</v>
      </c>
      <c r="C130" t="str">
        <f>TRIM(SUBSTITUTE(RIGHT(A130, LEN(A130) - FIND("=", A130)), "Hz", ""))</f>
        <v>1698.533425</v>
      </c>
      <c r="E130" s="5"/>
      <c r="F130" s="5"/>
      <c r="G130" s="5"/>
      <c r="L130" t="s">
        <v>147</v>
      </c>
      <c r="M130" t="str">
        <f>TRIM(LEFT(L130, FIND("=", L130)))</f>
        <v>Mode 1: f =</v>
      </c>
      <c r="N130" t="str">
        <f>TRIM(SUBSTITUTE(RIGHT(L130, LEN(L130) - FIND("=", L130)), "Hz", ""))</f>
        <v>1485.013245</v>
      </c>
      <c r="W130" t="s">
        <v>147</v>
      </c>
      <c r="X130" t="str">
        <f>TRIM(LEFT(W130, FIND("=", W130)))</f>
        <v>Mode 1: f =</v>
      </c>
      <c r="Y130" t="str">
        <f>TRIM(SUBSTITUTE(RIGHT(W130, LEN(W130) - FIND("=", W130)), "Hz", ""))</f>
        <v>1485.013245</v>
      </c>
      <c r="AH130" t="s">
        <v>242</v>
      </c>
      <c r="AI130" t="str">
        <f>TRIM(LEFT(AH130, FIND("=", AH130)))</f>
        <v>Mode 1: f =</v>
      </c>
      <c r="AJ130" t="str">
        <f>TRIM(SUBSTITUTE(RIGHT(AH130, LEN(AH130) - FIND("=", AH130)), "Hz", ""))</f>
        <v>1577.382748</v>
      </c>
    </row>
    <row r="131" spans="1:36" x14ac:dyDescent="0.25">
      <c r="A131" t="s">
        <v>355</v>
      </c>
      <c r="B131" t="str">
        <f t="shared" ref="B131:B133" si="202">TRIM(LEFT(A131, FIND("=", A131)))</f>
        <v>Mode 2: f =</v>
      </c>
      <c r="C131" t="str">
        <f t="shared" ref="C131:C133" si="203">TRIM(SUBSTITUTE(RIGHT(A131, LEN(A131) - FIND("=", A131)), "Hz", ""))</f>
        <v>2213.226430</v>
      </c>
      <c r="E131" s="5"/>
      <c r="F131" s="5"/>
      <c r="G131" s="5"/>
      <c r="L131" t="s">
        <v>148</v>
      </c>
      <c r="M131" t="str">
        <f t="shared" ref="M131:M133" si="204">TRIM(LEFT(L131, FIND("=", L131)))</f>
        <v>Mode 2: f =</v>
      </c>
      <c r="N131" t="str">
        <f t="shared" ref="N131:N133" si="205">TRIM(SUBSTITUTE(RIGHT(L131, LEN(L131) - FIND("=", L131)), "Hz", ""))</f>
        <v>2184.611097</v>
      </c>
      <c r="W131" t="s">
        <v>148</v>
      </c>
      <c r="X131" t="str">
        <f t="shared" ref="X131:X133" si="206">TRIM(LEFT(W131, FIND("=", W131)))</f>
        <v>Mode 2: f =</v>
      </c>
      <c r="Y131" t="str">
        <f t="shared" ref="Y131:Y133" si="207">TRIM(SUBSTITUTE(RIGHT(W131, LEN(W131) - FIND("=", W131)), "Hz", ""))</f>
        <v>2184.611097</v>
      </c>
      <c r="AH131" t="s">
        <v>243</v>
      </c>
      <c r="AI131" t="str">
        <f t="shared" ref="AI131:AI133" si="208">TRIM(LEFT(AH131, FIND("=", AH131)))</f>
        <v>Mode 2: f =</v>
      </c>
      <c r="AJ131" t="str">
        <f t="shared" ref="AJ131:AJ133" si="209">TRIM(SUBSTITUTE(RIGHT(AH131, LEN(AH131) - FIND("=", AH131)), "Hz", ""))</f>
        <v>2189.386276</v>
      </c>
    </row>
    <row r="132" spans="1:36" x14ac:dyDescent="0.25">
      <c r="A132" t="s">
        <v>356</v>
      </c>
      <c r="B132" t="str">
        <f t="shared" si="202"/>
        <v>Mode 3: f =</v>
      </c>
      <c r="C132" t="str">
        <f t="shared" si="203"/>
        <v>3314.380085</v>
      </c>
      <c r="E132" s="5"/>
      <c r="F132" s="5"/>
      <c r="G132" s="5"/>
      <c r="L132" t="s">
        <v>149</v>
      </c>
      <c r="M132" t="str">
        <f t="shared" si="204"/>
        <v>Mode 3: f =</v>
      </c>
      <c r="N132" t="str">
        <f t="shared" si="205"/>
        <v>3217.937320</v>
      </c>
      <c r="W132" t="s">
        <v>149</v>
      </c>
      <c r="X132" t="str">
        <f t="shared" si="206"/>
        <v>Mode 3: f =</v>
      </c>
      <c r="Y132" t="str">
        <f t="shared" si="207"/>
        <v>3217.937320</v>
      </c>
      <c r="AH132" t="s">
        <v>244</v>
      </c>
      <c r="AI132" t="str">
        <f t="shared" si="208"/>
        <v>Mode 3: f =</v>
      </c>
      <c r="AJ132" t="str">
        <f t="shared" si="209"/>
        <v>3229.170422</v>
      </c>
    </row>
    <row r="133" spans="1:36" x14ac:dyDescent="0.25">
      <c r="A133" t="s">
        <v>357</v>
      </c>
      <c r="B133" t="str">
        <f t="shared" si="202"/>
        <v>Mode 4: f =</v>
      </c>
      <c r="C133" t="str">
        <f t="shared" si="203"/>
        <v>4741.907669</v>
      </c>
      <c r="E133" s="5"/>
      <c r="F133" s="5"/>
      <c r="G133" s="5"/>
      <c r="L133" t="s">
        <v>150</v>
      </c>
      <c r="M133" t="str">
        <f t="shared" si="204"/>
        <v>Mode 4: f =</v>
      </c>
      <c r="N133" t="str">
        <f t="shared" si="205"/>
        <v>4357.506325</v>
      </c>
      <c r="W133" t="s">
        <v>150</v>
      </c>
      <c r="X133" t="str">
        <f t="shared" si="206"/>
        <v>Mode 4: f =</v>
      </c>
      <c r="Y133" t="str">
        <f t="shared" si="207"/>
        <v>4357.506325</v>
      </c>
      <c r="AH133" t="s">
        <v>245</v>
      </c>
      <c r="AI133" t="str">
        <f t="shared" si="208"/>
        <v>Mode 4: f =</v>
      </c>
      <c r="AJ133" t="str">
        <f t="shared" si="209"/>
        <v>4487.474529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F2DE-1766-4DB4-876A-4F19EE03B09B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2C095-D840-4322-A4B8-4B49DA475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compareWS</vt:lpstr>
      <vt:lpstr>ANSYS</vt:lpstr>
      <vt:lpstr>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Nguyễn Minh</dc:creator>
  <cp:lastModifiedBy>Khánh Nguyễn Minh</cp:lastModifiedBy>
  <dcterms:created xsi:type="dcterms:W3CDTF">2025-05-09T16:26:04Z</dcterms:created>
  <dcterms:modified xsi:type="dcterms:W3CDTF">2025-05-24T21:59:14Z</dcterms:modified>
</cp:coreProperties>
</file>