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dca94607f65a4d4/Desktop/KOWSALYA DATA SCIENCE/"/>
    </mc:Choice>
  </mc:AlternateContent>
  <xr:revisionPtr revIDLastSave="0" documentId="8_{43C4F600-F841-4971-B2F3-354794B1BF08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9" i="3"/>
  <c r="D10" i="3"/>
  <c r="D11" i="3"/>
  <c r="D2" i="3"/>
  <c r="C10" i="3"/>
  <c r="C11" i="3"/>
  <c r="C9" i="3"/>
  <c r="B10" i="3"/>
  <c r="B11" i="3"/>
  <c r="B9" i="3"/>
  <c r="F5" i="3"/>
  <c r="F3" i="3"/>
  <c r="F4" i="3"/>
  <c r="F2" i="3"/>
  <c r="E3" i="3"/>
  <c r="E4" i="3"/>
  <c r="E5" i="3"/>
  <c r="E2" i="3"/>
  <c r="D3" i="3"/>
  <c r="D4" i="3"/>
  <c r="D5" i="3"/>
  <c r="C3" i="3"/>
  <c r="C4" i="3"/>
  <c r="C5" i="3"/>
  <c r="C2" i="3"/>
  <c r="B3" i="3"/>
  <c r="B4" i="3"/>
  <c r="B5" i="3"/>
  <c r="B2" i="3"/>
  <c r="K53" i="1"/>
  <c r="L53" i="1"/>
  <c r="J53" i="1"/>
  <c r="H52" i="1" s="1"/>
  <c r="K40" i="1"/>
  <c r="L40" i="1"/>
  <c r="M40" i="1"/>
  <c r="J40" i="1"/>
  <c r="H49" i="1"/>
  <c r="H48" i="1"/>
  <c r="H47" i="1"/>
  <c r="H44" i="1"/>
  <c r="H45" i="1"/>
  <c r="H43" i="1"/>
  <c r="H42" i="1"/>
  <c r="H38" i="1"/>
  <c r="H37" i="1"/>
  <c r="H36" i="1"/>
  <c r="H33" i="1"/>
  <c r="H32" i="1"/>
  <c r="H31" i="1"/>
  <c r="H30" i="1"/>
  <c r="H29" i="1"/>
  <c r="H39" i="1" l="1"/>
</calcChain>
</file>

<file path=xl/sharedStrings.xml><?xml version="1.0" encoding="utf-8"?>
<sst xmlns="http://schemas.openxmlformats.org/spreadsheetml/2006/main" count="832" uniqueCount="73">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</sst>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4" borderId="0" xfId="0" applyFont="1" applyFill="1"/>
    <xf numFmtId="164" fontId="0" fillId="0" borderId="0" xfId="0" applyNumberFormat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opLeftCell="A2" workbookViewId="0">
      <selection activeCell="L15" sqref="L15"/>
    </sheetView>
  </sheetViews>
  <sheetFormatPr defaultRowHeight="14.25" x14ac:dyDescent="0.45"/>
  <cols>
    <col min="2" max="2" width="11.6640625" style="18" customWidth="1"/>
    <col min="3" max="3" width="17.46484375" customWidth="1"/>
    <col min="4" max="4" width="17.53125" customWidth="1"/>
    <col min="5" max="5" width="36.19921875" customWidth="1"/>
    <col min="7" max="7" width="13.33203125" customWidth="1"/>
  </cols>
  <sheetData>
    <row r="1" spans="1:7" x14ac:dyDescent="0.4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4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4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4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4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4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4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4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4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4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4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4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4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4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4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4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4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4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4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4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4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4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4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4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4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45">
      <c r="E27" s="15" t="s">
        <v>71</v>
      </c>
      <c r="H27" s="21" t="s">
        <v>72</v>
      </c>
    </row>
    <row r="28" spans="1:8" x14ac:dyDescent="0.45">
      <c r="F28" s="2"/>
    </row>
    <row r="29" spans="1:8" ht="15.75" x14ac:dyDescent="0.5">
      <c r="E29" s="14" t="s">
        <v>31</v>
      </c>
      <c r="H29">
        <f>COUNTIF(G2:G25,"Boston")</f>
        <v>4</v>
      </c>
    </row>
    <row r="30" spans="1:8" ht="15.75" x14ac:dyDescent="0.5">
      <c r="E30" s="14" t="s">
        <v>32</v>
      </c>
      <c r="H30">
        <f>COUNTIF(D2:D25,"MICROWAVE")</f>
        <v>5</v>
      </c>
    </row>
    <row r="31" spans="1:8" ht="15.75" x14ac:dyDescent="0.5">
      <c r="E31" s="14" t="s">
        <v>33</v>
      </c>
      <c r="H31">
        <f>COUNTIF(F2:F25,"truck 3")</f>
        <v>8</v>
      </c>
    </row>
    <row r="32" spans="1:8" ht="15.75" x14ac:dyDescent="0.5">
      <c r="E32" s="14" t="s">
        <v>34</v>
      </c>
      <c r="H32">
        <f>COUNTIF(C2:C25,"Peter White")</f>
        <v>6</v>
      </c>
    </row>
    <row r="33" spans="5:13" ht="15.75" x14ac:dyDescent="0.5">
      <c r="E33" s="14" t="s">
        <v>26</v>
      </c>
      <c r="H33">
        <f>COUNTIF(E2:E25,"&lt;20")</f>
        <v>9</v>
      </c>
    </row>
    <row r="34" spans="5:13" ht="15.75" x14ac:dyDescent="0.5">
      <c r="E34" s="14"/>
    </row>
    <row r="35" spans="5:13" ht="15.75" x14ac:dyDescent="0.5">
      <c r="E35" s="14"/>
      <c r="F35" s="2"/>
    </row>
    <row r="36" spans="5:13" ht="15.75" x14ac:dyDescent="0.5">
      <c r="E36" s="14" t="s">
        <v>23</v>
      </c>
      <c r="H36">
        <f>SUMIFS(E2:E25,D2:D25,"refrigerator")</f>
        <v>105</v>
      </c>
    </row>
    <row r="37" spans="5:13" ht="15.75" x14ac:dyDescent="0.5">
      <c r="E37" s="14" t="s">
        <v>24</v>
      </c>
      <c r="H37">
        <f>SUMIFS(E2:E25,D2:D25,"washing machine")</f>
        <v>164</v>
      </c>
    </row>
    <row r="38" spans="5:13" ht="15.75" x14ac:dyDescent="0.5">
      <c r="E38" s="14" t="s">
        <v>30</v>
      </c>
      <c r="H38">
        <f>SUMIFS(E2:E25,F2:F25,"truck 4")</f>
        <v>156</v>
      </c>
    </row>
    <row r="39" spans="5:13" ht="15.75" x14ac:dyDescent="0.5">
      <c r="E39" s="14" t="s">
        <v>40</v>
      </c>
      <c r="H39">
        <f>SUM(J40:M40)</f>
        <v>511</v>
      </c>
      <c r="J39" t="s">
        <v>4</v>
      </c>
      <c r="K39" t="s">
        <v>5</v>
      </c>
      <c r="L39" t="s">
        <v>3</v>
      </c>
      <c r="M39" t="s">
        <v>2</v>
      </c>
    </row>
    <row r="40" spans="5:13" ht="15.75" x14ac:dyDescent="0.5">
      <c r="E40" s="14"/>
      <c r="J40">
        <f>SUMIFS($E$2:$E$25,$F$2:$F$25,J39)</f>
        <v>118</v>
      </c>
      <c r="K40">
        <f t="shared" ref="K40:M40" si="0">SUMIFS($E$2:$E$25,$F$2:$F$25,K39)</f>
        <v>55</v>
      </c>
      <c r="L40">
        <f t="shared" si="0"/>
        <v>182</v>
      </c>
      <c r="M40">
        <f t="shared" si="0"/>
        <v>156</v>
      </c>
    </row>
    <row r="41" spans="5:13" ht="15.75" x14ac:dyDescent="0.5">
      <c r="E41" s="14"/>
      <c r="F41" s="2"/>
    </row>
    <row r="42" spans="5:13" ht="15.75" x14ac:dyDescent="0.5">
      <c r="E42" s="14" t="s">
        <v>35</v>
      </c>
      <c r="H42">
        <f>COUNTIFS(D2:D25,"microwave",G2:G25,"Boston")</f>
        <v>2</v>
      </c>
    </row>
    <row r="43" spans="5:13" ht="15.75" x14ac:dyDescent="0.5">
      <c r="E43" s="14" t="s">
        <v>36</v>
      </c>
      <c r="H43">
        <f>COUNTIFS(C2:C25,"Peter White",F2:F25,"truck 1")</f>
        <v>2</v>
      </c>
    </row>
    <row r="44" spans="5:13" ht="15.75" x14ac:dyDescent="0.5">
      <c r="E44" s="14" t="s">
        <v>37</v>
      </c>
      <c r="H44">
        <f>COUNTIFS(G2:G25,"Boston",B2:B25,"&gt;03-02-2013")</f>
        <v>2</v>
      </c>
    </row>
    <row r="45" spans="5:13" ht="15.75" x14ac:dyDescent="0.5">
      <c r="E45" s="14" t="s">
        <v>38</v>
      </c>
      <c r="H45">
        <f>COUNTIFS(B2:B25,"&gt;=03-02-2013",B2:B25,"&lt;=06-02-2013")</f>
        <v>14</v>
      </c>
    </row>
    <row r="46" spans="5:13" ht="15.75" x14ac:dyDescent="0.5">
      <c r="E46" s="14"/>
      <c r="F46" s="2"/>
    </row>
    <row r="47" spans="5:13" ht="15.75" x14ac:dyDescent="0.5">
      <c r="E47" s="14" t="s">
        <v>27</v>
      </c>
      <c r="H47">
        <f>SUMIFS(E2:E25,D2:D25,"microwave",G2:G25,"NY")</f>
        <v>25</v>
      </c>
    </row>
    <row r="48" spans="5:13" ht="15.75" x14ac:dyDescent="0.5">
      <c r="E48" s="14" t="s">
        <v>29</v>
      </c>
      <c r="H48">
        <f>SUMIFS(E2:E25,G2:G25,"Pittsburgh",F2:F25,"truck 1")</f>
        <v>75</v>
      </c>
    </row>
    <row r="49" spans="5:12" ht="15.75" x14ac:dyDescent="0.5">
      <c r="E49" s="14" t="s">
        <v>39</v>
      </c>
      <c r="H49">
        <f>SUMIFS(E2:E25,B2:B25,"&gt;=03-02-2013",B2:B25,"&lt;=06-02-2013")</f>
        <v>309</v>
      </c>
    </row>
    <row r="50" spans="5:12" ht="15.75" x14ac:dyDescent="0.5">
      <c r="E50" s="14"/>
    </row>
    <row r="51" spans="5:12" ht="15.75" x14ac:dyDescent="0.5">
      <c r="E51" s="14"/>
    </row>
    <row r="52" spans="5:12" ht="15.75" x14ac:dyDescent="0.5">
      <c r="E52" s="14" t="s">
        <v>28</v>
      </c>
      <c r="H52">
        <f>SUM(J53:L53)</f>
        <v>386</v>
      </c>
      <c r="J52" t="s">
        <v>19</v>
      </c>
      <c r="K52" t="s">
        <v>21</v>
      </c>
      <c r="L52" t="s">
        <v>20</v>
      </c>
    </row>
    <row r="53" spans="5:12" x14ac:dyDescent="0.45">
      <c r="J53">
        <f>SUMIFS($E$2:$E$25,$G$2:$G$25,J52)</f>
        <v>131</v>
      </c>
      <c r="K53">
        <f t="shared" ref="K53:L53" si="1">SUMIFS($E$2:$E$25,$G$2:$G$25,K52)</f>
        <v>115</v>
      </c>
      <c r="L53">
        <f t="shared" si="1"/>
        <v>140</v>
      </c>
    </row>
  </sheetData>
  <autoFilter ref="A1:G25" xr:uid="{00000000-0001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241"/>
  <sheetViews>
    <sheetView tabSelected="1" workbookViewId="0">
      <selection activeCell="I8" sqref="I8"/>
    </sheetView>
  </sheetViews>
  <sheetFormatPr defaultRowHeight="14.25" x14ac:dyDescent="0.45"/>
  <cols>
    <col min="1" max="1" width="21.46484375" customWidth="1"/>
    <col min="2" max="2" width="21.86328125" customWidth="1"/>
    <col min="3" max="3" width="12" bestFit="1" customWidth="1"/>
    <col min="4" max="4" width="13.53125" customWidth="1"/>
    <col min="5" max="5" width="14" customWidth="1"/>
    <col min="6" max="6" width="26" customWidth="1"/>
    <col min="7" max="7" width="17.86328125" customWidth="1"/>
    <col min="9" max="9" width="9.86328125" bestFit="1" customWidth="1"/>
  </cols>
  <sheetData>
    <row r="1" spans="1:9" ht="48" customHeight="1" x14ac:dyDescent="0.4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9" x14ac:dyDescent="0.45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COUNTIFS($D$16:$D$241,"cash",$B$16:$B$241,A2)</f>
        <v>42</v>
      </c>
      <c r="E2" s="1">
        <f>COUNTIFS($D$16:$D$241,"credit card",$B$16:$B$241,A2)</f>
        <v>29</v>
      </c>
      <c r="F2" s="1">
        <f>SUMIFS($E$16:$E$241,$D$16:$D$241,"cash",$B$16:$B$241,A2)</f>
        <v>414</v>
      </c>
    </row>
    <row r="3" spans="1:9" x14ac:dyDescent="0.45">
      <c r="A3" s="6" t="s">
        <v>43</v>
      </c>
      <c r="B3" s="1">
        <f t="shared" ref="B3:B5" si="0">COUNTIF($B$16:$B$241,A3)</f>
        <v>46</v>
      </c>
      <c r="C3" s="1">
        <f t="shared" ref="C3:C5" si="1">SUMIF($B$16:$B$241,A3,$E$16:$E$241)</f>
        <v>1934</v>
      </c>
      <c r="D3" s="1">
        <f t="shared" ref="D3:D5" si="2">COUNTIFS($D$16:$D$241,"cash",$B$16:$B$241,A3)</f>
        <v>31</v>
      </c>
      <c r="E3" s="1">
        <f t="shared" ref="E3:E5" si="3">COUNTIFS($D$16:$D$241,"credit card",$B$16:$B$241,A3)</f>
        <v>15</v>
      </c>
      <c r="F3" s="1">
        <f t="shared" ref="F3:F5" si="4">SUMIFS($E$16:$E$241,$D$16:$D$241,"cash",$B$16:$B$241,A3)</f>
        <v>1350</v>
      </c>
    </row>
    <row r="4" spans="1:9" x14ac:dyDescent="0.45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9" x14ac:dyDescent="0.45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>SUMIFS($E$16:$E$241,$D$16:$D$241,"cash",$B$16:$B$241,A5)</f>
        <v>735</v>
      </c>
    </row>
    <row r="8" spans="1:9" ht="47.25" customHeight="1" x14ac:dyDescent="0.4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9" x14ac:dyDescent="0.45">
      <c r="A9" s="6" t="s">
        <v>49</v>
      </c>
      <c r="B9" s="1">
        <f>COUNTIF($C$16:$C$241,A9)</f>
        <v>25</v>
      </c>
      <c r="C9" s="1">
        <f>SUMIF($C$16:$C$241,A9,$E$16:$E$241)</f>
        <v>688</v>
      </c>
      <c r="D9" s="1">
        <f>COUNTIFS($B$16:$B$241,"Shaving",$C$16:$C$241,A9)</f>
        <v>7</v>
      </c>
      <c r="E9" s="1">
        <f>COUNTIFS($B$16:$B$241,"Kids",$C$16:$C$241,A9)</f>
        <v>1</v>
      </c>
      <c r="F9" s="1">
        <f>SUMIFS($E$16:$E$241,$C$16:$C$241,A9,$A$16:$A$241,"&gt;=10-05-2013",$A$16:$A$241,"&lt;=20-05-2013")</f>
        <v>316</v>
      </c>
    </row>
    <row r="10" spans="1:9" x14ac:dyDescent="0.45">
      <c r="A10" s="6" t="s">
        <v>50</v>
      </c>
      <c r="B10" s="1">
        <f t="shared" ref="B10:B11" si="5">COUNTIF($C$16:$C$241,A10)</f>
        <v>31</v>
      </c>
      <c r="C10" s="1">
        <f t="shared" ref="C10:C11" si="6">SUMIF($C$16:$C$241,A10,$E$16:$E$241)</f>
        <v>965</v>
      </c>
      <c r="D10" s="1">
        <f t="shared" ref="D10:D11" si="7">COUNTIFS($B$16:$B$241,"Shaving",$C$16:$C$241,A10)</f>
        <v>8</v>
      </c>
      <c r="E10" s="1">
        <f t="shared" ref="E10:E11" si="8">COUNTIFS($B$16:$B$241,"Kids",$C$16:$C$241,A10)</f>
        <v>1</v>
      </c>
      <c r="F10" s="1">
        <f t="shared" ref="F10:F11" si="9">SUMIFS($E$16:$E$241,$C$16:$C$241,A10,$A$16:$A$241,"&gt;=10-05-2013",$A$16:$A$241,"&lt;=20-05-2013")</f>
        <v>429</v>
      </c>
    </row>
    <row r="11" spans="1:9" x14ac:dyDescent="0.45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352</v>
      </c>
    </row>
    <row r="12" spans="1:9" x14ac:dyDescent="0.45">
      <c r="B12" s="13"/>
    </row>
    <row r="13" spans="1:9" x14ac:dyDescent="0.45">
      <c r="B13" s="13"/>
    </row>
    <row r="14" spans="1:9" x14ac:dyDescent="0.45">
      <c r="A14" s="20" t="s">
        <v>61</v>
      </c>
      <c r="B14" s="20"/>
      <c r="C14" s="20"/>
      <c r="D14" s="20"/>
      <c r="E14" s="20"/>
    </row>
    <row r="15" spans="1:9" x14ac:dyDescent="0.4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9" x14ac:dyDescent="0.4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  <c r="I16" s="22"/>
    </row>
    <row r="17" spans="1:5" hidden="1" x14ac:dyDescent="0.4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4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hidden="1" x14ac:dyDescent="0.4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hidden="1" x14ac:dyDescent="0.4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hidden="1" x14ac:dyDescent="0.4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hidden="1" x14ac:dyDescent="0.4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4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hidden="1" x14ac:dyDescent="0.4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hidden="1" x14ac:dyDescent="0.4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hidden="1" x14ac:dyDescent="0.4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4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4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hidden="1" x14ac:dyDescent="0.4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hidden="1" x14ac:dyDescent="0.4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hidden="1" x14ac:dyDescent="0.4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hidden="1" x14ac:dyDescent="0.4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hidden="1" x14ac:dyDescent="0.4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hidden="1" x14ac:dyDescent="0.4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4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4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hidden="1" x14ac:dyDescent="0.4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hidden="1" x14ac:dyDescent="0.4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hidden="1" x14ac:dyDescent="0.4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hidden="1" x14ac:dyDescent="0.4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hidden="1" x14ac:dyDescent="0.4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hidden="1" x14ac:dyDescent="0.4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hidden="1" x14ac:dyDescent="0.4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hidden="1" x14ac:dyDescent="0.4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4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4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hidden="1" x14ac:dyDescent="0.4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hidden="1" x14ac:dyDescent="0.4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hidden="1" x14ac:dyDescent="0.4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hidden="1" x14ac:dyDescent="0.4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hidden="1" x14ac:dyDescent="0.4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hidden="1" x14ac:dyDescent="0.4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hidden="1" x14ac:dyDescent="0.4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hidden="1" x14ac:dyDescent="0.4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4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4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hidden="1" x14ac:dyDescent="0.4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hidden="1" x14ac:dyDescent="0.4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hidden="1" x14ac:dyDescent="0.4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hidden="1" x14ac:dyDescent="0.4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hidden="1" x14ac:dyDescent="0.4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hidden="1" x14ac:dyDescent="0.4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hidden="1" x14ac:dyDescent="0.4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4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4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hidden="1" x14ac:dyDescent="0.4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hidden="1" x14ac:dyDescent="0.4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hidden="1" x14ac:dyDescent="0.4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hidden="1" x14ac:dyDescent="0.4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hidden="1" x14ac:dyDescent="0.4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hidden="1" x14ac:dyDescent="0.4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hidden="1" x14ac:dyDescent="0.4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hidden="1" x14ac:dyDescent="0.4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hidden="1" x14ac:dyDescent="0.4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hidden="1" x14ac:dyDescent="0.4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4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hidden="1" x14ac:dyDescent="0.4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hidden="1" x14ac:dyDescent="0.4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4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4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hidden="1" x14ac:dyDescent="0.4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hidden="1" x14ac:dyDescent="0.4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hidden="1" x14ac:dyDescent="0.4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hidden="1" x14ac:dyDescent="0.4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hidden="1" x14ac:dyDescent="0.4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4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hidden="1" x14ac:dyDescent="0.4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hidden="1" x14ac:dyDescent="0.4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4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hidden="1" x14ac:dyDescent="0.4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4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hidden="1" x14ac:dyDescent="0.4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hidden="1" x14ac:dyDescent="0.4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hidden="1" x14ac:dyDescent="0.4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4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hidden="1" x14ac:dyDescent="0.4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hidden="1" x14ac:dyDescent="0.4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hidden="1" x14ac:dyDescent="0.4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4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4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hidden="1" x14ac:dyDescent="0.4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hidden="1" x14ac:dyDescent="0.4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hidden="1" x14ac:dyDescent="0.4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hidden="1" x14ac:dyDescent="0.4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4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hidden="1" x14ac:dyDescent="0.4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hidden="1" x14ac:dyDescent="0.4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hidden="1" x14ac:dyDescent="0.4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hidden="1" x14ac:dyDescent="0.4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hidden="1" x14ac:dyDescent="0.4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hidden="1" x14ac:dyDescent="0.4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hidden="1" x14ac:dyDescent="0.4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hidden="1" x14ac:dyDescent="0.4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hidden="1" x14ac:dyDescent="0.4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hidden="1" x14ac:dyDescent="0.4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hidden="1" x14ac:dyDescent="0.4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hidden="1" x14ac:dyDescent="0.4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4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hidden="1" x14ac:dyDescent="0.4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hidden="1" x14ac:dyDescent="0.4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hidden="1" x14ac:dyDescent="0.4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4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hidden="1" x14ac:dyDescent="0.4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hidden="1" x14ac:dyDescent="0.4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hidden="1" x14ac:dyDescent="0.4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4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hidden="1" x14ac:dyDescent="0.4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4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hidden="1" x14ac:dyDescent="0.4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hidden="1" x14ac:dyDescent="0.4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hidden="1" x14ac:dyDescent="0.4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hidden="1" x14ac:dyDescent="0.4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4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hidden="1" x14ac:dyDescent="0.4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4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4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hidden="1" x14ac:dyDescent="0.4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hidden="1" x14ac:dyDescent="0.4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hidden="1" x14ac:dyDescent="0.4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hidden="1" x14ac:dyDescent="0.4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hidden="1" x14ac:dyDescent="0.4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hidden="1" x14ac:dyDescent="0.4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hidden="1" x14ac:dyDescent="0.4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hidden="1" x14ac:dyDescent="0.4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hidden="1" x14ac:dyDescent="0.4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4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hidden="1" x14ac:dyDescent="0.4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hidden="1" x14ac:dyDescent="0.4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hidden="1" x14ac:dyDescent="0.4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hidden="1" x14ac:dyDescent="0.4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hidden="1" x14ac:dyDescent="0.4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hidden="1" x14ac:dyDescent="0.4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hidden="1" x14ac:dyDescent="0.4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hidden="1" x14ac:dyDescent="0.4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hidden="1" x14ac:dyDescent="0.4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hidden="1" x14ac:dyDescent="0.4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hidden="1" x14ac:dyDescent="0.4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hidden="1" x14ac:dyDescent="0.4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hidden="1" x14ac:dyDescent="0.4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hidden="1" x14ac:dyDescent="0.4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hidden="1" x14ac:dyDescent="0.4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hidden="1" x14ac:dyDescent="0.4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hidden="1" x14ac:dyDescent="0.4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hidden="1" x14ac:dyDescent="0.4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4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4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hidden="1" x14ac:dyDescent="0.4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hidden="1" x14ac:dyDescent="0.4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hidden="1" x14ac:dyDescent="0.4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hidden="1" x14ac:dyDescent="0.4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hidden="1" x14ac:dyDescent="0.4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hidden="1" x14ac:dyDescent="0.4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hidden="1" x14ac:dyDescent="0.4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hidden="1" x14ac:dyDescent="0.4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4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hidden="1" x14ac:dyDescent="0.4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hidden="1" x14ac:dyDescent="0.4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hidden="1" x14ac:dyDescent="0.4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hidden="1" x14ac:dyDescent="0.4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hidden="1" x14ac:dyDescent="0.4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hidden="1" x14ac:dyDescent="0.4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hidden="1" x14ac:dyDescent="0.4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hidden="1" x14ac:dyDescent="0.4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hidden="1" x14ac:dyDescent="0.4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4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4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4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hidden="1" x14ac:dyDescent="0.4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hidden="1" x14ac:dyDescent="0.4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4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hidden="1" x14ac:dyDescent="0.4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hidden="1" x14ac:dyDescent="0.4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hidden="1" x14ac:dyDescent="0.4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hidden="1" x14ac:dyDescent="0.4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hidden="1" x14ac:dyDescent="0.4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hidden="1" x14ac:dyDescent="0.4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hidden="1" x14ac:dyDescent="0.4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4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hidden="1" x14ac:dyDescent="0.4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hidden="1" x14ac:dyDescent="0.4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hidden="1" x14ac:dyDescent="0.4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hidden="1" x14ac:dyDescent="0.4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hidden="1" x14ac:dyDescent="0.4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hidden="1" x14ac:dyDescent="0.4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hidden="1" x14ac:dyDescent="0.4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hidden="1" x14ac:dyDescent="0.4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hidden="1" x14ac:dyDescent="0.4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hidden="1" x14ac:dyDescent="0.4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hidden="1" x14ac:dyDescent="0.4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hidden="1" x14ac:dyDescent="0.4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hidden="1" x14ac:dyDescent="0.4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hidden="1" x14ac:dyDescent="0.4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4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4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hidden="1" x14ac:dyDescent="0.4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hidden="1" x14ac:dyDescent="0.4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hidden="1" x14ac:dyDescent="0.4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hidden="1" x14ac:dyDescent="0.4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hidden="1" x14ac:dyDescent="0.4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hidden="1" x14ac:dyDescent="0.4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hidden="1" x14ac:dyDescent="0.4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hidden="1" x14ac:dyDescent="0.4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hidden="1" x14ac:dyDescent="0.4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hidden="1" x14ac:dyDescent="0.4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hidden="1" x14ac:dyDescent="0.4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hidden="1" x14ac:dyDescent="0.4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hidden="1" x14ac:dyDescent="0.4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hidden="1" x14ac:dyDescent="0.4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hidden="1" x14ac:dyDescent="0.4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hidden="1" x14ac:dyDescent="0.4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hidden="1" x14ac:dyDescent="0.4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hidden="1" x14ac:dyDescent="0.4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hidden="1" x14ac:dyDescent="0.4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hidden="1" x14ac:dyDescent="0.4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hidden="1" x14ac:dyDescent="0.4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hidden="1" x14ac:dyDescent="0.4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hidden="1" x14ac:dyDescent="0.4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4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hidden="1" x14ac:dyDescent="0.4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hidden="1" x14ac:dyDescent="0.4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hidden="1" x14ac:dyDescent="0.4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E241" xr:uid="{00000000-0001-0000-0100-000000000000}">
    <filterColumn colId="1">
      <filters>
        <filter val="Shaving"/>
      </filters>
    </filterColumn>
    <filterColumn colId="3">
      <filters>
        <filter val="cash"/>
      </filters>
    </filterColumn>
  </autoFilter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Vinoth E</cp:lastModifiedBy>
  <dcterms:created xsi:type="dcterms:W3CDTF">2013-06-05T17:23:06Z</dcterms:created>
  <dcterms:modified xsi:type="dcterms:W3CDTF">2024-07-11T10:24:11Z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