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ca94607f65a4d4/Desktop/KOWSALYA DATA SCIENCE/"/>
    </mc:Choice>
  </mc:AlternateContent>
  <xr:revisionPtr revIDLastSave="4" documentId="13_ncr:1_{4150D130-40BE-49AA-8B5C-DD0C4A249E6C}" xr6:coauthVersionLast="47" xr6:coauthVersionMax="47" xr10:uidLastSave="{E181824B-15D7-42AB-9EC6-94E16B0D19C3}"/>
  <bookViews>
    <workbookView xWindow="-98" yWindow="-98" windowWidth="21795" windowHeight="12975" activeTab="4" xr2:uid="{5DC43725-0098-4EAF-80F2-4D580EF1A53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1" i="3"/>
  <c r="J12" i="3"/>
  <c r="J11" i="3"/>
  <c r="D3" i="3"/>
  <c r="D4" i="3"/>
  <c r="D5" i="3"/>
  <c r="D6" i="3"/>
  <c r="D7" i="3"/>
  <c r="D8" i="3"/>
  <c r="D9" i="3"/>
  <c r="D2" i="3"/>
  <c r="C3" i="3"/>
  <c r="E3" i="3" s="1"/>
  <c r="F3" i="3" s="1"/>
  <c r="C4" i="3"/>
  <c r="E4" i="3" s="1"/>
  <c r="F4" i="3" s="1"/>
  <c r="C5" i="3"/>
  <c r="E5" i="3" s="1"/>
  <c r="F5" i="3" s="1"/>
  <c r="C6" i="3"/>
  <c r="E6" i="3" s="1"/>
  <c r="F6" i="3" s="1"/>
  <c r="C7" i="3"/>
  <c r="E7" i="3" s="1"/>
  <c r="F7" i="3" s="1"/>
  <c r="C8" i="3"/>
  <c r="E8" i="3" s="1"/>
  <c r="F8" i="3" s="1"/>
  <c r="C9" i="3"/>
  <c r="C2" i="3"/>
  <c r="E2" i="3" l="1"/>
  <c r="F2" i="3" s="1"/>
  <c r="F10" i="3" s="1"/>
  <c r="E9" i="3"/>
  <c r="F9" i="3" s="1"/>
  <c r="J15" i="1" l="1"/>
  <c r="B10" i="1"/>
  <c r="C10" i="1"/>
  <c r="D10" i="1"/>
  <c r="E10" i="1"/>
  <c r="A10" i="1"/>
  <c r="K11" i="1" s="1"/>
  <c r="A13" i="1"/>
  <c r="H11" i="1" l="1"/>
</calcChain>
</file>

<file path=xl/sharedStrings.xml><?xml version="1.0" encoding="utf-8"?>
<sst xmlns="http://schemas.openxmlformats.org/spreadsheetml/2006/main" count="77" uniqueCount="39">
  <si>
    <t>CORRELATION</t>
  </si>
  <si>
    <t>n(Number of Observation)</t>
  </si>
  <si>
    <t>Sales(k)(y)</t>
  </si>
  <si>
    <t>Adv Cost (x)</t>
  </si>
  <si>
    <t>xy</t>
  </si>
  <si>
    <t>x^2</t>
  </si>
  <si>
    <t>y^2</t>
  </si>
  <si>
    <t>1ST METHOD</t>
  </si>
  <si>
    <t>2ND METHOD</t>
  </si>
  <si>
    <t>NUMERATOR</t>
  </si>
  <si>
    <t>DENOMINATOR</t>
  </si>
  <si>
    <t>3RD METHOD</t>
  </si>
  <si>
    <t>Income</t>
  </si>
  <si>
    <t>Rank 1</t>
  </si>
  <si>
    <t>Rank 2</t>
  </si>
  <si>
    <t>Diff</t>
  </si>
  <si>
    <t>Diff^2</t>
  </si>
  <si>
    <t>n</t>
  </si>
  <si>
    <t>correlation</t>
  </si>
  <si>
    <t>Order Tables</t>
  </si>
  <si>
    <t>Order ID is a key which we can use to join the Returns table</t>
  </si>
  <si>
    <t>Unique valued columns  - Primary Key</t>
  </si>
  <si>
    <t>Returns Table</t>
  </si>
  <si>
    <t>Order Id is a primary key for Returns table but a foreign key for Order table</t>
  </si>
  <si>
    <t>Full</t>
  </si>
  <si>
    <t xml:space="preserve">Id </t>
  </si>
  <si>
    <t xml:space="preserve">Retrun </t>
  </si>
  <si>
    <t>Value</t>
  </si>
  <si>
    <t>NA</t>
  </si>
  <si>
    <t>Id</t>
  </si>
  <si>
    <t>value</t>
  </si>
  <si>
    <t xml:space="preserve">id </t>
  </si>
  <si>
    <t>returns</t>
  </si>
  <si>
    <t>Yes</t>
  </si>
  <si>
    <t>yes</t>
  </si>
  <si>
    <t>NO</t>
  </si>
  <si>
    <t>Left</t>
  </si>
  <si>
    <t>Inner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</si>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</sst>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0" borderId="0" xfId="0" applyFont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0" xfId="0"/>
    <xf numFmtId="0" fontId="2" fillId="0" borderId="0" xfId="0" applyFont="1"/>
    <xf numFmtId="0" fontId="0" fillId="0" borderId="0" xfId="0"/>
    <xf numFmtId="0" fontId="0" fillId="0" borderId="1" xfId="0" applyBorder="1"/>
    <xf numFmtId="0" fontId="4" fillId="0" borderId="0" xfId="0" applyFont="1"/>
    <xf numFmtId="0" fontId="4" fillId="0" borderId="1" xfId="0" applyFont="1" applyBorder="1"/>
    <xf numFmtId="0" fontId="4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Sales(k)(y)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2000</c:v>
                </c:pt>
                <c:pt idx="1">
                  <c:v>2561</c:v>
                </c:pt>
                <c:pt idx="2">
                  <c:v>3251</c:v>
                </c:pt>
                <c:pt idx="3">
                  <c:v>1400</c:v>
                </c:pt>
                <c:pt idx="4">
                  <c:v>1225</c:v>
                </c:pt>
                <c:pt idx="5">
                  <c:v>1478</c:v>
                </c:pt>
                <c:pt idx="6">
                  <c:v>2344</c:v>
                </c:pt>
                <c:pt idx="7">
                  <c:v>2561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50</c:v>
                </c:pt>
                <c:pt idx="1">
                  <c:v>256</c:v>
                </c:pt>
                <c:pt idx="2">
                  <c:v>122</c:v>
                </c:pt>
                <c:pt idx="3">
                  <c:v>25</c:v>
                </c:pt>
                <c:pt idx="4">
                  <c:v>32</c:v>
                </c:pt>
                <c:pt idx="5">
                  <c:v>45</c:v>
                </c:pt>
                <c:pt idx="6">
                  <c:v>85</c:v>
                </c:pt>
                <c:pt idx="7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E-4E2C-B530-FA3D0E5A7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927919"/>
        <c:axId val="1760933663"/>
      </c:scatterChart>
      <c:valAx>
        <c:axId val="18399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33663"/>
        <c:crosses val="autoZero"/>
        <c:crossBetween val="midCat"/>
      </c:valAx>
      <c:valAx>
        <c:axId val="176093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611981</xdr:colOff>
      <xdr:row>1</xdr:row>
      <xdr:rowOff>9525</xdr:rowOff>
    </xdr:from>
    <xdr:to>
      <xdr:col>20</xdr:col>
      <xdr:colOff>2381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FDC2A0-AEE8-A3B9-C468-0805A52A5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3445-D389-4016-A43D-110AAFC55129}">
  <dimension ref="A1:K23"/>
  <sheetViews>
    <sheetView workbookViewId="0">
      <selection sqref="A1:B9"/>
    </sheetView>
  </sheetViews>
  <sheetFormatPr defaultRowHeight="14.25" x14ac:dyDescent="0.45"/>
  <cols>
    <col min="8" max="8" width="10.33203125" bestFit="1" customWidth="1"/>
  </cols>
  <sheetData>
    <row r="1" spans="1:11" x14ac:dyDescent="0.45">
      <c r="A1" s="2" t="s">
        <v>3</v>
      </c>
      <c r="B1" s="2" t="s">
        <v>2</v>
      </c>
      <c r="C1" s="2" t="s">
        <v>4</v>
      </c>
      <c r="D1" s="2" t="s">
        <v>5</v>
      </c>
      <c r="E1" s="2" t="s">
        <v>6</v>
      </c>
      <c r="F1" s="1" t="s">
        <v>1</v>
      </c>
    </row>
    <row r="2" spans="1:11" x14ac:dyDescent="0.45">
      <c r="A2">
        <v>2000</v>
      </c>
      <c r="B2">
        <v>50</v>
      </c>
      <c r="C2">
        <v>100000</v>
      </c>
      <c r="D2">
        <v>4000000</v>
      </c>
      <c r="E2">
        <v>2500</v>
      </c>
      <c r="F2" s="3">
        <v>8</v>
      </c>
    </row>
    <row r="3" spans="1:11" x14ac:dyDescent="0.45">
      <c r="A3">
        <v>2561</v>
      </c>
      <c r="B3">
        <v>256</v>
      </c>
      <c r="C3">
        <v>655616</v>
      </c>
      <c r="D3">
        <v>6558721</v>
      </c>
      <c r="E3">
        <v>65536</v>
      </c>
    </row>
    <row r="4" spans="1:11" x14ac:dyDescent="0.45">
      <c r="A4">
        <v>3251</v>
      </c>
      <c r="B4">
        <v>122</v>
      </c>
      <c r="C4">
        <v>396622</v>
      </c>
      <c r="D4">
        <v>10569001</v>
      </c>
      <c r="E4">
        <v>14884</v>
      </c>
    </row>
    <row r="5" spans="1:11" x14ac:dyDescent="0.45">
      <c r="A5">
        <v>1400</v>
      </c>
      <c r="B5">
        <v>25</v>
      </c>
      <c r="C5">
        <v>35000</v>
      </c>
      <c r="D5">
        <v>1960000</v>
      </c>
      <c r="E5">
        <v>625</v>
      </c>
    </row>
    <row r="6" spans="1:11" x14ac:dyDescent="0.45">
      <c r="A6">
        <v>1225</v>
      </c>
      <c r="B6">
        <v>32</v>
      </c>
      <c r="C6">
        <v>39200</v>
      </c>
      <c r="D6">
        <v>1500625</v>
      </c>
      <c r="E6">
        <v>1024</v>
      </c>
    </row>
    <row r="7" spans="1:11" x14ac:dyDescent="0.45">
      <c r="A7">
        <v>1478</v>
      </c>
      <c r="B7">
        <v>45</v>
      </c>
      <c r="C7">
        <v>66510</v>
      </c>
      <c r="D7">
        <v>2184484</v>
      </c>
      <c r="E7">
        <v>2025</v>
      </c>
    </row>
    <row r="8" spans="1:11" x14ac:dyDescent="0.45">
      <c r="A8">
        <v>2344</v>
      </c>
      <c r="B8">
        <v>85</v>
      </c>
      <c r="C8">
        <v>199240</v>
      </c>
      <c r="D8">
        <v>5494336</v>
      </c>
      <c r="E8">
        <v>7225</v>
      </c>
      <c r="I8" t="s">
        <v>8</v>
      </c>
    </row>
    <row r="9" spans="1:11" x14ac:dyDescent="0.45">
      <c r="A9">
        <v>2561</v>
      </c>
      <c r="B9">
        <v>65</v>
      </c>
      <c r="C9">
        <v>166465</v>
      </c>
      <c r="D9">
        <v>6558721</v>
      </c>
      <c r="E9">
        <v>4225</v>
      </c>
    </row>
    <row r="10" spans="1:11" x14ac:dyDescent="0.45">
      <c r="A10" s="3">
        <f>SUM(A2:A9)</f>
        <v>16820</v>
      </c>
      <c r="B10" s="3">
        <f t="shared" ref="B10:E10" si="0">SUM(B2:B9)</f>
        <v>680</v>
      </c>
      <c r="C10" s="3">
        <f t="shared" si="0"/>
        <v>1658653</v>
      </c>
      <c r="D10" s="3">
        <f t="shared" si="0"/>
        <v>38825888</v>
      </c>
      <c r="E10" s="3">
        <f t="shared" si="0"/>
        <v>98044</v>
      </c>
      <c r="H10" s="1" t="s">
        <v>9</v>
      </c>
      <c r="K10" s="1" t="s">
        <v>10</v>
      </c>
    </row>
    <row r="11" spans="1:11" x14ac:dyDescent="0.45">
      <c r="H11" s="3">
        <f>(F2*C10)-(A10*B10)</f>
        <v>1831624</v>
      </c>
      <c r="K11" s="3">
        <f>SQRT((F2*D10)-(A10*A10))*SQRT((F2*E10)-(B10*B10))</f>
        <v>2986028.3558948329</v>
      </c>
    </row>
    <row r="12" spans="1:11" x14ac:dyDescent="0.45">
      <c r="A12" s="1" t="s">
        <v>0</v>
      </c>
      <c r="C12" t="s">
        <v>7</v>
      </c>
    </row>
    <row r="13" spans="1:11" x14ac:dyDescent="0.45">
      <c r="A13" s="4">
        <f>CORREL(A1:A9,B1:B9)</f>
        <v>0.6133980597954205</v>
      </c>
    </row>
    <row r="14" spans="1:11" x14ac:dyDescent="0.45">
      <c r="J14" s="1" t="s">
        <v>0</v>
      </c>
    </row>
    <row r="15" spans="1:11" x14ac:dyDescent="0.45">
      <c r="J15" s="4">
        <f>H11/K11</f>
        <v>0.6133980597954205</v>
      </c>
    </row>
    <row r="19" spans="8:10" x14ac:dyDescent="0.45">
      <c r="I19" t="s">
        <v>11</v>
      </c>
    </row>
    <row r="21" spans="8:10" x14ac:dyDescent="0.45">
      <c r="H21" s="5"/>
      <c r="I21" s="5" t="s">
        <v>3</v>
      </c>
      <c r="J21" s="5" t="s">
        <v>2</v>
      </c>
    </row>
    <row r="22" spans="8:10" x14ac:dyDescent="0.45">
      <c r="H22" s="6" t="s">
        <v>3</v>
      </c>
      <c r="I22" s="6">
        <v>1</v>
      </c>
      <c r="J22" s="6"/>
    </row>
    <row r="23" spans="8:10" x14ac:dyDescent="0.45">
      <c r="H23" s="6" t="s">
        <v>2</v>
      </c>
      <c r="I23" s="7">
        <v>0.6133980597954205</v>
      </c>
      <c r="J23" s="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145B5-9B8E-4560-BF2F-0BB5162473AA}">
  <dimension ref="A1:J9"/>
  <sheetViews>
    <sheetView workbookViewId="0">
      <selection sqref="A1:B9"/>
    </sheetView>
  </sheetViews>
  <sheetFormatPr defaultRowHeight="14.25" x14ac:dyDescent="0.45"/>
  <sheetData>
    <row r="1" spans="1:10" x14ac:dyDescent="0.45">
      <c r="A1" s="2" t="s">
        <v>3</v>
      </c>
      <c r="B1" s="2" t="s">
        <v>2</v>
      </c>
      <c r="C1" s="2" t="s">
        <v>12</v>
      </c>
    </row>
    <row r="2" spans="1:10" x14ac:dyDescent="0.45">
      <c r="A2">
        <v>2000</v>
      </c>
      <c r="B2">
        <v>50</v>
      </c>
      <c r="C2">
        <v>12</v>
      </c>
    </row>
    <row r="3" spans="1:10" x14ac:dyDescent="0.45">
      <c r="A3">
        <v>2561</v>
      </c>
      <c r="B3">
        <v>256</v>
      </c>
      <c r="C3">
        <v>11</v>
      </c>
    </row>
    <row r="4" spans="1:10" x14ac:dyDescent="0.45">
      <c r="A4">
        <v>3251</v>
      </c>
      <c r="B4">
        <v>122</v>
      </c>
      <c r="C4">
        <v>13</v>
      </c>
    </row>
    <row r="5" spans="1:10" x14ac:dyDescent="0.45">
      <c r="A5">
        <v>1400</v>
      </c>
      <c r="B5">
        <v>25</v>
      </c>
      <c r="C5">
        <v>23</v>
      </c>
      <c r="G5" s="5"/>
      <c r="H5" s="5" t="s">
        <v>3</v>
      </c>
      <c r="I5" s="5" t="s">
        <v>2</v>
      </c>
      <c r="J5" s="5" t="s">
        <v>12</v>
      </c>
    </row>
    <row r="6" spans="1:10" x14ac:dyDescent="0.45">
      <c r="A6">
        <v>1225</v>
      </c>
      <c r="B6">
        <v>32</v>
      </c>
      <c r="C6">
        <v>21</v>
      </c>
      <c r="G6" s="6" t="s">
        <v>3</v>
      </c>
      <c r="H6" s="6">
        <v>1</v>
      </c>
      <c r="I6" s="6"/>
      <c r="J6" s="6"/>
    </row>
    <row r="7" spans="1:10" x14ac:dyDescent="0.45">
      <c r="A7">
        <v>1478</v>
      </c>
      <c r="B7">
        <v>45</v>
      </c>
      <c r="C7">
        <v>12</v>
      </c>
      <c r="G7" s="6" t="s">
        <v>2</v>
      </c>
      <c r="H7" s="6">
        <v>0.6133980597954205</v>
      </c>
      <c r="I7" s="6">
        <v>1</v>
      </c>
      <c r="J7" s="6"/>
    </row>
    <row r="8" spans="1:10" x14ac:dyDescent="0.45">
      <c r="A8">
        <v>2344</v>
      </c>
      <c r="B8">
        <v>85</v>
      </c>
      <c r="C8">
        <v>11</v>
      </c>
      <c r="G8" s="6" t="s">
        <v>12</v>
      </c>
      <c r="H8" s="6">
        <v>-0.64510138915551063</v>
      </c>
      <c r="I8" s="6">
        <v>-0.50107726889100923</v>
      </c>
      <c r="J8" s="6">
        <v>1</v>
      </c>
    </row>
    <row r="9" spans="1:10" x14ac:dyDescent="0.45">
      <c r="A9">
        <v>2561</v>
      </c>
      <c r="B9">
        <v>65</v>
      </c>
      <c r="C9">
        <v>12</v>
      </c>
    </row>
  </sheetData>
  <conditionalFormatting sqref="G5:J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B1A82-ED45-4F48-A913-59E86F72AE19}">
  <dimension ref="A1:K14"/>
  <sheetViews>
    <sheetView workbookViewId="0">
      <selection activeCell="O14" sqref="O14"/>
    </sheetView>
  </sheetViews>
  <sheetFormatPr defaultRowHeight="14.25" x14ac:dyDescent="0.45"/>
  <sheetData>
    <row r="1" spans="1:11" x14ac:dyDescent="0.45">
      <c r="A1" s="8" t="s">
        <v>3</v>
      </c>
      <c r="B1" s="8" t="s">
        <v>2</v>
      </c>
      <c r="C1" s="9" t="s">
        <v>13</v>
      </c>
      <c r="D1" s="9" t="s">
        <v>14</v>
      </c>
      <c r="E1" s="9" t="s">
        <v>15</v>
      </c>
      <c r="F1" s="9" t="s">
        <v>16</v>
      </c>
      <c r="G1" s="10" t="s">
        <v>17</v>
      </c>
    </row>
    <row r="2" spans="1:11" x14ac:dyDescent="0.45">
      <c r="A2" s="6">
        <v>2000</v>
      </c>
      <c r="B2" s="6">
        <v>50</v>
      </c>
      <c r="C2" s="6">
        <f>RANK(A2,$A$2:$A$9,1)</f>
        <v>5</v>
      </c>
      <c r="D2" s="6">
        <f>RANK(B2,$B$2:$B$9,1)</f>
        <v>3</v>
      </c>
      <c r="E2" s="6">
        <f>C2-D2</f>
        <v>2</v>
      </c>
      <c r="F2" s="6">
        <f>E2*E2</f>
        <v>4</v>
      </c>
      <c r="G2">
        <v>8</v>
      </c>
    </row>
    <row r="3" spans="1:11" x14ac:dyDescent="0.45">
      <c r="A3" s="6">
        <v>1255</v>
      </c>
      <c r="B3" s="6">
        <v>256</v>
      </c>
      <c r="C3" s="6">
        <f t="shared" ref="C3:C9" si="0">RANK(A3,$A$2:$A$9,1)</f>
        <v>2</v>
      </c>
      <c r="D3" s="6">
        <f t="shared" ref="D3:D9" si="1">RANK(B3,$B$2:$B$9,1)</f>
        <v>8</v>
      </c>
      <c r="E3" s="6">
        <f t="shared" ref="E3:E9" si="2">C3-D3</f>
        <v>-6</v>
      </c>
      <c r="F3" s="6">
        <f t="shared" ref="F3:F9" si="3">E3*E3</f>
        <v>36</v>
      </c>
    </row>
    <row r="4" spans="1:11" x14ac:dyDescent="0.45">
      <c r="A4" s="6">
        <v>3251</v>
      </c>
      <c r="B4" s="6">
        <v>122</v>
      </c>
      <c r="C4" s="6">
        <f t="shared" si="0"/>
        <v>8</v>
      </c>
      <c r="D4" s="6">
        <f t="shared" si="1"/>
        <v>7</v>
      </c>
      <c r="E4" s="6">
        <f t="shared" si="2"/>
        <v>1</v>
      </c>
      <c r="F4" s="6">
        <f t="shared" si="3"/>
        <v>1</v>
      </c>
    </row>
    <row r="5" spans="1:11" x14ac:dyDescent="0.45">
      <c r="A5" s="6">
        <v>1400</v>
      </c>
      <c r="B5" s="6">
        <v>25</v>
      </c>
      <c r="C5" s="6">
        <f t="shared" si="0"/>
        <v>3</v>
      </c>
      <c r="D5" s="6">
        <f t="shared" si="1"/>
        <v>1</v>
      </c>
      <c r="E5" s="6">
        <f t="shared" si="2"/>
        <v>2</v>
      </c>
      <c r="F5" s="6">
        <f t="shared" si="3"/>
        <v>4</v>
      </c>
    </row>
    <row r="6" spans="1:11" x14ac:dyDescent="0.45">
      <c r="A6" s="6">
        <v>1225</v>
      </c>
      <c r="B6" s="6">
        <v>32</v>
      </c>
      <c r="C6" s="6">
        <f t="shared" si="0"/>
        <v>1</v>
      </c>
      <c r="D6" s="6">
        <f t="shared" si="1"/>
        <v>2</v>
      </c>
      <c r="E6" s="6">
        <f t="shared" si="2"/>
        <v>-1</v>
      </c>
      <c r="F6" s="6">
        <f t="shared" si="3"/>
        <v>1</v>
      </c>
    </row>
    <row r="7" spans="1:11" x14ac:dyDescent="0.45">
      <c r="A7" s="6">
        <v>1478</v>
      </c>
      <c r="B7" s="6">
        <v>50</v>
      </c>
      <c r="C7" s="6">
        <f t="shared" si="0"/>
        <v>4</v>
      </c>
      <c r="D7" s="6">
        <f t="shared" si="1"/>
        <v>3</v>
      </c>
      <c r="E7" s="6">
        <f t="shared" si="2"/>
        <v>1</v>
      </c>
      <c r="F7" s="6">
        <f t="shared" si="3"/>
        <v>1</v>
      </c>
    </row>
    <row r="8" spans="1:11" x14ac:dyDescent="0.45">
      <c r="A8" s="6">
        <v>2344</v>
      </c>
      <c r="B8" s="6">
        <v>85</v>
      </c>
      <c r="C8" s="6">
        <f t="shared" si="0"/>
        <v>6</v>
      </c>
      <c r="D8" s="6">
        <f t="shared" si="1"/>
        <v>6</v>
      </c>
      <c r="E8" s="6">
        <f t="shared" si="2"/>
        <v>0</v>
      </c>
      <c r="F8" s="6">
        <f t="shared" si="3"/>
        <v>0</v>
      </c>
    </row>
    <row r="9" spans="1:11" x14ac:dyDescent="0.45">
      <c r="A9" s="6">
        <v>2561</v>
      </c>
      <c r="B9" s="6">
        <v>65</v>
      </c>
      <c r="C9" s="6">
        <f t="shared" si="0"/>
        <v>7</v>
      </c>
      <c r="D9" s="6">
        <f t="shared" si="1"/>
        <v>5</v>
      </c>
      <c r="E9" s="6">
        <f t="shared" si="2"/>
        <v>2</v>
      </c>
      <c r="F9" s="6">
        <f t="shared" si="3"/>
        <v>4</v>
      </c>
    </row>
    <row r="10" spans="1:11" x14ac:dyDescent="0.45">
      <c r="F10" s="3">
        <f>SUM(F2:F9)</f>
        <v>51</v>
      </c>
    </row>
    <row r="11" spans="1:11" x14ac:dyDescent="0.45">
      <c r="J11">
        <f>(6*F10)</f>
        <v>306</v>
      </c>
      <c r="K11">
        <f>J11/J12</f>
        <v>0.6071428571428571</v>
      </c>
    </row>
    <row r="12" spans="1:11" x14ac:dyDescent="0.45">
      <c r="J12">
        <f>G2*((G2^2)-1)</f>
        <v>504</v>
      </c>
    </row>
    <row r="14" spans="1:11" x14ac:dyDescent="0.45">
      <c r="J14" s="1" t="s">
        <v>18</v>
      </c>
      <c r="K14" s="4">
        <f>1-K11</f>
        <v>0.3928571428571429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1287E-8932-443F-9C9C-298CF38CF5F5}">
  <dimension ref="F6:F11"/>
  <sheetViews>
    <sheetView workbookViewId="0">
      <selection activeCell="J9" sqref="J9"/>
    </sheetView>
  </sheetViews>
  <sheetFormatPr defaultRowHeight="14.25" x14ac:dyDescent="0.45"/>
  <sheetData>
    <row r="6" spans="6:6" x14ac:dyDescent="0.45">
      <c r="F6" s="12" t="s">
        <v>19</v>
      </c>
    </row>
    <row r="7" spans="6:6" x14ac:dyDescent="0.45">
      <c r="F7" s="11" t="s">
        <v>20</v>
      </c>
    </row>
    <row r="8" spans="6:6" x14ac:dyDescent="0.45">
      <c r="F8" s="11" t="s">
        <v>21</v>
      </c>
    </row>
    <row r="10" spans="6:6" x14ac:dyDescent="0.45">
      <c r="F10" s="12" t="s">
        <v>22</v>
      </c>
    </row>
    <row r="11" spans="6:6" x14ac:dyDescent="0.45">
      <c r="F11" s="11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2B05C-8175-44A2-9349-12855E755C92}">
  <dimension ref="D6:R18"/>
  <sheetViews>
    <sheetView tabSelected="1" workbookViewId="0">
      <selection activeCell="H15" sqref="H15"/>
    </sheetView>
  </sheetViews>
  <sheetFormatPr defaultRowHeight="14.25" x14ac:dyDescent="0.45"/>
  <sheetData>
    <row r="6" spans="4:18" x14ac:dyDescent="0.45">
      <c r="D6" s="13"/>
      <c r="E6" s="13"/>
      <c r="F6" s="13"/>
      <c r="G6" s="13"/>
      <c r="H6" s="13"/>
      <c r="I6" s="13"/>
      <c r="J6" s="13"/>
      <c r="K6" s="13"/>
      <c r="L6" s="13"/>
      <c r="M6" s="13"/>
      <c r="N6" s="13" t="s">
        <v>24</v>
      </c>
      <c r="O6" s="13"/>
      <c r="P6" s="14" t="s">
        <v>25</v>
      </c>
      <c r="Q6" s="14" t="s">
        <v>26</v>
      </c>
      <c r="R6" s="14" t="s">
        <v>27</v>
      </c>
    </row>
    <row r="7" spans="4:18" ht="18" x14ac:dyDescent="0.55000000000000004"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6">
        <v>1</v>
      </c>
      <c r="Q7" s="14" t="s">
        <v>28</v>
      </c>
      <c r="R7" s="16">
        <v>500</v>
      </c>
    </row>
    <row r="8" spans="4:18" ht="18" x14ac:dyDescent="0.55000000000000004">
      <c r="D8" s="13"/>
      <c r="E8" s="13"/>
      <c r="F8" s="17" t="s">
        <v>29</v>
      </c>
      <c r="G8" s="16" t="s">
        <v>30</v>
      </c>
      <c r="H8" s="13"/>
      <c r="I8" s="13"/>
      <c r="J8" s="17" t="s">
        <v>31</v>
      </c>
      <c r="K8" s="16" t="s">
        <v>32</v>
      </c>
      <c r="L8" s="13"/>
      <c r="M8" s="13"/>
      <c r="N8" s="13"/>
      <c r="O8" s="13"/>
      <c r="P8" s="17">
        <v>2</v>
      </c>
      <c r="Q8" s="14" t="s">
        <v>33</v>
      </c>
      <c r="R8" s="16">
        <v>200</v>
      </c>
    </row>
    <row r="9" spans="4:18" ht="18" x14ac:dyDescent="0.55000000000000004">
      <c r="D9" s="13"/>
      <c r="E9" s="13"/>
      <c r="F9" s="16">
        <v>1</v>
      </c>
      <c r="G9" s="16">
        <v>500</v>
      </c>
      <c r="H9" s="13"/>
      <c r="I9" s="13"/>
      <c r="J9" s="17">
        <v>2</v>
      </c>
      <c r="K9" s="16" t="s">
        <v>34</v>
      </c>
      <c r="L9" s="13"/>
      <c r="M9" s="13"/>
      <c r="N9" s="13"/>
      <c r="O9" s="13"/>
      <c r="P9" s="17">
        <v>3</v>
      </c>
      <c r="Q9" s="14" t="s">
        <v>33</v>
      </c>
      <c r="R9" s="16">
        <v>700</v>
      </c>
    </row>
    <row r="10" spans="4:18" ht="18" x14ac:dyDescent="0.55000000000000004">
      <c r="D10" s="13"/>
      <c r="E10" s="13"/>
      <c r="F10" s="17">
        <v>2</v>
      </c>
      <c r="G10" s="16">
        <v>200</v>
      </c>
      <c r="H10" s="13"/>
      <c r="I10" s="13"/>
      <c r="J10" s="17">
        <v>3</v>
      </c>
      <c r="K10" s="16" t="s">
        <v>34</v>
      </c>
      <c r="L10" s="13"/>
      <c r="M10" s="13"/>
      <c r="N10" s="13"/>
      <c r="O10" s="13"/>
      <c r="P10" s="16">
        <v>4</v>
      </c>
      <c r="Q10" s="14" t="s">
        <v>28</v>
      </c>
      <c r="R10" s="16">
        <v>300</v>
      </c>
    </row>
    <row r="11" spans="4:18" ht="18" x14ac:dyDescent="0.55000000000000004">
      <c r="D11" s="13"/>
      <c r="E11" s="13"/>
      <c r="F11" s="17">
        <v>3</v>
      </c>
      <c r="G11" s="16">
        <v>700</v>
      </c>
      <c r="H11" s="13"/>
      <c r="I11" s="13"/>
      <c r="J11" s="15">
        <v>7</v>
      </c>
      <c r="K11" s="15" t="s">
        <v>35</v>
      </c>
      <c r="L11" s="13"/>
      <c r="M11" s="13"/>
      <c r="N11" s="13"/>
      <c r="O11" s="13"/>
      <c r="P11" s="14">
        <v>7</v>
      </c>
      <c r="Q11" s="14" t="s">
        <v>35</v>
      </c>
      <c r="R11" s="14"/>
    </row>
    <row r="12" spans="4:18" ht="18" x14ac:dyDescent="0.55000000000000004">
      <c r="D12" s="13"/>
      <c r="E12" s="13"/>
      <c r="F12" s="16">
        <v>4</v>
      </c>
      <c r="G12" s="16">
        <v>300</v>
      </c>
      <c r="H12" s="13"/>
      <c r="I12" s="13"/>
      <c r="J12" s="13"/>
      <c r="K12" s="13"/>
      <c r="L12" s="13" t="s">
        <v>36</v>
      </c>
      <c r="M12" s="13"/>
      <c r="N12" s="13"/>
      <c r="O12" s="13"/>
      <c r="P12" s="13"/>
      <c r="Q12" s="13"/>
      <c r="R12" s="13"/>
    </row>
    <row r="13" spans="4:18" x14ac:dyDescent="0.45">
      <c r="D13" s="13"/>
      <c r="E13" s="13"/>
      <c r="F13" s="13"/>
      <c r="G13" s="13"/>
      <c r="H13" s="13"/>
      <c r="I13" s="13" t="s">
        <v>37</v>
      </c>
      <c r="J13" s="13"/>
      <c r="K13" s="13"/>
      <c r="L13" s="14" t="s">
        <v>25</v>
      </c>
      <c r="M13" s="14" t="s">
        <v>26</v>
      </c>
      <c r="N13" s="14" t="s">
        <v>27</v>
      </c>
      <c r="O13" s="13"/>
      <c r="P13" s="13"/>
      <c r="Q13" s="13"/>
      <c r="R13" s="13"/>
    </row>
    <row r="14" spans="4:18" ht="18" x14ac:dyDescent="0.55000000000000004">
      <c r="D14" s="13" t="s">
        <v>38</v>
      </c>
      <c r="E14" s="13"/>
      <c r="F14" s="13"/>
      <c r="G14" s="13"/>
      <c r="H14" s="14" t="s">
        <v>25</v>
      </c>
      <c r="I14" s="14" t="s">
        <v>26</v>
      </c>
      <c r="J14" s="14" t="s">
        <v>27</v>
      </c>
      <c r="K14" s="13"/>
      <c r="L14" s="16">
        <v>1</v>
      </c>
      <c r="M14" s="14" t="s">
        <v>28</v>
      </c>
      <c r="N14" s="16">
        <v>500</v>
      </c>
      <c r="O14" s="13"/>
      <c r="P14" s="13"/>
      <c r="Q14" s="13"/>
      <c r="R14" s="13"/>
    </row>
    <row r="15" spans="4:18" ht="18" x14ac:dyDescent="0.55000000000000004">
      <c r="D15" s="14" t="s">
        <v>25</v>
      </c>
      <c r="E15" s="14" t="s">
        <v>26</v>
      </c>
      <c r="F15" s="14" t="s">
        <v>27</v>
      </c>
      <c r="G15" s="13"/>
      <c r="H15" s="17">
        <v>2</v>
      </c>
      <c r="I15" s="14" t="s">
        <v>33</v>
      </c>
      <c r="J15" s="16">
        <v>200</v>
      </c>
      <c r="K15" s="13"/>
      <c r="L15" s="17">
        <v>2</v>
      </c>
      <c r="M15" s="16" t="s">
        <v>34</v>
      </c>
      <c r="N15" s="16">
        <v>200</v>
      </c>
      <c r="O15" s="13"/>
      <c r="P15" s="13"/>
      <c r="Q15" s="13"/>
      <c r="R15" s="13"/>
    </row>
    <row r="16" spans="4:18" ht="18" x14ac:dyDescent="0.55000000000000004">
      <c r="D16" s="17">
        <v>2</v>
      </c>
      <c r="E16" s="16" t="s">
        <v>34</v>
      </c>
      <c r="F16" s="16">
        <v>200</v>
      </c>
      <c r="G16" s="13"/>
      <c r="H16" s="17">
        <v>3</v>
      </c>
      <c r="I16" s="14" t="s">
        <v>33</v>
      </c>
      <c r="J16" s="16">
        <v>700</v>
      </c>
      <c r="K16" s="13"/>
      <c r="L16" s="17">
        <v>3</v>
      </c>
      <c r="M16" s="16" t="s">
        <v>34</v>
      </c>
      <c r="N16" s="16">
        <v>700</v>
      </c>
      <c r="O16" s="13"/>
      <c r="P16" s="13"/>
      <c r="Q16" s="13"/>
      <c r="R16" s="13"/>
    </row>
    <row r="17" spans="4:18" ht="18" x14ac:dyDescent="0.55000000000000004">
      <c r="D17" s="17">
        <v>3</v>
      </c>
      <c r="E17" s="16" t="s">
        <v>34</v>
      </c>
      <c r="F17" s="16">
        <v>700</v>
      </c>
      <c r="G17" s="13"/>
      <c r="H17" s="13"/>
      <c r="I17" s="13"/>
      <c r="J17" s="13"/>
      <c r="K17" s="13"/>
      <c r="L17" s="16">
        <v>4</v>
      </c>
      <c r="M17" s="14" t="s">
        <v>28</v>
      </c>
      <c r="N17" s="16">
        <v>300</v>
      </c>
      <c r="O17" s="13"/>
      <c r="P17" s="13"/>
      <c r="Q17" s="13"/>
      <c r="R17" s="13"/>
    </row>
    <row r="18" spans="4:18" ht="18" x14ac:dyDescent="0.55000000000000004">
      <c r="D18" s="16">
        <v>7</v>
      </c>
      <c r="E18" s="16" t="s">
        <v>35</v>
      </c>
      <c r="F18" s="14" t="s">
        <v>28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 E</dc:creator>
  <cp:lastModifiedBy>Vinoth E</cp:lastModifiedBy>
  <dcterms:created xsi:type="dcterms:W3CDTF">2024-07-17T18:03:46Z</dcterms:created>
  <dcterms:modified xsi:type="dcterms:W3CDTF">2024-09-02T17:19:54Z</dcterms:modified>
</cp:coreProperties>
</file>